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-my.sharepoint.com/personal/helene_baud_sodec_gouv_qc_ca/Documents/Bureau/"/>
    </mc:Choice>
  </mc:AlternateContent>
  <xr:revisionPtr revIDLastSave="0" documentId="8_{CBD4E114-8AB2-45A6-A013-83B238573882}" xr6:coauthVersionLast="47" xr6:coauthVersionMax="47" xr10:uidLastSave="{00000000-0000-0000-0000-000000000000}"/>
  <bookViews>
    <workbookView xWindow="28680" yWindow="-120" windowWidth="29040" windowHeight="15840" tabRatio="714" xr2:uid="{00000000-000D-0000-FFFF-FFFF00000000}"/>
  </bookViews>
  <sheets>
    <sheet name="Rapport" sheetId="1" r:id="rId1"/>
    <sheet name="(à cacher!) Calculs" sheetId="8" state="hidden" r:id="rId2"/>
    <sheet name="(à cacher!) listes" sheetId="2" state="hidden" r:id="rId3"/>
  </sheets>
  <definedNames>
    <definedName name="format">'(à cacher!) listes'!$A$4:$A$8</definedName>
    <definedName name="genre">'(à cacher!) listes'!$A$12:$A$17</definedName>
    <definedName name="_xlnm.Print_Titles" localSheetId="0">Rapport!$1:$7</definedName>
    <definedName name="_xlnm.Print_Area" localSheetId="0">Rapport!$A$1:$BR$132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18" i="1" l="1"/>
  <c r="V118" i="1" l="1"/>
  <c r="L3" i="8" l="1"/>
  <c r="D3" i="8"/>
  <c r="C3" i="8"/>
  <c r="N3" i="8" l="1"/>
  <c r="U3" i="8"/>
  <c r="M3" i="8"/>
  <c r="B3" i="8"/>
  <c r="A3" i="8"/>
  <c r="Q3" i="8"/>
  <c r="P3" i="8"/>
  <c r="BR130" i="1"/>
  <c r="BR129" i="1"/>
  <c r="BR128" i="1"/>
  <c r="BR127" i="1"/>
  <c r="BR126" i="1"/>
  <c r="BR124" i="1"/>
  <c r="BR123" i="1"/>
  <c r="BR122" i="1"/>
  <c r="BR121" i="1"/>
  <c r="BG121" i="1"/>
  <c r="AX122" i="1"/>
  <c r="BR118" i="1"/>
  <c r="K3" i="8"/>
  <c r="J3" i="8"/>
  <c r="AX130" i="1"/>
  <c r="AX129" i="1"/>
  <c r="AX126" i="1"/>
  <c r="AX128" i="1"/>
  <c r="AX127" i="1"/>
  <c r="AX124" i="1"/>
  <c r="AX123" i="1"/>
  <c r="AX121" i="1"/>
  <c r="BG129" i="1"/>
  <c r="BG130" i="1"/>
  <c r="BG127" i="1"/>
  <c r="BG128" i="1"/>
  <c r="BG126" i="1"/>
  <c r="BM118" i="1"/>
  <c r="AM130" i="1"/>
  <c r="AM129" i="1"/>
  <c r="AM127" i="1"/>
  <c r="AM126" i="1"/>
  <c r="AM128" i="1"/>
  <c r="AM124" i="1"/>
  <c r="BG124" i="1"/>
  <c r="BG123" i="1"/>
  <c r="BG122" i="1"/>
  <c r="AM123" i="1"/>
  <c r="AM122" i="1"/>
  <c r="AM121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X3" i="8" l="1"/>
  <c r="W3" i="8"/>
  <c r="R3" i="8"/>
  <c r="S3" i="8" s="1"/>
  <c r="CJ118" i="1"/>
  <c r="Y3" i="8"/>
  <c r="Z3" i="8" s="1"/>
  <c r="O3" i="8"/>
  <c r="V3" i="8"/>
  <c r="F3" i="8"/>
  <c r="H3" i="8"/>
  <c r="I3" i="8"/>
  <c r="CE126" i="1"/>
  <c r="CE121" i="1"/>
  <c r="CE127" i="1"/>
  <c r="CE122" i="1"/>
  <c r="CE123" i="1"/>
  <c r="CE128" i="1"/>
  <c r="BY18" i="1" l="1"/>
  <c r="BY117" i="1"/>
  <c r="BY109" i="1"/>
  <c r="BY101" i="1"/>
  <c r="BY93" i="1"/>
  <c r="BY85" i="1"/>
  <c r="BY77" i="1"/>
  <c r="BY69" i="1"/>
  <c r="BY61" i="1"/>
  <c r="BY53" i="1"/>
  <c r="BY45" i="1"/>
  <c r="BY37" i="1"/>
  <c r="BY29" i="1"/>
  <c r="BY21" i="1"/>
  <c r="BY116" i="1"/>
  <c r="BY108" i="1"/>
  <c r="BY100" i="1"/>
  <c r="BY92" i="1"/>
  <c r="BY84" i="1"/>
  <c r="BY76" i="1"/>
  <c r="BY68" i="1"/>
  <c r="BY60" i="1"/>
  <c r="BY52" i="1"/>
  <c r="BY44" i="1"/>
  <c r="BY36" i="1"/>
  <c r="BY28" i="1"/>
  <c r="BY20" i="1"/>
  <c r="BY115" i="1"/>
  <c r="BY107" i="1"/>
  <c r="BY91" i="1"/>
  <c r="BY75" i="1"/>
  <c r="BY43" i="1"/>
  <c r="BY114" i="1"/>
  <c r="BY106" i="1"/>
  <c r="BY98" i="1"/>
  <c r="BY90" i="1"/>
  <c r="BY82" i="1"/>
  <c r="BY74" i="1"/>
  <c r="BY66" i="1"/>
  <c r="BY58" i="1"/>
  <c r="BY50" i="1"/>
  <c r="BY42" i="1"/>
  <c r="BY34" i="1"/>
  <c r="BY26" i="1"/>
  <c r="BY96" i="1"/>
  <c r="BY64" i="1"/>
  <c r="BY48" i="1"/>
  <c r="BY32" i="1"/>
  <c r="BY111" i="1"/>
  <c r="BY95" i="1"/>
  <c r="BY79" i="1"/>
  <c r="BY63" i="1"/>
  <c r="BY55" i="1"/>
  <c r="BY39" i="1"/>
  <c r="BY23" i="1"/>
  <c r="BY67" i="1"/>
  <c r="BY19" i="1"/>
  <c r="BY113" i="1"/>
  <c r="BY105" i="1"/>
  <c r="BY97" i="1"/>
  <c r="BY89" i="1"/>
  <c r="BY81" i="1"/>
  <c r="BY73" i="1"/>
  <c r="BY65" i="1"/>
  <c r="BY57" i="1"/>
  <c r="BY49" i="1"/>
  <c r="BY41" i="1"/>
  <c r="BY33" i="1"/>
  <c r="BY25" i="1"/>
  <c r="BY112" i="1"/>
  <c r="BY104" i="1"/>
  <c r="BY88" i="1"/>
  <c r="BY80" i="1"/>
  <c r="BY72" i="1"/>
  <c r="BY56" i="1"/>
  <c r="BY40" i="1"/>
  <c r="BY24" i="1"/>
  <c r="BY103" i="1"/>
  <c r="BY87" i="1"/>
  <c r="BY71" i="1"/>
  <c r="BY47" i="1"/>
  <c r="BY31" i="1"/>
  <c r="BY59" i="1"/>
  <c r="BY27" i="1"/>
  <c r="BY110" i="1"/>
  <c r="BY102" i="1"/>
  <c r="BY94" i="1"/>
  <c r="BY86" i="1"/>
  <c r="BY78" i="1"/>
  <c r="BY70" i="1"/>
  <c r="BY62" i="1"/>
  <c r="BY54" i="1"/>
  <c r="BY46" i="1"/>
  <c r="BY38" i="1"/>
  <c r="BY30" i="1"/>
  <c r="BY22" i="1"/>
  <c r="BY99" i="1"/>
  <c r="BY83" i="1"/>
  <c r="BY51" i="1"/>
  <c r="BY35" i="1"/>
  <c r="G3" i="8"/>
  <c r="E3" i="8"/>
  <c r="T3" i="8" l="1"/>
  <c r="CM119" i="1"/>
  <c r="AA3" i="8" s="1"/>
</calcChain>
</file>

<file path=xl/sharedStrings.xml><?xml version="1.0" encoding="utf-8"?>
<sst xmlns="http://schemas.openxmlformats.org/spreadsheetml/2006/main" count="129" uniqueCount="91">
  <si>
    <t>Année</t>
  </si>
  <si>
    <t>Format</t>
  </si>
  <si>
    <t>Genre</t>
  </si>
  <si>
    <t>Pays d'origine</t>
  </si>
  <si>
    <t>Direction générale du cinéma et de la production télévisuelle</t>
  </si>
  <si>
    <t>Programme d'aide à la promotion et à la diffusion</t>
  </si>
  <si>
    <t>format</t>
  </si>
  <si>
    <t>court métrage</t>
  </si>
  <si>
    <t>moyen métrage</t>
  </si>
  <si>
    <t>long métrage</t>
  </si>
  <si>
    <t>genre</t>
  </si>
  <si>
    <t>fiction</t>
  </si>
  <si>
    <t>animation</t>
  </si>
  <si>
    <t>documentaire</t>
  </si>
  <si>
    <t>autre</t>
  </si>
  <si>
    <t>Nom de l'entreprise requérante :</t>
  </si>
  <si>
    <t>expérimental</t>
  </si>
  <si>
    <t>Film québécois</t>
  </si>
  <si>
    <t>film québécois</t>
  </si>
  <si>
    <t>oui</t>
  </si>
  <si>
    <t>non</t>
  </si>
  <si>
    <t>Titre du projet :</t>
  </si>
  <si>
    <t xml:space="preserve">Période de programmation : </t>
  </si>
  <si>
    <t>De</t>
  </si>
  <si>
    <t>à</t>
  </si>
  <si>
    <t>VOLET 2 - AIDE À LA DIFFUSION EN SALLES</t>
  </si>
  <si>
    <t>Volet 2.1 - Aide à la diffusion complémentaire</t>
  </si>
  <si>
    <t xml:space="preserve">Titre du film </t>
  </si>
  <si>
    <t>Nombre de projections estimées</t>
  </si>
  <si>
    <t>projections:</t>
  </si>
  <si>
    <t xml:space="preserve">SOMMAIRE: </t>
  </si>
  <si>
    <t>Québécois:</t>
  </si>
  <si>
    <t>Courts métrages:</t>
  </si>
  <si>
    <t>Moyens métrages:</t>
  </si>
  <si>
    <t>Longs métrages:</t>
  </si>
  <si>
    <t>Autres formats:</t>
  </si>
  <si>
    <t>Fictions:</t>
  </si>
  <si>
    <t>Animations:</t>
  </si>
  <si>
    <t>Documentaires:</t>
  </si>
  <si>
    <t>Films expérimentaux:</t>
  </si>
  <si>
    <t>Autres genres:</t>
  </si>
  <si>
    <t>Total:</t>
  </si>
  <si>
    <t>test Qc:</t>
  </si>
  <si>
    <t>test projections:</t>
  </si>
  <si>
    <t>Nombre d'entrées</t>
  </si>
  <si>
    <t>entrées:</t>
  </si>
  <si>
    <t>test entrées:</t>
  </si>
  <si>
    <t>Type de projet</t>
  </si>
  <si>
    <t>Montant demandé à la SODEC</t>
  </si>
  <si>
    <t>Programmation</t>
  </si>
  <si>
    <t>Initiative nationale</t>
  </si>
  <si>
    <t>__Sélectionner__</t>
  </si>
  <si>
    <t>Financement total</t>
  </si>
  <si>
    <t>Requérant</t>
  </si>
  <si>
    <t>Projet</t>
  </si>
  <si>
    <t>Nombre de titres 2017-2018</t>
  </si>
  <si>
    <t>Nombre de projections 2017-2018</t>
  </si>
  <si>
    <t>Nombre de courts ou moyens métrages 2017-2018</t>
  </si>
  <si>
    <t>Nombre de documentaires ou films expérimentaux 2017-2018</t>
  </si>
  <si>
    <t>Nombre d'entrées 2017-2018</t>
  </si>
  <si>
    <t>Nombre de titres 2018-2019</t>
  </si>
  <si>
    <t>Nombre de projections 2018-2019</t>
  </si>
  <si>
    <t>Nombre de courts ou moyens métrages 2018-2019</t>
  </si>
  <si>
    <t>Nombre de documentaires ou films expérimentaux 2018-2019</t>
  </si>
  <si>
    <t>Nombre d'entrées 2018-2019</t>
  </si>
  <si>
    <t xml:space="preserve">Nombre de titres estimés </t>
  </si>
  <si>
    <t>Nombre de courts ou moyens métrages estimés</t>
  </si>
  <si>
    <t>Nombre de documentaires ou films expérimentaux estimés</t>
  </si>
  <si>
    <t>Nombre d'entrées estimées</t>
  </si>
  <si>
    <t>Total de titres:</t>
  </si>
  <si>
    <t>Le nombre de projections estimées a été ajusté afin de considérer qu'un court métrage représente 0,20 projection</t>
  </si>
  <si>
    <t>↓</t>
  </si>
  <si>
    <t>Soutient du CALQ (0 = 0  à 75 000$; 1 = Plus de 75 000$)</t>
  </si>
  <si>
    <t>Dépenses de promotion en pourcentage du devis admissible</t>
  </si>
  <si>
    <t>Revenus de billetterie en pourcentage du devis total</t>
  </si>
  <si>
    <t>Nombre de projections</t>
  </si>
  <si>
    <t>Entrées supérieur à la moyenne</t>
  </si>
  <si>
    <t>Moyenne d'entrées par titre:</t>
  </si>
  <si>
    <t xml:space="preserve">Nombre de titres supérieurs à la moyenne: </t>
  </si>
  <si>
    <t>Année 2018-2019</t>
  </si>
  <si>
    <t>Année 2017-2018</t>
  </si>
  <si>
    <t>Information année en cours - 2019-2020</t>
  </si>
  <si>
    <t>Nombre d'entrées estimées par titre</t>
  </si>
  <si>
    <t>Nombre d'entrées par titre 2018-2019</t>
  </si>
  <si>
    <t>Nombre d'entrées par titre 2017-2018</t>
  </si>
  <si>
    <t>Nombre de titres avec des entrées supérieures à la moyenne 2017-2018</t>
  </si>
  <si>
    <t>Nombre de titres avec des entrées supérieures à la moyenne 2018-2019</t>
  </si>
  <si>
    <t>(version du 19 mai 2021)</t>
  </si>
  <si>
    <t>RAPPORT DE PROGRAMMATION ET DE FRÉQUENTATION</t>
  </si>
  <si>
    <t>ex: septembre 2020</t>
  </si>
  <si>
    <t>ex: juin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</si>
</sst>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mmmm/yyyy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6" xfId="0" applyBorder="1"/>
    <xf numFmtId="0" fontId="0" fillId="0" borderId="3" xfId="0" applyBorder="1"/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2" fillId="0" borderId="10" xfId="0" applyFont="1" applyBorder="1" applyProtection="1"/>
    <xf numFmtId="0" fontId="3" fillId="2" borderId="1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4" fillId="0" borderId="0" xfId="0" applyFont="1" applyProtection="1"/>
    <xf numFmtId="0" fontId="2" fillId="0" borderId="0" xfId="0" applyFont="1" applyAlignment="1" applyProtection="1">
      <alignment horizontal="left"/>
    </xf>
    <xf numFmtId="44" fontId="8" fillId="4" borderId="16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8" fillId="4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Alignment="1">
      <alignment horizontal="center"/>
    </xf>
    <xf numFmtId="0" fontId="1" fillId="0" borderId="1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top"/>
    </xf>
    <xf numFmtId="0" fontId="0" fillId="0" borderId="0" xfId="0" applyNumberForma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0" fontId="2" fillId="2" borderId="0" xfId="0" applyFont="1" applyFill="1" applyBorder="1" applyAlignment="1" applyProtection="1">
      <alignment vertical="center"/>
    </xf>
    <xf numFmtId="3" fontId="8" fillId="7" borderId="17" xfId="0" applyNumberFormat="1" applyFont="1" applyFill="1" applyBorder="1" applyAlignment="1">
      <alignment horizontal="center" vertical="center" wrapText="1"/>
    </xf>
    <xf numFmtId="3" fontId="8" fillId="7" borderId="16" xfId="0" applyNumberFormat="1" applyFont="1" applyFill="1" applyBorder="1" applyAlignment="1">
      <alignment horizontal="center" vertical="center" wrapText="1"/>
    </xf>
    <xf numFmtId="3" fontId="8" fillId="9" borderId="17" xfId="0" applyNumberFormat="1" applyFont="1" applyFill="1" applyBorder="1" applyAlignment="1">
      <alignment horizontal="center" vertical="center" wrapText="1"/>
    </xf>
    <xf numFmtId="3" fontId="8" fillId="9" borderId="16" xfId="0" applyNumberFormat="1" applyFont="1" applyFill="1" applyBorder="1" applyAlignment="1">
      <alignment horizontal="center" vertical="center" wrapText="1"/>
    </xf>
    <xf numFmtId="3" fontId="8" fillId="9" borderId="2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top"/>
    </xf>
    <xf numFmtId="0" fontId="1" fillId="0" borderId="5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161925</xdr:rowOff>
    </xdr:from>
    <xdr:to>
      <xdr:col>12</xdr:col>
      <xdr:colOff>31629</xdr:colOff>
      <xdr:row>5</xdr:row>
      <xdr:rowOff>295275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19100"/>
          <a:ext cx="1479429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32"/>
  <sheetViews>
    <sheetView showGridLines="0" tabSelected="1" topLeftCell="A4" zoomScaleNormal="100" workbookViewId="0">
      <pane ySplit="14" topLeftCell="A84" activePane="bottomLeft" state="frozen"/>
      <selection activeCell="BN11" sqref="BN11"/>
      <selection pane="bottomLeft" activeCell="DC46" sqref="DC46"/>
    </sheetView>
  </sheetViews>
  <sheetFormatPr baseColWidth="10" defaultColWidth="1.81640625" defaultRowHeight="13" x14ac:dyDescent="0.3"/>
  <cols>
    <col min="1" max="1" width="1.81640625" style="5"/>
    <col min="2" max="2" width="1.453125" style="5" customWidth="1"/>
    <col min="3" max="3" width="2.1796875" style="5" customWidth="1"/>
    <col min="4" max="73" width="1.81640625" style="5"/>
    <col min="74" max="74" width="1.7265625" style="5" customWidth="1"/>
    <col min="75" max="75" width="1.81640625" style="5"/>
    <col min="76" max="87" width="0" style="5" hidden="1" customWidth="1"/>
    <col min="88" max="88" width="6" style="5" hidden="1" customWidth="1"/>
    <col min="89" max="95" width="0" style="5" hidden="1" customWidth="1"/>
    <col min="96" max="16384" width="1.81640625" style="5"/>
  </cols>
  <sheetData>
    <row r="1" spans="1:75" ht="7.5" customHeight="1" x14ac:dyDescent="0.3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BR1" s="6"/>
    </row>
    <row r="2" spans="1:75" x14ac:dyDescent="0.3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I2" s="4"/>
      <c r="AJ2" s="4"/>
      <c r="AK2" s="4"/>
      <c r="AL2" s="4"/>
      <c r="AM2" s="4"/>
      <c r="AN2" s="4"/>
      <c r="BR2" s="6" t="s">
        <v>4</v>
      </c>
    </row>
    <row r="3" spans="1:75" ht="15.5" x14ac:dyDescent="0.3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  <c r="AL3" s="4"/>
      <c r="AM3" s="4"/>
      <c r="AN3" s="4"/>
      <c r="BR3" s="7" t="s">
        <v>5</v>
      </c>
    </row>
    <row r="4" spans="1:75" ht="15.5" x14ac:dyDescent="0.3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4"/>
      <c r="AJ4" s="4"/>
      <c r="AK4" s="4"/>
      <c r="AL4" s="4"/>
      <c r="AM4" s="4"/>
      <c r="AN4" s="4"/>
      <c r="BR4" s="7" t="s">
        <v>25</v>
      </c>
    </row>
    <row r="5" spans="1:75" ht="19.5" customHeight="1" x14ac:dyDescent="0.3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4"/>
      <c r="AI5" s="4"/>
      <c r="AJ5" s="4"/>
      <c r="AK5" s="4"/>
      <c r="AL5" s="4"/>
      <c r="AM5" s="4"/>
      <c r="AN5" s="4"/>
      <c r="BR5" s="29" t="s">
        <v>26</v>
      </c>
    </row>
    <row r="6" spans="1:75" ht="39" customHeight="1" x14ac:dyDescent="0.35">
      <c r="A6" s="37" t="s">
        <v>87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4"/>
      <c r="AH6" s="4"/>
      <c r="AI6" s="4"/>
      <c r="AJ6" s="4"/>
      <c r="AK6" s="4"/>
      <c r="AL6" s="4"/>
      <c r="AM6" s="4"/>
      <c r="AN6" s="4"/>
      <c r="BR6" s="7"/>
    </row>
    <row r="7" spans="1:75" ht="8.25" customHeight="1" x14ac:dyDescent="0.3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  <c r="AF7" s="4"/>
      <c r="AG7" s="4"/>
    </row>
    <row r="8" spans="1:75" s="28" customFormat="1" ht="17.25" customHeight="1" x14ac:dyDescent="0.35">
      <c r="A8" s="31" t="s">
        <v>88</v>
      </c>
      <c r="B8" s="32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4"/>
      <c r="AG8" s="34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6"/>
    </row>
    <row r="9" spans="1:75" ht="6.75" customHeight="1" x14ac:dyDescent="0.3">
      <c r="A9" s="10"/>
      <c r="B9" s="11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ht="12.75" customHeight="1" x14ac:dyDescent="0.3">
      <c r="A10" s="18"/>
      <c r="B10" s="19" t="s">
        <v>15</v>
      </c>
      <c r="C10" s="20"/>
      <c r="D10" s="21"/>
      <c r="E10" s="18"/>
      <c r="F10" s="19"/>
      <c r="G10" s="19"/>
      <c r="H10" s="21"/>
      <c r="I10" s="21"/>
      <c r="J10" s="21"/>
      <c r="K10" s="21"/>
      <c r="L10" s="21"/>
      <c r="M10" s="21"/>
      <c r="N10" s="22"/>
      <c r="O10" s="22"/>
      <c r="P10" s="22"/>
      <c r="Q10" s="100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0"/>
      <c r="BS10" s="16"/>
      <c r="BT10" s="16"/>
      <c r="BU10" s="16"/>
      <c r="BV10" s="16"/>
      <c r="BW10" s="20"/>
    </row>
    <row r="11" spans="1:75" ht="4.5" customHeight="1" x14ac:dyDescent="0.3">
      <c r="A11" s="18"/>
      <c r="B11" s="19"/>
      <c r="C11" s="20"/>
      <c r="D11" s="21"/>
      <c r="E11" s="18"/>
      <c r="F11" s="19"/>
      <c r="G11" s="19"/>
      <c r="H11" s="21"/>
      <c r="I11" s="21"/>
      <c r="J11" s="21"/>
      <c r="K11" s="21"/>
      <c r="L11" s="21"/>
      <c r="M11" s="2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0"/>
      <c r="BS11" s="16"/>
      <c r="BT11" s="16"/>
      <c r="BU11" s="16"/>
      <c r="BV11" s="16"/>
      <c r="BW11" s="20"/>
    </row>
    <row r="12" spans="1:75" x14ac:dyDescent="0.3">
      <c r="A12" s="18"/>
      <c r="B12" s="19" t="s">
        <v>21</v>
      </c>
      <c r="C12" s="20"/>
      <c r="D12" s="21"/>
      <c r="E12" s="18"/>
      <c r="F12" s="19"/>
      <c r="G12" s="19"/>
      <c r="H12" s="21"/>
      <c r="I12" s="21"/>
      <c r="J12" s="21"/>
      <c r="K12" s="21"/>
      <c r="L12" s="21"/>
      <c r="M12" s="21"/>
      <c r="N12" s="22"/>
      <c r="O12" s="22"/>
      <c r="P12" s="22"/>
      <c r="Q12" s="100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0"/>
      <c r="BS12" s="16"/>
      <c r="BT12" s="16"/>
      <c r="BU12" s="16"/>
      <c r="BV12" s="16"/>
      <c r="BW12" s="20"/>
    </row>
    <row r="13" spans="1:75" ht="4.5" customHeight="1" x14ac:dyDescent="0.3">
      <c r="A13" s="18"/>
      <c r="B13" s="19"/>
      <c r="C13" s="20"/>
      <c r="D13" s="21"/>
      <c r="E13" s="18"/>
      <c r="F13" s="19"/>
      <c r="G13" s="19"/>
      <c r="H13" s="21"/>
      <c r="I13" s="21"/>
      <c r="J13" s="21"/>
      <c r="K13" s="21"/>
      <c r="L13" s="21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0"/>
      <c r="BS13" s="16"/>
      <c r="BT13" s="16"/>
      <c r="BU13" s="16"/>
      <c r="BV13" s="16"/>
      <c r="BW13" s="20"/>
    </row>
    <row r="14" spans="1:75" ht="12.75" customHeight="1" x14ac:dyDescent="0.3">
      <c r="A14" s="18"/>
      <c r="B14" s="19" t="s">
        <v>22</v>
      </c>
      <c r="C14" s="20"/>
      <c r="D14" s="21"/>
      <c r="E14" s="18"/>
      <c r="F14" s="19"/>
      <c r="G14" s="19"/>
      <c r="H14" s="21"/>
      <c r="I14" s="21"/>
      <c r="J14" s="21"/>
      <c r="K14" s="21"/>
      <c r="L14" s="21"/>
      <c r="M14" s="21"/>
      <c r="N14" s="22"/>
      <c r="O14" s="22"/>
      <c r="P14" s="22"/>
      <c r="Q14" s="22" t="s">
        <v>23</v>
      </c>
      <c r="R14" s="22"/>
      <c r="S14" s="97"/>
      <c r="T14" s="98"/>
      <c r="U14" s="98"/>
      <c r="V14" s="98"/>
      <c r="W14" s="98"/>
      <c r="X14" s="98"/>
      <c r="Y14" s="98"/>
      <c r="Z14" s="99"/>
      <c r="AA14" s="22"/>
      <c r="AB14" s="23" t="s">
        <v>24</v>
      </c>
      <c r="AC14" s="22"/>
      <c r="AD14" s="97"/>
      <c r="AE14" s="98"/>
      <c r="AF14" s="98"/>
      <c r="AG14" s="98"/>
      <c r="AH14" s="98"/>
      <c r="AI14" s="98"/>
      <c r="AJ14" s="98"/>
      <c r="AK14" s="99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16"/>
      <c r="BT14" s="16"/>
      <c r="BU14" s="16"/>
      <c r="BV14" s="16"/>
      <c r="BW14" s="22"/>
    </row>
    <row r="15" spans="1:75" ht="12.75" customHeight="1" x14ac:dyDescent="0.3">
      <c r="A15" s="18"/>
      <c r="B15" s="19"/>
      <c r="C15" s="20"/>
      <c r="D15" s="21"/>
      <c r="E15" s="18"/>
      <c r="F15" s="19"/>
      <c r="G15" s="19"/>
      <c r="H15" s="21"/>
      <c r="I15" s="21"/>
      <c r="J15" s="21"/>
      <c r="K15" s="21"/>
      <c r="L15" s="21"/>
      <c r="M15" s="21"/>
      <c r="N15" s="22"/>
      <c r="O15" s="22"/>
      <c r="P15" s="22"/>
      <c r="Q15" s="22"/>
      <c r="R15" s="22"/>
      <c r="S15" s="24" t="s">
        <v>89</v>
      </c>
      <c r="T15" s="24"/>
      <c r="U15" s="24"/>
      <c r="V15" s="24"/>
      <c r="W15" s="24"/>
      <c r="X15" s="22"/>
      <c r="Y15" s="22"/>
      <c r="Z15" s="22"/>
      <c r="AA15" s="22"/>
      <c r="AB15" s="22"/>
      <c r="AC15" s="22"/>
      <c r="AD15" s="24" t="s">
        <v>90</v>
      </c>
      <c r="AE15" s="25"/>
      <c r="AF15" s="25"/>
      <c r="AG15" s="25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16"/>
      <c r="BT15" s="16"/>
      <c r="BU15" s="16"/>
      <c r="BV15" s="16"/>
      <c r="BW15" s="22"/>
    </row>
    <row r="16" spans="1:75" ht="4.5" customHeight="1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7"/>
      <c r="BH16" s="17"/>
      <c r="BI16" s="17"/>
      <c r="BJ16" s="17"/>
      <c r="BK16" s="17"/>
      <c r="BL16" s="17"/>
      <c r="BM16" s="17"/>
      <c r="BN16" s="17"/>
      <c r="BO16" s="16"/>
      <c r="BP16" s="16"/>
      <c r="BQ16" s="16"/>
      <c r="BR16" s="16"/>
      <c r="BS16" s="16"/>
      <c r="BT16" s="16"/>
      <c r="BU16" s="16"/>
      <c r="BV16" s="16"/>
      <c r="BW16" s="16"/>
    </row>
    <row r="17" spans="1:77" s="28" customFormat="1" ht="40.5" customHeight="1" x14ac:dyDescent="0.35">
      <c r="A17" s="27"/>
      <c r="B17" s="27"/>
      <c r="C17" s="27"/>
      <c r="D17" s="94" t="s">
        <v>27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6"/>
      <c r="AE17" s="66" t="s">
        <v>0</v>
      </c>
      <c r="AF17" s="67"/>
      <c r="AG17" s="67"/>
      <c r="AH17" s="67"/>
      <c r="AI17" s="67"/>
      <c r="AJ17" s="68"/>
      <c r="AK17" s="94" t="s">
        <v>1</v>
      </c>
      <c r="AL17" s="95"/>
      <c r="AM17" s="95"/>
      <c r="AN17" s="95"/>
      <c r="AO17" s="95"/>
      <c r="AP17" s="96"/>
      <c r="AQ17" s="94" t="s">
        <v>2</v>
      </c>
      <c r="AR17" s="95"/>
      <c r="AS17" s="95"/>
      <c r="AT17" s="95"/>
      <c r="AU17" s="95"/>
      <c r="AV17" s="95"/>
      <c r="AW17" s="96"/>
      <c r="AX17" s="94" t="s">
        <v>3</v>
      </c>
      <c r="AY17" s="95"/>
      <c r="AZ17" s="95"/>
      <c r="BA17" s="95"/>
      <c r="BB17" s="95"/>
      <c r="BC17" s="95"/>
      <c r="BD17" s="95"/>
      <c r="BE17" s="95"/>
      <c r="BF17" s="95"/>
      <c r="BG17" s="96"/>
      <c r="BH17" s="82" t="s">
        <v>17</v>
      </c>
      <c r="BI17" s="83"/>
      <c r="BJ17" s="83"/>
      <c r="BK17" s="83"/>
      <c r="BL17" s="84"/>
      <c r="BM17" s="82" t="s">
        <v>75</v>
      </c>
      <c r="BN17" s="83"/>
      <c r="BO17" s="83"/>
      <c r="BP17" s="83"/>
      <c r="BQ17" s="84"/>
      <c r="BR17" s="82" t="s">
        <v>44</v>
      </c>
      <c r="BS17" s="83"/>
      <c r="BT17" s="83"/>
      <c r="BU17" s="83"/>
      <c r="BV17" s="84"/>
      <c r="BW17" s="26"/>
      <c r="BY17" s="28" t="s">
        <v>76</v>
      </c>
    </row>
    <row r="18" spans="1:77" s="28" customFormat="1" x14ac:dyDescent="0.35">
      <c r="A18" s="27"/>
      <c r="B18" s="92">
        <v>1</v>
      </c>
      <c r="C18" s="93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5"/>
      <c r="AE18" s="60"/>
      <c r="AF18" s="61"/>
      <c r="AG18" s="61"/>
      <c r="AH18" s="61"/>
      <c r="AI18" s="61"/>
      <c r="AJ18" s="62"/>
      <c r="AK18" s="86" t="s">
        <v>51</v>
      </c>
      <c r="AL18" s="87"/>
      <c r="AM18" s="87"/>
      <c r="AN18" s="87"/>
      <c r="AO18" s="87"/>
      <c r="AP18" s="88"/>
      <c r="AQ18" s="74" t="s">
        <v>51</v>
      </c>
      <c r="AR18" s="75"/>
      <c r="AS18" s="75"/>
      <c r="AT18" s="75"/>
      <c r="AU18" s="75"/>
      <c r="AV18" s="75"/>
      <c r="AW18" s="76"/>
      <c r="AX18" s="89"/>
      <c r="AY18" s="90"/>
      <c r="AZ18" s="90"/>
      <c r="BA18" s="90"/>
      <c r="BB18" s="90"/>
      <c r="BC18" s="90"/>
      <c r="BD18" s="90"/>
      <c r="BE18" s="90"/>
      <c r="BF18" s="90"/>
      <c r="BG18" s="91"/>
      <c r="BH18" s="74" t="s">
        <v>51</v>
      </c>
      <c r="BI18" s="75"/>
      <c r="BJ18" s="75"/>
      <c r="BK18" s="75"/>
      <c r="BL18" s="76"/>
      <c r="BM18" s="74"/>
      <c r="BN18" s="75"/>
      <c r="BO18" s="75"/>
      <c r="BP18" s="75"/>
      <c r="BQ18" s="76"/>
      <c r="BR18" s="74"/>
      <c r="BS18" s="75"/>
      <c r="BT18" s="75"/>
      <c r="BU18" s="75"/>
      <c r="BV18" s="76"/>
      <c r="BW18" s="27"/>
      <c r="BY18" s="28" t="e">
        <f>IF(BR18&gt;$CJ$118,1,0)</f>
        <v>#DIV/0!</v>
      </c>
    </row>
    <row r="19" spans="1:77" s="28" customFormat="1" x14ac:dyDescent="0.35">
      <c r="A19" s="27"/>
      <c r="B19" s="92">
        <f>B18+1</f>
        <v>2</v>
      </c>
      <c r="C19" s="93"/>
      <c r="D19" s="6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5"/>
      <c r="AE19" s="60"/>
      <c r="AF19" s="61"/>
      <c r="AG19" s="61"/>
      <c r="AH19" s="61"/>
      <c r="AI19" s="61"/>
      <c r="AJ19" s="62"/>
      <c r="AK19" s="86"/>
      <c r="AL19" s="87"/>
      <c r="AM19" s="87"/>
      <c r="AN19" s="87"/>
      <c r="AO19" s="87"/>
      <c r="AP19" s="88"/>
      <c r="AQ19" s="74"/>
      <c r="AR19" s="75"/>
      <c r="AS19" s="75"/>
      <c r="AT19" s="75"/>
      <c r="AU19" s="75"/>
      <c r="AV19" s="75"/>
      <c r="AW19" s="76"/>
      <c r="AX19" s="89"/>
      <c r="AY19" s="90"/>
      <c r="AZ19" s="90"/>
      <c r="BA19" s="90"/>
      <c r="BB19" s="90"/>
      <c r="BC19" s="90"/>
      <c r="BD19" s="90"/>
      <c r="BE19" s="90"/>
      <c r="BF19" s="90"/>
      <c r="BG19" s="91"/>
      <c r="BH19" s="74"/>
      <c r="BI19" s="75"/>
      <c r="BJ19" s="75"/>
      <c r="BK19" s="75"/>
      <c r="BL19" s="76"/>
      <c r="BM19" s="74"/>
      <c r="BN19" s="75"/>
      <c r="BO19" s="75"/>
      <c r="BP19" s="75"/>
      <c r="BQ19" s="76"/>
      <c r="BR19" s="74"/>
      <c r="BS19" s="75"/>
      <c r="BT19" s="75"/>
      <c r="BU19" s="75"/>
      <c r="BV19" s="76"/>
      <c r="BW19" s="27"/>
      <c r="BY19" s="28" t="e">
        <f t="shared" ref="BY19:BY82" si="0">IF(BR19&gt;$CJ$118,1,0)</f>
        <v>#DIV/0!</v>
      </c>
    </row>
    <row r="20" spans="1:77" s="28" customFormat="1" x14ac:dyDescent="0.35">
      <c r="A20" s="27"/>
      <c r="B20" s="92">
        <f t="shared" ref="B20:B51" si="1">B19+1</f>
        <v>3</v>
      </c>
      <c r="C20" s="93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5"/>
      <c r="AE20" s="60"/>
      <c r="AF20" s="61"/>
      <c r="AG20" s="61"/>
      <c r="AH20" s="61"/>
      <c r="AI20" s="61"/>
      <c r="AJ20" s="62"/>
      <c r="AK20" s="86"/>
      <c r="AL20" s="87"/>
      <c r="AM20" s="87"/>
      <c r="AN20" s="87"/>
      <c r="AO20" s="87"/>
      <c r="AP20" s="88"/>
      <c r="AQ20" s="74"/>
      <c r="AR20" s="75"/>
      <c r="AS20" s="75"/>
      <c r="AT20" s="75"/>
      <c r="AU20" s="75"/>
      <c r="AV20" s="75"/>
      <c r="AW20" s="76"/>
      <c r="AX20" s="89"/>
      <c r="AY20" s="90"/>
      <c r="AZ20" s="90"/>
      <c r="BA20" s="90"/>
      <c r="BB20" s="90"/>
      <c r="BC20" s="90"/>
      <c r="BD20" s="90"/>
      <c r="BE20" s="90"/>
      <c r="BF20" s="90"/>
      <c r="BG20" s="91"/>
      <c r="BH20" s="74"/>
      <c r="BI20" s="75"/>
      <c r="BJ20" s="75"/>
      <c r="BK20" s="75"/>
      <c r="BL20" s="76"/>
      <c r="BM20" s="74"/>
      <c r="BN20" s="75"/>
      <c r="BO20" s="75"/>
      <c r="BP20" s="75"/>
      <c r="BQ20" s="76"/>
      <c r="BR20" s="74"/>
      <c r="BS20" s="75"/>
      <c r="BT20" s="75"/>
      <c r="BU20" s="75"/>
      <c r="BV20" s="76"/>
      <c r="BW20" s="27"/>
      <c r="BY20" s="28" t="e">
        <f t="shared" si="0"/>
        <v>#DIV/0!</v>
      </c>
    </row>
    <row r="21" spans="1:77" s="28" customFormat="1" x14ac:dyDescent="0.35">
      <c r="A21" s="27"/>
      <c r="B21" s="92">
        <f t="shared" si="1"/>
        <v>4</v>
      </c>
      <c r="C21" s="93"/>
      <c r="D21" s="63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5"/>
      <c r="AE21" s="60"/>
      <c r="AF21" s="61"/>
      <c r="AG21" s="61"/>
      <c r="AH21" s="61"/>
      <c r="AI21" s="61"/>
      <c r="AJ21" s="62"/>
      <c r="AK21" s="86"/>
      <c r="AL21" s="87"/>
      <c r="AM21" s="87"/>
      <c r="AN21" s="87"/>
      <c r="AO21" s="87"/>
      <c r="AP21" s="88"/>
      <c r="AQ21" s="74"/>
      <c r="AR21" s="75"/>
      <c r="AS21" s="75"/>
      <c r="AT21" s="75"/>
      <c r="AU21" s="75"/>
      <c r="AV21" s="75"/>
      <c r="AW21" s="76"/>
      <c r="AX21" s="89"/>
      <c r="AY21" s="90"/>
      <c r="AZ21" s="90"/>
      <c r="BA21" s="90"/>
      <c r="BB21" s="90"/>
      <c r="BC21" s="90"/>
      <c r="BD21" s="90"/>
      <c r="BE21" s="90"/>
      <c r="BF21" s="90"/>
      <c r="BG21" s="91"/>
      <c r="BH21" s="74"/>
      <c r="BI21" s="75"/>
      <c r="BJ21" s="75"/>
      <c r="BK21" s="75"/>
      <c r="BL21" s="76"/>
      <c r="BM21" s="74"/>
      <c r="BN21" s="75"/>
      <c r="BO21" s="75"/>
      <c r="BP21" s="75"/>
      <c r="BQ21" s="76"/>
      <c r="BR21" s="74"/>
      <c r="BS21" s="75"/>
      <c r="BT21" s="75"/>
      <c r="BU21" s="75"/>
      <c r="BV21" s="76"/>
      <c r="BW21" s="27"/>
      <c r="BY21" s="28" t="e">
        <f t="shared" si="0"/>
        <v>#DIV/0!</v>
      </c>
    </row>
    <row r="22" spans="1:77" s="28" customFormat="1" x14ac:dyDescent="0.35">
      <c r="A22" s="27"/>
      <c r="B22" s="92">
        <f t="shared" si="1"/>
        <v>5</v>
      </c>
      <c r="C22" s="93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5"/>
      <c r="AE22" s="60"/>
      <c r="AF22" s="61"/>
      <c r="AG22" s="61"/>
      <c r="AH22" s="61"/>
      <c r="AI22" s="61"/>
      <c r="AJ22" s="62"/>
      <c r="AK22" s="86"/>
      <c r="AL22" s="87"/>
      <c r="AM22" s="87"/>
      <c r="AN22" s="87"/>
      <c r="AO22" s="87"/>
      <c r="AP22" s="88"/>
      <c r="AQ22" s="74"/>
      <c r="AR22" s="75"/>
      <c r="AS22" s="75"/>
      <c r="AT22" s="75"/>
      <c r="AU22" s="75"/>
      <c r="AV22" s="75"/>
      <c r="AW22" s="76"/>
      <c r="AX22" s="89"/>
      <c r="AY22" s="90"/>
      <c r="AZ22" s="90"/>
      <c r="BA22" s="90"/>
      <c r="BB22" s="90"/>
      <c r="BC22" s="90"/>
      <c r="BD22" s="90"/>
      <c r="BE22" s="90"/>
      <c r="BF22" s="90"/>
      <c r="BG22" s="91"/>
      <c r="BH22" s="74"/>
      <c r="BI22" s="75"/>
      <c r="BJ22" s="75"/>
      <c r="BK22" s="75"/>
      <c r="BL22" s="76"/>
      <c r="BM22" s="74"/>
      <c r="BN22" s="75"/>
      <c r="BO22" s="75"/>
      <c r="BP22" s="75"/>
      <c r="BQ22" s="76"/>
      <c r="BR22" s="74"/>
      <c r="BS22" s="75"/>
      <c r="BT22" s="75"/>
      <c r="BU22" s="75"/>
      <c r="BV22" s="76"/>
      <c r="BW22" s="27"/>
      <c r="BY22" s="28" t="e">
        <f t="shared" si="0"/>
        <v>#DIV/0!</v>
      </c>
    </row>
    <row r="23" spans="1:77" s="28" customFormat="1" x14ac:dyDescent="0.35">
      <c r="A23" s="27"/>
      <c r="B23" s="92">
        <f t="shared" si="1"/>
        <v>6</v>
      </c>
      <c r="C23" s="93"/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/>
      <c r="AE23" s="60"/>
      <c r="AF23" s="61"/>
      <c r="AG23" s="61"/>
      <c r="AH23" s="61"/>
      <c r="AI23" s="61"/>
      <c r="AJ23" s="62"/>
      <c r="AK23" s="86"/>
      <c r="AL23" s="87"/>
      <c r="AM23" s="87"/>
      <c r="AN23" s="87"/>
      <c r="AO23" s="87"/>
      <c r="AP23" s="88"/>
      <c r="AQ23" s="74"/>
      <c r="AR23" s="75"/>
      <c r="AS23" s="75"/>
      <c r="AT23" s="75"/>
      <c r="AU23" s="75"/>
      <c r="AV23" s="75"/>
      <c r="AW23" s="76"/>
      <c r="AX23" s="89"/>
      <c r="AY23" s="90"/>
      <c r="AZ23" s="90"/>
      <c r="BA23" s="90"/>
      <c r="BB23" s="90"/>
      <c r="BC23" s="90"/>
      <c r="BD23" s="90"/>
      <c r="BE23" s="90"/>
      <c r="BF23" s="90"/>
      <c r="BG23" s="91"/>
      <c r="BH23" s="74"/>
      <c r="BI23" s="75"/>
      <c r="BJ23" s="75"/>
      <c r="BK23" s="75"/>
      <c r="BL23" s="76"/>
      <c r="BM23" s="74"/>
      <c r="BN23" s="75"/>
      <c r="BO23" s="75"/>
      <c r="BP23" s="75"/>
      <c r="BQ23" s="76"/>
      <c r="BR23" s="74"/>
      <c r="BS23" s="75"/>
      <c r="BT23" s="75"/>
      <c r="BU23" s="75"/>
      <c r="BV23" s="76"/>
      <c r="BW23" s="27"/>
      <c r="BY23" s="28" t="e">
        <f t="shared" si="0"/>
        <v>#DIV/0!</v>
      </c>
    </row>
    <row r="24" spans="1:77" s="28" customFormat="1" x14ac:dyDescent="0.35">
      <c r="A24" s="27"/>
      <c r="B24" s="92">
        <f t="shared" si="1"/>
        <v>7</v>
      </c>
      <c r="C24" s="93"/>
      <c r="D24" s="6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60"/>
      <c r="AF24" s="61"/>
      <c r="AG24" s="61"/>
      <c r="AH24" s="61"/>
      <c r="AI24" s="61"/>
      <c r="AJ24" s="62"/>
      <c r="AK24" s="86"/>
      <c r="AL24" s="87"/>
      <c r="AM24" s="87"/>
      <c r="AN24" s="87"/>
      <c r="AO24" s="87"/>
      <c r="AP24" s="88"/>
      <c r="AQ24" s="74"/>
      <c r="AR24" s="75"/>
      <c r="AS24" s="75"/>
      <c r="AT24" s="75"/>
      <c r="AU24" s="75"/>
      <c r="AV24" s="75"/>
      <c r="AW24" s="76"/>
      <c r="AX24" s="89"/>
      <c r="AY24" s="90"/>
      <c r="AZ24" s="90"/>
      <c r="BA24" s="90"/>
      <c r="BB24" s="90"/>
      <c r="BC24" s="90"/>
      <c r="BD24" s="90"/>
      <c r="BE24" s="90"/>
      <c r="BF24" s="90"/>
      <c r="BG24" s="91"/>
      <c r="BH24" s="74"/>
      <c r="BI24" s="75"/>
      <c r="BJ24" s="75"/>
      <c r="BK24" s="75"/>
      <c r="BL24" s="76"/>
      <c r="BM24" s="74"/>
      <c r="BN24" s="75"/>
      <c r="BO24" s="75"/>
      <c r="BP24" s="75"/>
      <c r="BQ24" s="76"/>
      <c r="BR24" s="74"/>
      <c r="BS24" s="75"/>
      <c r="BT24" s="75"/>
      <c r="BU24" s="75"/>
      <c r="BV24" s="76"/>
      <c r="BW24" s="27"/>
      <c r="BY24" s="28" t="e">
        <f t="shared" si="0"/>
        <v>#DIV/0!</v>
      </c>
    </row>
    <row r="25" spans="1:77" s="28" customFormat="1" x14ac:dyDescent="0.35">
      <c r="A25" s="27"/>
      <c r="B25" s="92">
        <f t="shared" si="1"/>
        <v>8</v>
      </c>
      <c r="C25" s="93"/>
      <c r="D25" s="63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  <c r="AE25" s="60"/>
      <c r="AF25" s="61"/>
      <c r="AG25" s="61"/>
      <c r="AH25" s="61"/>
      <c r="AI25" s="61"/>
      <c r="AJ25" s="62"/>
      <c r="AK25" s="86"/>
      <c r="AL25" s="87"/>
      <c r="AM25" s="87"/>
      <c r="AN25" s="87"/>
      <c r="AO25" s="87"/>
      <c r="AP25" s="88"/>
      <c r="AQ25" s="74"/>
      <c r="AR25" s="75"/>
      <c r="AS25" s="75"/>
      <c r="AT25" s="75"/>
      <c r="AU25" s="75"/>
      <c r="AV25" s="75"/>
      <c r="AW25" s="76"/>
      <c r="AX25" s="89"/>
      <c r="AY25" s="90"/>
      <c r="AZ25" s="90"/>
      <c r="BA25" s="90"/>
      <c r="BB25" s="90"/>
      <c r="BC25" s="90"/>
      <c r="BD25" s="90"/>
      <c r="BE25" s="90"/>
      <c r="BF25" s="90"/>
      <c r="BG25" s="91"/>
      <c r="BH25" s="74"/>
      <c r="BI25" s="75"/>
      <c r="BJ25" s="75"/>
      <c r="BK25" s="75"/>
      <c r="BL25" s="76"/>
      <c r="BM25" s="74"/>
      <c r="BN25" s="75"/>
      <c r="BO25" s="75"/>
      <c r="BP25" s="75"/>
      <c r="BQ25" s="76"/>
      <c r="BR25" s="74"/>
      <c r="BS25" s="75"/>
      <c r="BT25" s="75"/>
      <c r="BU25" s="75"/>
      <c r="BV25" s="76"/>
      <c r="BW25" s="27"/>
      <c r="BY25" s="28" t="e">
        <f t="shared" si="0"/>
        <v>#DIV/0!</v>
      </c>
    </row>
    <row r="26" spans="1:77" s="28" customFormat="1" x14ac:dyDescent="0.35">
      <c r="A26" s="27"/>
      <c r="B26" s="92">
        <f t="shared" si="1"/>
        <v>9</v>
      </c>
      <c r="C26" s="93"/>
      <c r="D26" s="63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/>
      <c r="AE26" s="60"/>
      <c r="AF26" s="61"/>
      <c r="AG26" s="61"/>
      <c r="AH26" s="61"/>
      <c r="AI26" s="61"/>
      <c r="AJ26" s="62"/>
      <c r="AK26" s="86"/>
      <c r="AL26" s="87"/>
      <c r="AM26" s="87"/>
      <c r="AN26" s="87"/>
      <c r="AO26" s="87"/>
      <c r="AP26" s="88"/>
      <c r="AQ26" s="74"/>
      <c r="AR26" s="75"/>
      <c r="AS26" s="75"/>
      <c r="AT26" s="75"/>
      <c r="AU26" s="75"/>
      <c r="AV26" s="75"/>
      <c r="AW26" s="76"/>
      <c r="AX26" s="89"/>
      <c r="AY26" s="90"/>
      <c r="AZ26" s="90"/>
      <c r="BA26" s="90"/>
      <c r="BB26" s="90"/>
      <c r="BC26" s="90"/>
      <c r="BD26" s="90"/>
      <c r="BE26" s="90"/>
      <c r="BF26" s="90"/>
      <c r="BG26" s="91"/>
      <c r="BH26" s="74"/>
      <c r="BI26" s="75"/>
      <c r="BJ26" s="75"/>
      <c r="BK26" s="75"/>
      <c r="BL26" s="76"/>
      <c r="BM26" s="74"/>
      <c r="BN26" s="75"/>
      <c r="BO26" s="75"/>
      <c r="BP26" s="75"/>
      <c r="BQ26" s="76"/>
      <c r="BR26" s="74"/>
      <c r="BS26" s="75"/>
      <c r="BT26" s="75"/>
      <c r="BU26" s="75"/>
      <c r="BV26" s="76"/>
      <c r="BW26" s="27"/>
      <c r="BY26" s="28" t="e">
        <f t="shared" si="0"/>
        <v>#DIV/0!</v>
      </c>
    </row>
    <row r="27" spans="1:77" s="28" customFormat="1" x14ac:dyDescent="0.35">
      <c r="A27" s="27"/>
      <c r="B27" s="92">
        <f t="shared" si="1"/>
        <v>10</v>
      </c>
      <c r="C27" s="93"/>
      <c r="D27" s="63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  <c r="AE27" s="60"/>
      <c r="AF27" s="61"/>
      <c r="AG27" s="61"/>
      <c r="AH27" s="61"/>
      <c r="AI27" s="61"/>
      <c r="AJ27" s="62"/>
      <c r="AK27" s="86"/>
      <c r="AL27" s="87"/>
      <c r="AM27" s="87"/>
      <c r="AN27" s="87"/>
      <c r="AO27" s="87"/>
      <c r="AP27" s="88"/>
      <c r="AQ27" s="74"/>
      <c r="AR27" s="75"/>
      <c r="AS27" s="75"/>
      <c r="AT27" s="75"/>
      <c r="AU27" s="75"/>
      <c r="AV27" s="75"/>
      <c r="AW27" s="76"/>
      <c r="AX27" s="89"/>
      <c r="AY27" s="90"/>
      <c r="AZ27" s="90"/>
      <c r="BA27" s="90"/>
      <c r="BB27" s="90"/>
      <c r="BC27" s="90"/>
      <c r="BD27" s="90"/>
      <c r="BE27" s="90"/>
      <c r="BF27" s="90"/>
      <c r="BG27" s="91"/>
      <c r="BH27" s="74"/>
      <c r="BI27" s="75"/>
      <c r="BJ27" s="75"/>
      <c r="BK27" s="75"/>
      <c r="BL27" s="76"/>
      <c r="BM27" s="74"/>
      <c r="BN27" s="75"/>
      <c r="BO27" s="75"/>
      <c r="BP27" s="75"/>
      <c r="BQ27" s="76"/>
      <c r="BR27" s="74"/>
      <c r="BS27" s="75"/>
      <c r="BT27" s="75"/>
      <c r="BU27" s="75"/>
      <c r="BV27" s="76"/>
      <c r="BW27" s="27"/>
      <c r="BY27" s="28" t="e">
        <f t="shared" si="0"/>
        <v>#DIV/0!</v>
      </c>
    </row>
    <row r="28" spans="1:77" s="28" customFormat="1" x14ac:dyDescent="0.35">
      <c r="A28" s="27"/>
      <c r="B28" s="92">
        <f t="shared" si="1"/>
        <v>11</v>
      </c>
      <c r="C28" s="93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5"/>
      <c r="AE28" s="60"/>
      <c r="AF28" s="61"/>
      <c r="AG28" s="61"/>
      <c r="AH28" s="61"/>
      <c r="AI28" s="61"/>
      <c r="AJ28" s="62"/>
      <c r="AK28" s="86"/>
      <c r="AL28" s="87"/>
      <c r="AM28" s="87"/>
      <c r="AN28" s="87"/>
      <c r="AO28" s="87"/>
      <c r="AP28" s="88"/>
      <c r="AQ28" s="74"/>
      <c r="AR28" s="75"/>
      <c r="AS28" s="75"/>
      <c r="AT28" s="75"/>
      <c r="AU28" s="75"/>
      <c r="AV28" s="75"/>
      <c r="AW28" s="76"/>
      <c r="AX28" s="89"/>
      <c r="AY28" s="90"/>
      <c r="AZ28" s="90"/>
      <c r="BA28" s="90"/>
      <c r="BB28" s="90"/>
      <c r="BC28" s="90"/>
      <c r="BD28" s="90"/>
      <c r="BE28" s="90"/>
      <c r="BF28" s="90"/>
      <c r="BG28" s="91"/>
      <c r="BH28" s="74"/>
      <c r="BI28" s="75"/>
      <c r="BJ28" s="75"/>
      <c r="BK28" s="75"/>
      <c r="BL28" s="76"/>
      <c r="BM28" s="74"/>
      <c r="BN28" s="75"/>
      <c r="BO28" s="75"/>
      <c r="BP28" s="75"/>
      <c r="BQ28" s="76"/>
      <c r="BR28" s="74"/>
      <c r="BS28" s="75"/>
      <c r="BT28" s="75"/>
      <c r="BU28" s="75"/>
      <c r="BV28" s="76"/>
      <c r="BW28" s="27"/>
      <c r="BY28" s="28" t="e">
        <f t="shared" si="0"/>
        <v>#DIV/0!</v>
      </c>
    </row>
    <row r="29" spans="1:77" s="28" customFormat="1" x14ac:dyDescent="0.35">
      <c r="A29" s="27"/>
      <c r="B29" s="92">
        <f t="shared" si="1"/>
        <v>12</v>
      </c>
      <c r="C29" s="9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5"/>
      <c r="AE29" s="60"/>
      <c r="AF29" s="61"/>
      <c r="AG29" s="61"/>
      <c r="AH29" s="61"/>
      <c r="AI29" s="61"/>
      <c r="AJ29" s="62"/>
      <c r="AK29" s="86"/>
      <c r="AL29" s="87"/>
      <c r="AM29" s="87"/>
      <c r="AN29" s="87"/>
      <c r="AO29" s="87"/>
      <c r="AP29" s="88"/>
      <c r="AQ29" s="74"/>
      <c r="AR29" s="75"/>
      <c r="AS29" s="75"/>
      <c r="AT29" s="75"/>
      <c r="AU29" s="75"/>
      <c r="AV29" s="75"/>
      <c r="AW29" s="76"/>
      <c r="AX29" s="89"/>
      <c r="AY29" s="90"/>
      <c r="AZ29" s="90"/>
      <c r="BA29" s="90"/>
      <c r="BB29" s="90"/>
      <c r="BC29" s="90"/>
      <c r="BD29" s="90"/>
      <c r="BE29" s="90"/>
      <c r="BF29" s="90"/>
      <c r="BG29" s="91"/>
      <c r="BH29" s="74"/>
      <c r="BI29" s="75"/>
      <c r="BJ29" s="75"/>
      <c r="BK29" s="75"/>
      <c r="BL29" s="76"/>
      <c r="BM29" s="74"/>
      <c r="BN29" s="75"/>
      <c r="BO29" s="75"/>
      <c r="BP29" s="75"/>
      <c r="BQ29" s="76"/>
      <c r="BR29" s="74"/>
      <c r="BS29" s="75"/>
      <c r="BT29" s="75"/>
      <c r="BU29" s="75"/>
      <c r="BV29" s="76"/>
      <c r="BW29" s="27"/>
      <c r="BY29" s="28" t="e">
        <f t="shared" si="0"/>
        <v>#DIV/0!</v>
      </c>
    </row>
    <row r="30" spans="1:77" s="28" customFormat="1" x14ac:dyDescent="0.35">
      <c r="A30" s="27"/>
      <c r="B30" s="92">
        <f t="shared" si="1"/>
        <v>13</v>
      </c>
      <c r="C30" s="93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5"/>
      <c r="AE30" s="60"/>
      <c r="AF30" s="61"/>
      <c r="AG30" s="61"/>
      <c r="AH30" s="61"/>
      <c r="AI30" s="61"/>
      <c r="AJ30" s="62"/>
      <c r="AK30" s="86"/>
      <c r="AL30" s="87"/>
      <c r="AM30" s="87"/>
      <c r="AN30" s="87"/>
      <c r="AO30" s="87"/>
      <c r="AP30" s="88"/>
      <c r="AQ30" s="74"/>
      <c r="AR30" s="75"/>
      <c r="AS30" s="75"/>
      <c r="AT30" s="75"/>
      <c r="AU30" s="75"/>
      <c r="AV30" s="75"/>
      <c r="AW30" s="76"/>
      <c r="AX30" s="89"/>
      <c r="AY30" s="90"/>
      <c r="AZ30" s="90"/>
      <c r="BA30" s="90"/>
      <c r="BB30" s="90"/>
      <c r="BC30" s="90"/>
      <c r="BD30" s="90"/>
      <c r="BE30" s="90"/>
      <c r="BF30" s="90"/>
      <c r="BG30" s="91"/>
      <c r="BH30" s="74"/>
      <c r="BI30" s="75"/>
      <c r="BJ30" s="75"/>
      <c r="BK30" s="75"/>
      <c r="BL30" s="76"/>
      <c r="BM30" s="74"/>
      <c r="BN30" s="75"/>
      <c r="BO30" s="75"/>
      <c r="BP30" s="75"/>
      <c r="BQ30" s="76"/>
      <c r="BR30" s="74"/>
      <c r="BS30" s="75"/>
      <c r="BT30" s="75"/>
      <c r="BU30" s="75"/>
      <c r="BV30" s="76"/>
      <c r="BW30" s="27"/>
      <c r="BY30" s="28" t="e">
        <f t="shared" si="0"/>
        <v>#DIV/0!</v>
      </c>
    </row>
    <row r="31" spans="1:77" s="28" customFormat="1" x14ac:dyDescent="0.35">
      <c r="A31" s="27"/>
      <c r="B31" s="92">
        <f t="shared" si="1"/>
        <v>14</v>
      </c>
      <c r="C31" s="93"/>
      <c r="D31" s="63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/>
      <c r="AE31" s="60"/>
      <c r="AF31" s="61"/>
      <c r="AG31" s="61"/>
      <c r="AH31" s="61"/>
      <c r="AI31" s="61"/>
      <c r="AJ31" s="62"/>
      <c r="AK31" s="86"/>
      <c r="AL31" s="87"/>
      <c r="AM31" s="87"/>
      <c r="AN31" s="87"/>
      <c r="AO31" s="87"/>
      <c r="AP31" s="88"/>
      <c r="AQ31" s="74"/>
      <c r="AR31" s="75"/>
      <c r="AS31" s="75"/>
      <c r="AT31" s="75"/>
      <c r="AU31" s="75"/>
      <c r="AV31" s="75"/>
      <c r="AW31" s="76"/>
      <c r="AX31" s="89"/>
      <c r="AY31" s="90"/>
      <c r="AZ31" s="90"/>
      <c r="BA31" s="90"/>
      <c r="BB31" s="90"/>
      <c r="BC31" s="90"/>
      <c r="BD31" s="90"/>
      <c r="BE31" s="90"/>
      <c r="BF31" s="90"/>
      <c r="BG31" s="91"/>
      <c r="BH31" s="74"/>
      <c r="BI31" s="75"/>
      <c r="BJ31" s="75"/>
      <c r="BK31" s="75"/>
      <c r="BL31" s="76"/>
      <c r="BM31" s="74"/>
      <c r="BN31" s="75"/>
      <c r="BO31" s="75"/>
      <c r="BP31" s="75"/>
      <c r="BQ31" s="76"/>
      <c r="BR31" s="74"/>
      <c r="BS31" s="75"/>
      <c r="BT31" s="75"/>
      <c r="BU31" s="75"/>
      <c r="BV31" s="76"/>
      <c r="BW31" s="27"/>
      <c r="BY31" s="28" t="e">
        <f t="shared" si="0"/>
        <v>#DIV/0!</v>
      </c>
    </row>
    <row r="32" spans="1:77" s="28" customFormat="1" x14ac:dyDescent="0.35">
      <c r="A32" s="27"/>
      <c r="B32" s="92">
        <f t="shared" si="1"/>
        <v>15</v>
      </c>
      <c r="C32" s="93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/>
      <c r="AE32" s="60"/>
      <c r="AF32" s="61"/>
      <c r="AG32" s="61"/>
      <c r="AH32" s="61"/>
      <c r="AI32" s="61"/>
      <c r="AJ32" s="62"/>
      <c r="AK32" s="86"/>
      <c r="AL32" s="87"/>
      <c r="AM32" s="87"/>
      <c r="AN32" s="87"/>
      <c r="AO32" s="87"/>
      <c r="AP32" s="88"/>
      <c r="AQ32" s="74"/>
      <c r="AR32" s="75"/>
      <c r="AS32" s="75"/>
      <c r="AT32" s="75"/>
      <c r="AU32" s="75"/>
      <c r="AV32" s="75"/>
      <c r="AW32" s="76"/>
      <c r="AX32" s="89"/>
      <c r="AY32" s="90"/>
      <c r="AZ32" s="90"/>
      <c r="BA32" s="90"/>
      <c r="BB32" s="90"/>
      <c r="BC32" s="90"/>
      <c r="BD32" s="90"/>
      <c r="BE32" s="90"/>
      <c r="BF32" s="90"/>
      <c r="BG32" s="91"/>
      <c r="BH32" s="74"/>
      <c r="BI32" s="75"/>
      <c r="BJ32" s="75"/>
      <c r="BK32" s="75"/>
      <c r="BL32" s="76"/>
      <c r="BM32" s="74"/>
      <c r="BN32" s="75"/>
      <c r="BO32" s="75"/>
      <c r="BP32" s="75"/>
      <c r="BQ32" s="76"/>
      <c r="BR32" s="74"/>
      <c r="BS32" s="75"/>
      <c r="BT32" s="75"/>
      <c r="BU32" s="75"/>
      <c r="BV32" s="76"/>
      <c r="BW32" s="27"/>
      <c r="BY32" s="28" t="e">
        <f t="shared" si="0"/>
        <v>#DIV/0!</v>
      </c>
    </row>
    <row r="33" spans="1:77" s="28" customFormat="1" x14ac:dyDescent="0.35">
      <c r="A33" s="27"/>
      <c r="B33" s="92">
        <f t="shared" si="1"/>
        <v>16</v>
      </c>
      <c r="C33" s="93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5"/>
      <c r="AE33" s="60"/>
      <c r="AF33" s="61"/>
      <c r="AG33" s="61"/>
      <c r="AH33" s="61"/>
      <c r="AI33" s="61"/>
      <c r="AJ33" s="62"/>
      <c r="AK33" s="86"/>
      <c r="AL33" s="87"/>
      <c r="AM33" s="87"/>
      <c r="AN33" s="87"/>
      <c r="AO33" s="87"/>
      <c r="AP33" s="88"/>
      <c r="AQ33" s="74"/>
      <c r="AR33" s="75"/>
      <c r="AS33" s="75"/>
      <c r="AT33" s="75"/>
      <c r="AU33" s="75"/>
      <c r="AV33" s="75"/>
      <c r="AW33" s="76"/>
      <c r="AX33" s="89"/>
      <c r="AY33" s="90"/>
      <c r="AZ33" s="90"/>
      <c r="BA33" s="90"/>
      <c r="BB33" s="90"/>
      <c r="BC33" s="90"/>
      <c r="BD33" s="90"/>
      <c r="BE33" s="90"/>
      <c r="BF33" s="90"/>
      <c r="BG33" s="91"/>
      <c r="BH33" s="74"/>
      <c r="BI33" s="75"/>
      <c r="BJ33" s="75"/>
      <c r="BK33" s="75"/>
      <c r="BL33" s="76"/>
      <c r="BM33" s="74"/>
      <c r="BN33" s="75"/>
      <c r="BO33" s="75"/>
      <c r="BP33" s="75"/>
      <c r="BQ33" s="76"/>
      <c r="BR33" s="74"/>
      <c r="BS33" s="75"/>
      <c r="BT33" s="75"/>
      <c r="BU33" s="75"/>
      <c r="BV33" s="76"/>
      <c r="BW33" s="27"/>
      <c r="BY33" s="28" t="e">
        <f t="shared" si="0"/>
        <v>#DIV/0!</v>
      </c>
    </row>
    <row r="34" spans="1:77" s="28" customFormat="1" x14ac:dyDescent="0.35">
      <c r="A34" s="27"/>
      <c r="B34" s="92">
        <f t="shared" si="1"/>
        <v>17</v>
      </c>
      <c r="C34" s="93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E34" s="60"/>
      <c r="AF34" s="61"/>
      <c r="AG34" s="61"/>
      <c r="AH34" s="61"/>
      <c r="AI34" s="61"/>
      <c r="AJ34" s="62"/>
      <c r="AK34" s="86"/>
      <c r="AL34" s="87"/>
      <c r="AM34" s="87"/>
      <c r="AN34" s="87"/>
      <c r="AO34" s="87"/>
      <c r="AP34" s="88"/>
      <c r="AQ34" s="74"/>
      <c r="AR34" s="75"/>
      <c r="AS34" s="75"/>
      <c r="AT34" s="75"/>
      <c r="AU34" s="75"/>
      <c r="AV34" s="75"/>
      <c r="AW34" s="76"/>
      <c r="AX34" s="89"/>
      <c r="AY34" s="90"/>
      <c r="AZ34" s="90"/>
      <c r="BA34" s="90"/>
      <c r="BB34" s="90"/>
      <c r="BC34" s="90"/>
      <c r="BD34" s="90"/>
      <c r="BE34" s="90"/>
      <c r="BF34" s="90"/>
      <c r="BG34" s="91"/>
      <c r="BH34" s="74"/>
      <c r="BI34" s="75"/>
      <c r="BJ34" s="75"/>
      <c r="BK34" s="75"/>
      <c r="BL34" s="76"/>
      <c r="BM34" s="74"/>
      <c r="BN34" s="75"/>
      <c r="BO34" s="75"/>
      <c r="BP34" s="75"/>
      <c r="BQ34" s="76"/>
      <c r="BR34" s="74"/>
      <c r="BS34" s="75"/>
      <c r="BT34" s="75"/>
      <c r="BU34" s="75"/>
      <c r="BV34" s="76"/>
      <c r="BW34" s="27"/>
      <c r="BY34" s="28" t="e">
        <f t="shared" si="0"/>
        <v>#DIV/0!</v>
      </c>
    </row>
    <row r="35" spans="1:77" s="28" customFormat="1" x14ac:dyDescent="0.35">
      <c r="A35" s="27"/>
      <c r="B35" s="92">
        <f t="shared" si="1"/>
        <v>18</v>
      </c>
      <c r="C35" s="93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E35" s="60"/>
      <c r="AF35" s="61"/>
      <c r="AG35" s="61"/>
      <c r="AH35" s="61"/>
      <c r="AI35" s="61"/>
      <c r="AJ35" s="62"/>
      <c r="AK35" s="86"/>
      <c r="AL35" s="87"/>
      <c r="AM35" s="87"/>
      <c r="AN35" s="87"/>
      <c r="AO35" s="87"/>
      <c r="AP35" s="88"/>
      <c r="AQ35" s="74"/>
      <c r="AR35" s="75"/>
      <c r="AS35" s="75"/>
      <c r="AT35" s="75"/>
      <c r="AU35" s="75"/>
      <c r="AV35" s="75"/>
      <c r="AW35" s="76"/>
      <c r="AX35" s="89"/>
      <c r="AY35" s="90"/>
      <c r="AZ35" s="90"/>
      <c r="BA35" s="90"/>
      <c r="BB35" s="90"/>
      <c r="BC35" s="90"/>
      <c r="BD35" s="90"/>
      <c r="BE35" s="90"/>
      <c r="BF35" s="90"/>
      <c r="BG35" s="91"/>
      <c r="BH35" s="74"/>
      <c r="BI35" s="75"/>
      <c r="BJ35" s="75"/>
      <c r="BK35" s="75"/>
      <c r="BL35" s="76"/>
      <c r="BM35" s="74"/>
      <c r="BN35" s="75"/>
      <c r="BO35" s="75"/>
      <c r="BP35" s="75"/>
      <c r="BQ35" s="76"/>
      <c r="BR35" s="74"/>
      <c r="BS35" s="75"/>
      <c r="BT35" s="75"/>
      <c r="BU35" s="75"/>
      <c r="BV35" s="76"/>
      <c r="BW35" s="27"/>
      <c r="BY35" s="28" t="e">
        <f t="shared" si="0"/>
        <v>#DIV/0!</v>
      </c>
    </row>
    <row r="36" spans="1:77" s="28" customFormat="1" x14ac:dyDescent="0.35">
      <c r="A36" s="27"/>
      <c r="B36" s="92">
        <f t="shared" si="1"/>
        <v>19</v>
      </c>
      <c r="C36" s="93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  <c r="AE36" s="60"/>
      <c r="AF36" s="61"/>
      <c r="AG36" s="61"/>
      <c r="AH36" s="61"/>
      <c r="AI36" s="61"/>
      <c r="AJ36" s="62"/>
      <c r="AK36" s="86"/>
      <c r="AL36" s="87"/>
      <c r="AM36" s="87"/>
      <c r="AN36" s="87"/>
      <c r="AO36" s="87"/>
      <c r="AP36" s="88"/>
      <c r="AQ36" s="74"/>
      <c r="AR36" s="75"/>
      <c r="AS36" s="75"/>
      <c r="AT36" s="75"/>
      <c r="AU36" s="75"/>
      <c r="AV36" s="75"/>
      <c r="AW36" s="76"/>
      <c r="AX36" s="89"/>
      <c r="AY36" s="90"/>
      <c r="AZ36" s="90"/>
      <c r="BA36" s="90"/>
      <c r="BB36" s="90"/>
      <c r="BC36" s="90"/>
      <c r="BD36" s="90"/>
      <c r="BE36" s="90"/>
      <c r="BF36" s="90"/>
      <c r="BG36" s="91"/>
      <c r="BH36" s="74"/>
      <c r="BI36" s="75"/>
      <c r="BJ36" s="75"/>
      <c r="BK36" s="75"/>
      <c r="BL36" s="76"/>
      <c r="BM36" s="74"/>
      <c r="BN36" s="75"/>
      <c r="BO36" s="75"/>
      <c r="BP36" s="75"/>
      <c r="BQ36" s="76"/>
      <c r="BR36" s="74"/>
      <c r="BS36" s="75"/>
      <c r="BT36" s="75"/>
      <c r="BU36" s="75"/>
      <c r="BV36" s="76"/>
      <c r="BW36" s="27"/>
      <c r="BY36" s="28" t="e">
        <f t="shared" si="0"/>
        <v>#DIV/0!</v>
      </c>
    </row>
    <row r="37" spans="1:77" s="28" customFormat="1" x14ac:dyDescent="0.35">
      <c r="A37" s="27"/>
      <c r="B37" s="92">
        <f t="shared" si="1"/>
        <v>20</v>
      </c>
      <c r="C37" s="93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  <c r="AE37" s="60"/>
      <c r="AF37" s="61"/>
      <c r="AG37" s="61"/>
      <c r="AH37" s="61"/>
      <c r="AI37" s="61"/>
      <c r="AJ37" s="62"/>
      <c r="AK37" s="86"/>
      <c r="AL37" s="87"/>
      <c r="AM37" s="87"/>
      <c r="AN37" s="87"/>
      <c r="AO37" s="87"/>
      <c r="AP37" s="88"/>
      <c r="AQ37" s="74"/>
      <c r="AR37" s="75"/>
      <c r="AS37" s="75"/>
      <c r="AT37" s="75"/>
      <c r="AU37" s="75"/>
      <c r="AV37" s="75"/>
      <c r="AW37" s="76"/>
      <c r="AX37" s="89"/>
      <c r="AY37" s="90"/>
      <c r="AZ37" s="90"/>
      <c r="BA37" s="90"/>
      <c r="BB37" s="90"/>
      <c r="BC37" s="90"/>
      <c r="BD37" s="90"/>
      <c r="BE37" s="90"/>
      <c r="BF37" s="90"/>
      <c r="BG37" s="91"/>
      <c r="BH37" s="74"/>
      <c r="BI37" s="75"/>
      <c r="BJ37" s="75"/>
      <c r="BK37" s="75"/>
      <c r="BL37" s="76"/>
      <c r="BM37" s="74"/>
      <c r="BN37" s="75"/>
      <c r="BO37" s="75"/>
      <c r="BP37" s="75"/>
      <c r="BQ37" s="76"/>
      <c r="BR37" s="74"/>
      <c r="BS37" s="75"/>
      <c r="BT37" s="75"/>
      <c r="BU37" s="75"/>
      <c r="BV37" s="76"/>
      <c r="BW37" s="27"/>
      <c r="BY37" s="28" t="e">
        <f t="shared" si="0"/>
        <v>#DIV/0!</v>
      </c>
    </row>
    <row r="38" spans="1:77" s="28" customFormat="1" x14ac:dyDescent="0.35">
      <c r="A38" s="27"/>
      <c r="B38" s="92">
        <f t="shared" si="1"/>
        <v>21</v>
      </c>
      <c r="C38" s="93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  <c r="AE38" s="60"/>
      <c r="AF38" s="61"/>
      <c r="AG38" s="61"/>
      <c r="AH38" s="61"/>
      <c r="AI38" s="61"/>
      <c r="AJ38" s="62"/>
      <c r="AK38" s="86"/>
      <c r="AL38" s="87"/>
      <c r="AM38" s="87"/>
      <c r="AN38" s="87"/>
      <c r="AO38" s="87"/>
      <c r="AP38" s="88"/>
      <c r="AQ38" s="74"/>
      <c r="AR38" s="75"/>
      <c r="AS38" s="75"/>
      <c r="AT38" s="75"/>
      <c r="AU38" s="75"/>
      <c r="AV38" s="75"/>
      <c r="AW38" s="76"/>
      <c r="AX38" s="89"/>
      <c r="AY38" s="90"/>
      <c r="AZ38" s="90"/>
      <c r="BA38" s="90"/>
      <c r="BB38" s="90"/>
      <c r="BC38" s="90"/>
      <c r="BD38" s="90"/>
      <c r="BE38" s="90"/>
      <c r="BF38" s="90"/>
      <c r="BG38" s="91"/>
      <c r="BH38" s="74"/>
      <c r="BI38" s="75"/>
      <c r="BJ38" s="75"/>
      <c r="BK38" s="75"/>
      <c r="BL38" s="76"/>
      <c r="BM38" s="74"/>
      <c r="BN38" s="75"/>
      <c r="BO38" s="75"/>
      <c r="BP38" s="75"/>
      <c r="BQ38" s="76"/>
      <c r="BR38" s="74"/>
      <c r="BS38" s="75"/>
      <c r="BT38" s="75"/>
      <c r="BU38" s="75"/>
      <c r="BV38" s="76"/>
      <c r="BW38" s="27"/>
      <c r="BY38" s="28" t="e">
        <f t="shared" si="0"/>
        <v>#DIV/0!</v>
      </c>
    </row>
    <row r="39" spans="1:77" s="28" customFormat="1" x14ac:dyDescent="0.35">
      <c r="A39" s="27"/>
      <c r="B39" s="92">
        <f t="shared" si="1"/>
        <v>22</v>
      </c>
      <c r="C39" s="93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5"/>
      <c r="AE39" s="60"/>
      <c r="AF39" s="61"/>
      <c r="AG39" s="61"/>
      <c r="AH39" s="61"/>
      <c r="AI39" s="61"/>
      <c r="AJ39" s="62"/>
      <c r="AK39" s="86"/>
      <c r="AL39" s="87"/>
      <c r="AM39" s="87"/>
      <c r="AN39" s="87"/>
      <c r="AO39" s="87"/>
      <c r="AP39" s="88"/>
      <c r="AQ39" s="74"/>
      <c r="AR39" s="75"/>
      <c r="AS39" s="75"/>
      <c r="AT39" s="75"/>
      <c r="AU39" s="75"/>
      <c r="AV39" s="75"/>
      <c r="AW39" s="76"/>
      <c r="AX39" s="89"/>
      <c r="AY39" s="90"/>
      <c r="AZ39" s="90"/>
      <c r="BA39" s="90"/>
      <c r="BB39" s="90"/>
      <c r="BC39" s="90"/>
      <c r="BD39" s="90"/>
      <c r="BE39" s="90"/>
      <c r="BF39" s="90"/>
      <c r="BG39" s="91"/>
      <c r="BH39" s="74"/>
      <c r="BI39" s="75"/>
      <c r="BJ39" s="75"/>
      <c r="BK39" s="75"/>
      <c r="BL39" s="76"/>
      <c r="BM39" s="74"/>
      <c r="BN39" s="75"/>
      <c r="BO39" s="75"/>
      <c r="BP39" s="75"/>
      <c r="BQ39" s="76"/>
      <c r="BR39" s="74"/>
      <c r="BS39" s="75"/>
      <c r="BT39" s="75"/>
      <c r="BU39" s="75"/>
      <c r="BV39" s="76"/>
      <c r="BW39" s="27"/>
      <c r="BY39" s="28" t="e">
        <f t="shared" si="0"/>
        <v>#DIV/0!</v>
      </c>
    </row>
    <row r="40" spans="1:77" s="28" customFormat="1" x14ac:dyDescent="0.35">
      <c r="A40" s="27"/>
      <c r="B40" s="92">
        <f t="shared" si="1"/>
        <v>23</v>
      </c>
      <c r="C40" s="93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5"/>
      <c r="AE40" s="60"/>
      <c r="AF40" s="61"/>
      <c r="AG40" s="61"/>
      <c r="AH40" s="61"/>
      <c r="AI40" s="61"/>
      <c r="AJ40" s="62"/>
      <c r="AK40" s="86"/>
      <c r="AL40" s="87"/>
      <c r="AM40" s="87"/>
      <c r="AN40" s="87"/>
      <c r="AO40" s="87"/>
      <c r="AP40" s="88"/>
      <c r="AQ40" s="74"/>
      <c r="AR40" s="75"/>
      <c r="AS40" s="75"/>
      <c r="AT40" s="75"/>
      <c r="AU40" s="75"/>
      <c r="AV40" s="75"/>
      <c r="AW40" s="76"/>
      <c r="AX40" s="89"/>
      <c r="AY40" s="90"/>
      <c r="AZ40" s="90"/>
      <c r="BA40" s="90"/>
      <c r="BB40" s="90"/>
      <c r="BC40" s="90"/>
      <c r="BD40" s="90"/>
      <c r="BE40" s="90"/>
      <c r="BF40" s="90"/>
      <c r="BG40" s="91"/>
      <c r="BH40" s="74"/>
      <c r="BI40" s="75"/>
      <c r="BJ40" s="75"/>
      <c r="BK40" s="75"/>
      <c r="BL40" s="76"/>
      <c r="BM40" s="74"/>
      <c r="BN40" s="75"/>
      <c r="BO40" s="75"/>
      <c r="BP40" s="75"/>
      <c r="BQ40" s="76"/>
      <c r="BR40" s="74"/>
      <c r="BS40" s="75"/>
      <c r="BT40" s="75"/>
      <c r="BU40" s="75"/>
      <c r="BV40" s="76"/>
      <c r="BW40" s="27"/>
      <c r="BY40" s="28" t="e">
        <f t="shared" si="0"/>
        <v>#DIV/0!</v>
      </c>
    </row>
    <row r="41" spans="1:77" s="28" customFormat="1" x14ac:dyDescent="0.35">
      <c r="A41" s="27"/>
      <c r="B41" s="92">
        <f t="shared" si="1"/>
        <v>24</v>
      </c>
      <c r="C41" s="93"/>
      <c r="D41" s="63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/>
      <c r="AE41" s="60"/>
      <c r="AF41" s="61"/>
      <c r="AG41" s="61"/>
      <c r="AH41" s="61"/>
      <c r="AI41" s="61"/>
      <c r="AJ41" s="62"/>
      <c r="AK41" s="86"/>
      <c r="AL41" s="87"/>
      <c r="AM41" s="87"/>
      <c r="AN41" s="87"/>
      <c r="AO41" s="87"/>
      <c r="AP41" s="88"/>
      <c r="AQ41" s="74"/>
      <c r="AR41" s="75"/>
      <c r="AS41" s="75"/>
      <c r="AT41" s="75"/>
      <c r="AU41" s="75"/>
      <c r="AV41" s="75"/>
      <c r="AW41" s="76"/>
      <c r="AX41" s="89"/>
      <c r="AY41" s="90"/>
      <c r="AZ41" s="90"/>
      <c r="BA41" s="90"/>
      <c r="BB41" s="90"/>
      <c r="BC41" s="90"/>
      <c r="BD41" s="90"/>
      <c r="BE41" s="90"/>
      <c r="BF41" s="90"/>
      <c r="BG41" s="91"/>
      <c r="BH41" s="74"/>
      <c r="BI41" s="75"/>
      <c r="BJ41" s="75"/>
      <c r="BK41" s="75"/>
      <c r="BL41" s="76"/>
      <c r="BM41" s="74"/>
      <c r="BN41" s="75"/>
      <c r="BO41" s="75"/>
      <c r="BP41" s="75"/>
      <c r="BQ41" s="76"/>
      <c r="BR41" s="74"/>
      <c r="BS41" s="75"/>
      <c r="BT41" s="75"/>
      <c r="BU41" s="75"/>
      <c r="BV41" s="76"/>
      <c r="BW41" s="27"/>
      <c r="BY41" s="28" t="e">
        <f t="shared" si="0"/>
        <v>#DIV/0!</v>
      </c>
    </row>
    <row r="42" spans="1:77" s="28" customFormat="1" x14ac:dyDescent="0.35">
      <c r="A42" s="27"/>
      <c r="B42" s="92">
        <f t="shared" si="1"/>
        <v>25</v>
      </c>
      <c r="C42" s="93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5"/>
      <c r="AE42" s="60"/>
      <c r="AF42" s="61"/>
      <c r="AG42" s="61"/>
      <c r="AH42" s="61"/>
      <c r="AI42" s="61"/>
      <c r="AJ42" s="62"/>
      <c r="AK42" s="86"/>
      <c r="AL42" s="87"/>
      <c r="AM42" s="87"/>
      <c r="AN42" s="87"/>
      <c r="AO42" s="87"/>
      <c r="AP42" s="88"/>
      <c r="AQ42" s="74"/>
      <c r="AR42" s="75"/>
      <c r="AS42" s="75"/>
      <c r="AT42" s="75"/>
      <c r="AU42" s="75"/>
      <c r="AV42" s="75"/>
      <c r="AW42" s="76"/>
      <c r="AX42" s="89"/>
      <c r="AY42" s="90"/>
      <c r="AZ42" s="90"/>
      <c r="BA42" s="90"/>
      <c r="BB42" s="90"/>
      <c r="BC42" s="90"/>
      <c r="BD42" s="90"/>
      <c r="BE42" s="90"/>
      <c r="BF42" s="90"/>
      <c r="BG42" s="91"/>
      <c r="BH42" s="74"/>
      <c r="BI42" s="75"/>
      <c r="BJ42" s="75"/>
      <c r="BK42" s="75"/>
      <c r="BL42" s="76"/>
      <c r="BM42" s="74"/>
      <c r="BN42" s="75"/>
      <c r="BO42" s="75"/>
      <c r="BP42" s="75"/>
      <c r="BQ42" s="76"/>
      <c r="BR42" s="74"/>
      <c r="BS42" s="75"/>
      <c r="BT42" s="75"/>
      <c r="BU42" s="75"/>
      <c r="BV42" s="76"/>
      <c r="BW42" s="27"/>
      <c r="BY42" s="28" t="e">
        <f t="shared" si="0"/>
        <v>#DIV/0!</v>
      </c>
    </row>
    <row r="43" spans="1:77" s="28" customFormat="1" x14ac:dyDescent="0.35">
      <c r="A43" s="27"/>
      <c r="B43" s="92">
        <f t="shared" si="1"/>
        <v>26</v>
      </c>
      <c r="C43" s="93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5"/>
      <c r="AE43" s="60"/>
      <c r="AF43" s="61"/>
      <c r="AG43" s="61"/>
      <c r="AH43" s="61"/>
      <c r="AI43" s="61"/>
      <c r="AJ43" s="62"/>
      <c r="AK43" s="86"/>
      <c r="AL43" s="87"/>
      <c r="AM43" s="87"/>
      <c r="AN43" s="87"/>
      <c r="AO43" s="87"/>
      <c r="AP43" s="88"/>
      <c r="AQ43" s="74"/>
      <c r="AR43" s="75"/>
      <c r="AS43" s="75"/>
      <c r="AT43" s="75"/>
      <c r="AU43" s="75"/>
      <c r="AV43" s="75"/>
      <c r="AW43" s="76"/>
      <c r="AX43" s="89"/>
      <c r="AY43" s="90"/>
      <c r="AZ43" s="90"/>
      <c r="BA43" s="90"/>
      <c r="BB43" s="90"/>
      <c r="BC43" s="90"/>
      <c r="BD43" s="90"/>
      <c r="BE43" s="90"/>
      <c r="BF43" s="90"/>
      <c r="BG43" s="91"/>
      <c r="BH43" s="74"/>
      <c r="BI43" s="75"/>
      <c r="BJ43" s="75"/>
      <c r="BK43" s="75"/>
      <c r="BL43" s="76"/>
      <c r="BM43" s="74"/>
      <c r="BN43" s="75"/>
      <c r="BO43" s="75"/>
      <c r="BP43" s="75"/>
      <c r="BQ43" s="76"/>
      <c r="BR43" s="74"/>
      <c r="BS43" s="75"/>
      <c r="BT43" s="75"/>
      <c r="BU43" s="75"/>
      <c r="BV43" s="76"/>
      <c r="BW43" s="27"/>
      <c r="BY43" s="28" t="e">
        <f t="shared" si="0"/>
        <v>#DIV/0!</v>
      </c>
    </row>
    <row r="44" spans="1:77" s="28" customFormat="1" x14ac:dyDescent="0.35">
      <c r="A44" s="27"/>
      <c r="B44" s="92">
        <f t="shared" si="1"/>
        <v>27</v>
      </c>
      <c r="C44" s="93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5"/>
      <c r="AE44" s="60"/>
      <c r="AF44" s="61"/>
      <c r="AG44" s="61"/>
      <c r="AH44" s="61"/>
      <c r="AI44" s="61"/>
      <c r="AJ44" s="62"/>
      <c r="AK44" s="86"/>
      <c r="AL44" s="87"/>
      <c r="AM44" s="87"/>
      <c r="AN44" s="87"/>
      <c r="AO44" s="87"/>
      <c r="AP44" s="88"/>
      <c r="AQ44" s="74"/>
      <c r="AR44" s="75"/>
      <c r="AS44" s="75"/>
      <c r="AT44" s="75"/>
      <c r="AU44" s="75"/>
      <c r="AV44" s="75"/>
      <c r="AW44" s="76"/>
      <c r="AX44" s="89"/>
      <c r="AY44" s="90"/>
      <c r="AZ44" s="90"/>
      <c r="BA44" s="90"/>
      <c r="BB44" s="90"/>
      <c r="BC44" s="90"/>
      <c r="BD44" s="90"/>
      <c r="BE44" s="90"/>
      <c r="BF44" s="90"/>
      <c r="BG44" s="91"/>
      <c r="BH44" s="74"/>
      <c r="BI44" s="75"/>
      <c r="BJ44" s="75"/>
      <c r="BK44" s="75"/>
      <c r="BL44" s="76"/>
      <c r="BM44" s="74"/>
      <c r="BN44" s="75"/>
      <c r="BO44" s="75"/>
      <c r="BP44" s="75"/>
      <c r="BQ44" s="76"/>
      <c r="BR44" s="74"/>
      <c r="BS44" s="75"/>
      <c r="BT44" s="75"/>
      <c r="BU44" s="75"/>
      <c r="BV44" s="76"/>
      <c r="BW44" s="27"/>
      <c r="BY44" s="28" t="e">
        <f t="shared" si="0"/>
        <v>#DIV/0!</v>
      </c>
    </row>
    <row r="45" spans="1:77" s="28" customFormat="1" x14ac:dyDescent="0.35">
      <c r="A45" s="27"/>
      <c r="B45" s="92">
        <f t="shared" si="1"/>
        <v>28</v>
      </c>
      <c r="C45" s="93"/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5"/>
      <c r="AE45" s="60"/>
      <c r="AF45" s="61"/>
      <c r="AG45" s="61"/>
      <c r="AH45" s="61"/>
      <c r="AI45" s="61"/>
      <c r="AJ45" s="62"/>
      <c r="AK45" s="86"/>
      <c r="AL45" s="87"/>
      <c r="AM45" s="87"/>
      <c r="AN45" s="87"/>
      <c r="AO45" s="87"/>
      <c r="AP45" s="88"/>
      <c r="AQ45" s="74"/>
      <c r="AR45" s="75"/>
      <c r="AS45" s="75"/>
      <c r="AT45" s="75"/>
      <c r="AU45" s="75"/>
      <c r="AV45" s="75"/>
      <c r="AW45" s="76"/>
      <c r="AX45" s="89"/>
      <c r="AY45" s="90"/>
      <c r="AZ45" s="90"/>
      <c r="BA45" s="90"/>
      <c r="BB45" s="90"/>
      <c r="BC45" s="90"/>
      <c r="BD45" s="90"/>
      <c r="BE45" s="90"/>
      <c r="BF45" s="90"/>
      <c r="BG45" s="91"/>
      <c r="BH45" s="74"/>
      <c r="BI45" s="75"/>
      <c r="BJ45" s="75"/>
      <c r="BK45" s="75"/>
      <c r="BL45" s="76"/>
      <c r="BM45" s="74"/>
      <c r="BN45" s="75"/>
      <c r="BO45" s="75"/>
      <c r="BP45" s="75"/>
      <c r="BQ45" s="76"/>
      <c r="BR45" s="74"/>
      <c r="BS45" s="75"/>
      <c r="BT45" s="75"/>
      <c r="BU45" s="75"/>
      <c r="BV45" s="76"/>
      <c r="BW45" s="27"/>
      <c r="BY45" s="28" t="e">
        <f t="shared" si="0"/>
        <v>#DIV/0!</v>
      </c>
    </row>
    <row r="46" spans="1:77" s="28" customFormat="1" x14ac:dyDescent="0.35">
      <c r="A46" s="27"/>
      <c r="B46" s="92">
        <f t="shared" si="1"/>
        <v>29</v>
      </c>
      <c r="C46" s="93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5"/>
      <c r="AE46" s="60"/>
      <c r="AF46" s="61"/>
      <c r="AG46" s="61"/>
      <c r="AH46" s="61"/>
      <c r="AI46" s="61"/>
      <c r="AJ46" s="62"/>
      <c r="AK46" s="86"/>
      <c r="AL46" s="87"/>
      <c r="AM46" s="87"/>
      <c r="AN46" s="87"/>
      <c r="AO46" s="87"/>
      <c r="AP46" s="88"/>
      <c r="AQ46" s="74"/>
      <c r="AR46" s="75"/>
      <c r="AS46" s="75"/>
      <c r="AT46" s="75"/>
      <c r="AU46" s="75"/>
      <c r="AV46" s="75"/>
      <c r="AW46" s="76"/>
      <c r="AX46" s="89"/>
      <c r="AY46" s="90"/>
      <c r="AZ46" s="90"/>
      <c r="BA46" s="90"/>
      <c r="BB46" s="90"/>
      <c r="BC46" s="90"/>
      <c r="BD46" s="90"/>
      <c r="BE46" s="90"/>
      <c r="BF46" s="90"/>
      <c r="BG46" s="91"/>
      <c r="BH46" s="74"/>
      <c r="BI46" s="75"/>
      <c r="BJ46" s="75"/>
      <c r="BK46" s="75"/>
      <c r="BL46" s="76"/>
      <c r="BM46" s="74"/>
      <c r="BN46" s="75"/>
      <c r="BO46" s="75"/>
      <c r="BP46" s="75"/>
      <c r="BQ46" s="76"/>
      <c r="BR46" s="74"/>
      <c r="BS46" s="75"/>
      <c r="BT46" s="75"/>
      <c r="BU46" s="75"/>
      <c r="BV46" s="76"/>
      <c r="BW46" s="27"/>
      <c r="BY46" s="28" t="e">
        <f t="shared" si="0"/>
        <v>#DIV/0!</v>
      </c>
    </row>
    <row r="47" spans="1:77" s="28" customFormat="1" x14ac:dyDescent="0.35">
      <c r="A47" s="27"/>
      <c r="B47" s="92">
        <f t="shared" si="1"/>
        <v>30</v>
      </c>
      <c r="C47" s="93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5"/>
      <c r="AE47" s="60"/>
      <c r="AF47" s="61"/>
      <c r="AG47" s="61"/>
      <c r="AH47" s="61"/>
      <c r="AI47" s="61"/>
      <c r="AJ47" s="62"/>
      <c r="AK47" s="86"/>
      <c r="AL47" s="87"/>
      <c r="AM47" s="87"/>
      <c r="AN47" s="87"/>
      <c r="AO47" s="87"/>
      <c r="AP47" s="88"/>
      <c r="AQ47" s="74"/>
      <c r="AR47" s="75"/>
      <c r="AS47" s="75"/>
      <c r="AT47" s="75"/>
      <c r="AU47" s="75"/>
      <c r="AV47" s="75"/>
      <c r="AW47" s="76"/>
      <c r="AX47" s="89"/>
      <c r="AY47" s="90"/>
      <c r="AZ47" s="90"/>
      <c r="BA47" s="90"/>
      <c r="BB47" s="90"/>
      <c r="BC47" s="90"/>
      <c r="BD47" s="90"/>
      <c r="BE47" s="90"/>
      <c r="BF47" s="90"/>
      <c r="BG47" s="91"/>
      <c r="BH47" s="74"/>
      <c r="BI47" s="75"/>
      <c r="BJ47" s="75"/>
      <c r="BK47" s="75"/>
      <c r="BL47" s="76"/>
      <c r="BM47" s="74"/>
      <c r="BN47" s="75"/>
      <c r="BO47" s="75"/>
      <c r="BP47" s="75"/>
      <c r="BQ47" s="76"/>
      <c r="BR47" s="74"/>
      <c r="BS47" s="75"/>
      <c r="BT47" s="75"/>
      <c r="BU47" s="75"/>
      <c r="BV47" s="76"/>
      <c r="BW47" s="27"/>
      <c r="BY47" s="28" t="e">
        <f t="shared" si="0"/>
        <v>#DIV/0!</v>
      </c>
    </row>
    <row r="48" spans="1:77" s="28" customFormat="1" x14ac:dyDescent="0.35">
      <c r="A48" s="27"/>
      <c r="B48" s="92">
        <f t="shared" si="1"/>
        <v>31</v>
      </c>
      <c r="C48" s="93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5"/>
      <c r="AE48" s="60"/>
      <c r="AF48" s="61"/>
      <c r="AG48" s="61"/>
      <c r="AH48" s="61"/>
      <c r="AI48" s="61"/>
      <c r="AJ48" s="62"/>
      <c r="AK48" s="86"/>
      <c r="AL48" s="87"/>
      <c r="AM48" s="87"/>
      <c r="AN48" s="87"/>
      <c r="AO48" s="87"/>
      <c r="AP48" s="88"/>
      <c r="AQ48" s="74"/>
      <c r="AR48" s="75"/>
      <c r="AS48" s="75"/>
      <c r="AT48" s="75"/>
      <c r="AU48" s="75"/>
      <c r="AV48" s="75"/>
      <c r="AW48" s="76"/>
      <c r="AX48" s="89"/>
      <c r="AY48" s="90"/>
      <c r="AZ48" s="90"/>
      <c r="BA48" s="90"/>
      <c r="BB48" s="90"/>
      <c r="BC48" s="90"/>
      <c r="BD48" s="90"/>
      <c r="BE48" s="90"/>
      <c r="BF48" s="90"/>
      <c r="BG48" s="91"/>
      <c r="BH48" s="74"/>
      <c r="BI48" s="75"/>
      <c r="BJ48" s="75"/>
      <c r="BK48" s="75"/>
      <c r="BL48" s="76"/>
      <c r="BM48" s="74"/>
      <c r="BN48" s="75"/>
      <c r="BO48" s="75"/>
      <c r="BP48" s="75"/>
      <c r="BQ48" s="76"/>
      <c r="BR48" s="74"/>
      <c r="BS48" s="75"/>
      <c r="BT48" s="75"/>
      <c r="BU48" s="75"/>
      <c r="BV48" s="76"/>
      <c r="BW48" s="27"/>
      <c r="BY48" s="28" t="e">
        <f t="shared" si="0"/>
        <v>#DIV/0!</v>
      </c>
    </row>
    <row r="49" spans="1:77" s="28" customFormat="1" x14ac:dyDescent="0.35">
      <c r="A49" s="27"/>
      <c r="B49" s="92">
        <f t="shared" si="1"/>
        <v>32</v>
      </c>
      <c r="C49" s="93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5"/>
      <c r="AE49" s="60"/>
      <c r="AF49" s="61"/>
      <c r="AG49" s="61"/>
      <c r="AH49" s="61"/>
      <c r="AI49" s="61"/>
      <c r="AJ49" s="62"/>
      <c r="AK49" s="86"/>
      <c r="AL49" s="87"/>
      <c r="AM49" s="87"/>
      <c r="AN49" s="87"/>
      <c r="AO49" s="87"/>
      <c r="AP49" s="88"/>
      <c r="AQ49" s="74"/>
      <c r="AR49" s="75"/>
      <c r="AS49" s="75"/>
      <c r="AT49" s="75"/>
      <c r="AU49" s="75"/>
      <c r="AV49" s="75"/>
      <c r="AW49" s="76"/>
      <c r="AX49" s="89"/>
      <c r="AY49" s="90"/>
      <c r="AZ49" s="90"/>
      <c r="BA49" s="90"/>
      <c r="BB49" s="90"/>
      <c r="BC49" s="90"/>
      <c r="BD49" s="90"/>
      <c r="BE49" s="90"/>
      <c r="BF49" s="90"/>
      <c r="BG49" s="91"/>
      <c r="BH49" s="74"/>
      <c r="BI49" s="75"/>
      <c r="BJ49" s="75"/>
      <c r="BK49" s="75"/>
      <c r="BL49" s="76"/>
      <c r="BM49" s="74"/>
      <c r="BN49" s="75"/>
      <c r="BO49" s="75"/>
      <c r="BP49" s="75"/>
      <c r="BQ49" s="76"/>
      <c r="BR49" s="74"/>
      <c r="BS49" s="75"/>
      <c r="BT49" s="75"/>
      <c r="BU49" s="75"/>
      <c r="BV49" s="76"/>
      <c r="BW49" s="27"/>
      <c r="BY49" s="28" t="e">
        <f t="shared" si="0"/>
        <v>#DIV/0!</v>
      </c>
    </row>
    <row r="50" spans="1:77" s="28" customFormat="1" x14ac:dyDescent="0.35">
      <c r="A50" s="27"/>
      <c r="B50" s="92">
        <f t="shared" si="1"/>
        <v>33</v>
      </c>
      <c r="C50" s="93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5"/>
      <c r="AE50" s="60"/>
      <c r="AF50" s="61"/>
      <c r="AG50" s="61"/>
      <c r="AH50" s="61"/>
      <c r="AI50" s="61"/>
      <c r="AJ50" s="62"/>
      <c r="AK50" s="86"/>
      <c r="AL50" s="87"/>
      <c r="AM50" s="87"/>
      <c r="AN50" s="87"/>
      <c r="AO50" s="87"/>
      <c r="AP50" s="88"/>
      <c r="AQ50" s="74"/>
      <c r="AR50" s="75"/>
      <c r="AS50" s="75"/>
      <c r="AT50" s="75"/>
      <c r="AU50" s="75"/>
      <c r="AV50" s="75"/>
      <c r="AW50" s="76"/>
      <c r="AX50" s="89"/>
      <c r="AY50" s="90"/>
      <c r="AZ50" s="90"/>
      <c r="BA50" s="90"/>
      <c r="BB50" s="90"/>
      <c r="BC50" s="90"/>
      <c r="BD50" s="90"/>
      <c r="BE50" s="90"/>
      <c r="BF50" s="90"/>
      <c r="BG50" s="91"/>
      <c r="BH50" s="74"/>
      <c r="BI50" s="75"/>
      <c r="BJ50" s="75"/>
      <c r="BK50" s="75"/>
      <c r="BL50" s="76"/>
      <c r="BM50" s="74"/>
      <c r="BN50" s="75"/>
      <c r="BO50" s="75"/>
      <c r="BP50" s="75"/>
      <c r="BQ50" s="76"/>
      <c r="BR50" s="74"/>
      <c r="BS50" s="75"/>
      <c r="BT50" s="75"/>
      <c r="BU50" s="75"/>
      <c r="BV50" s="76"/>
      <c r="BW50" s="27"/>
      <c r="BY50" s="28" t="e">
        <f t="shared" si="0"/>
        <v>#DIV/0!</v>
      </c>
    </row>
    <row r="51" spans="1:77" s="28" customFormat="1" x14ac:dyDescent="0.35">
      <c r="A51" s="27"/>
      <c r="B51" s="92">
        <f t="shared" si="1"/>
        <v>34</v>
      </c>
      <c r="C51" s="93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5"/>
      <c r="AE51" s="60"/>
      <c r="AF51" s="61"/>
      <c r="AG51" s="61"/>
      <c r="AH51" s="61"/>
      <c r="AI51" s="61"/>
      <c r="AJ51" s="62"/>
      <c r="AK51" s="86"/>
      <c r="AL51" s="87"/>
      <c r="AM51" s="87"/>
      <c r="AN51" s="87"/>
      <c r="AO51" s="87"/>
      <c r="AP51" s="88"/>
      <c r="AQ51" s="74"/>
      <c r="AR51" s="75"/>
      <c r="AS51" s="75"/>
      <c r="AT51" s="75"/>
      <c r="AU51" s="75"/>
      <c r="AV51" s="75"/>
      <c r="AW51" s="76"/>
      <c r="AX51" s="89"/>
      <c r="AY51" s="90"/>
      <c r="AZ51" s="90"/>
      <c r="BA51" s="90"/>
      <c r="BB51" s="90"/>
      <c r="BC51" s="90"/>
      <c r="BD51" s="90"/>
      <c r="BE51" s="90"/>
      <c r="BF51" s="90"/>
      <c r="BG51" s="91"/>
      <c r="BH51" s="74"/>
      <c r="BI51" s="75"/>
      <c r="BJ51" s="75"/>
      <c r="BK51" s="75"/>
      <c r="BL51" s="76"/>
      <c r="BM51" s="74"/>
      <c r="BN51" s="75"/>
      <c r="BO51" s="75"/>
      <c r="BP51" s="75"/>
      <c r="BQ51" s="76"/>
      <c r="BR51" s="74"/>
      <c r="BS51" s="75"/>
      <c r="BT51" s="75"/>
      <c r="BU51" s="75"/>
      <c r="BV51" s="76"/>
      <c r="BW51" s="27"/>
      <c r="BY51" s="28" t="e">
        <f t="shared" si="0"/>
        <v>#DIV/0!</v>
      </c>
    </row>
    <row r="52" spans="1:77" s="28" customFormat="1" x14ac:dyDescent="0.35">
      <c r="A52" s="27"/>
      <c r="B52" s="92">
        <f t="shared" ref="B52:B63" si="2">B51+1</f>
        <v>35</v>
      </c>
      <c r="C52" s="93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5"/>
      <c r="AE52" s="60"/>
      <c r="AF52" s="61"/>
      <c r="AG52" s="61"/>
      <c r="AH52" s="61"/>
      <c r="AI52" s="61"/>
      <c r="AJ52" s="62"/>
      <c r="AK52" s="86"/>
      <c r="AL52" s="87"/>
      <c r="AM52" s="87"/>
      <c r="AN52" s="87"/>
      <c r="AO52" s="87"/>
      <c r="AP52" s="88"/>
      <c r="AQ52" s="74"/>
      <c r="AR52" s="75"/>
      <c r="AS52" s="75"/>
      <c r="AT52" s="75"/>
      <c r="AU52" s="75"/>
      <c r="AV52" s="75"/>
      <c r="AW52" s="76"/>
      <c r="AX52" s="89"/>
      <c r="AY52" s="90"/>
      <c r="AZ52" s="90"/>
      <c r="BA52" s="90"/>
      <c r="BB52" s="90"/>
      <c r="BC52" s="90"/>
      <c r="BD52" s="90"/>
      <c r="BE52" s="90"/>
      <c r="BF52" s="90"/>
      <c r="BG52" s="91"/>
      <c r="BH52" s="74"/>
      <c r="BI52" s="75"/>
      <c r="BJ52" s="75"/>
      <c r="BK52" s="75"/>
      <c r="BL52" s="76"/>
      <c r="BM52" s="74"/>
      <c r="BN52" s="75"/>
      <c r="BO52" s="75"/>
      <c r="BP52" s="75"/>
      <c r="BQ52" s="76"/>
      <c r="BR52" s="74"/>
      <c r="BS52" s="75"/>
      <c r="BT52" s="75"/>
      <c r="BU52" s="75"/>
      <c r="BV52" s="76"/>
      <c r="BW52" s="27"/>
      <c r="BY52" s="28" t="e">
        <f t="shared" si="0"/>
        <v>#DIV/0!</v>
      </c>
    </row>
    <row r="53" spans="1:77" s="28" customFormat="1" x14ac:dyDescent="0.35">
      <c r="A53" s="27"/>
      <c r="B53" s="92">
        <f t="shared" si="2"/>
        <v>36</v>
      </c>
      <c r="C53" s="93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5"/>
      <c r="AE53" s="60"/>
      <c r="AF53" s="61"/>
      <c r="AG53" s="61"/>
      <c r="AH53" s="61"/>
      <c r="AI53" s="61"/>
      <c r="AJ53" s="62"/>
      <c r="AK53" s="86"/>
      <c r="AL53" s="87"/>
      <c r="AM53" s="87"/>
      <c r="AN53" s="87"/>
      <c r="AO53" s="87"/>
      <c r="AP53" s="88"/>
      <c r="AQ53" s="74"/>
      <c r="AR53" s="75"/>
      <c r="AS53" s="75"/>
      <c r="AT53" s="75"/>
      <c r="AU53" s="75"/>
      <c r="AV53" s="75"/>
      <c r="AW53" s="76"/>
      <c r="AX53" s="89"/>
      <c r="AY53" s="90"/>
      <c r="AZ53" s="90"/>
      <c r="BA53" s="90"/>
      <c r="BB53" s="90"/>
      <c r="BC53" s="90"/>
      <c r="BD53" s="90"/>
      <c r="BE53" s="90"/>
      <c r="BF53" s="90"/>
      <c r="BG53" s="91"/>
      <c r="BH53" s="74"/>
      <c r="BI53" s="75"/>
      <c r="BJ53" s="75"/>
      <c r="BK53" s="75"/>
      <c r="BL53" s="76"/>
      <c r="BM53" s="74"/>
      <c r="BN53" s="75"/>
      <c r="BO53" s="75"/>
      <c r="BP53" s="75"/>
      <c r="BQ53" s="76"/>
      <c r="BR53" s="74"/>
      <c r="BS53" s="75"/>
      <c r="BT53" s="75"/>
      <c r="BU53" s="75"/>
      <c r="BV53" s="76"/>
      <c r="BW53" s="27"/>
      <c r="BY53" s="28" t="e">
        <f t="shared" si="0"/>
        <v>#DIV/0!</v>
      </c>
    </row>
    <row r="54" spans="1:77" s="28" customFormat="1" x14ac:dyDescent="0.35">
      <c r="A54" s="27"/>
      <c r="B54" s="92">
        <f t="shared" si="2"/>
        <v>37</v>
      </c>
      <c r="C54" s="93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5"/>
      <c r="AE54" s="60"/>
      <c r="AF54" s="61"/>
      <c r="AG54" s="61"/>
      <c r="AH54" s="61"/>
      <c r="AI54" s="61"/>
      <c r="AJ54" s="62"/>
      <c r="AK54" s="86"/>
      <c r="AL54" s="87"/>
      <c r="AM54" s="87"/>
      <c r="AN54" s="87"/>
      <c r="AO54" s="87"/>
      <c r="AP54" s="88"/>
      <c r="AQ54" s="74"/>
      <c r="AR54" s="75"/>
      <c r="AS54" s="75"/>
      <c r="AT54" s="75"/>
      <c r="AU54" s="75"/>
      <c r="AV54" s="75"/>
      <c r="AW54" s="76"/>
      <c r="AX54" s="89"/>
      <c r="AY54" s="90"/>
      <c r="AZ54" s="90"/>
      <c r="BA54" s="90"/>
      <c r="BB54" s="90"/>
      <c r="BC54" s="90"/>
      <c r="BD54" s="90"/>
      <c r="BE54" s="90"/>
      <c r="BF54" s="90"/>
      <c r="BG54" s="91"/>
      <c r="BH54" s="74"/>
      <c r="BI54" s="75"/>
      <c r="BJ54" s="75"/>
      <c r="BK54" s="75"/>
      <c r="BL54" s="76"/>
      <c r="BM54" s="74"/>
      <c r="BN54" s="75"/>
      <c r="BO54" s="75"/>
      <c r="BP54" s="75"/>
      <c r="BQ54" s="76"/>
      <c r="BR54" s="74"/>
      <c r="BS54" s="75"/>
      <c r="BT54" s="75"/>
      <c r="BU54" s="75"/>
      <c r="BV54" s="76"/>
      <c r="BW54" s="27"/>
      <c r="BY54" s="28" t="e">
        <f t="shared" si="0"/>
        <v>#DIV/0!</v>
      </c>
    </row>
    <row r="55" spans="1:77" s="28" customFormat="1" x14ac:dyDescent="0.35">
      <c r="A55" s="27"/>
      <c r="B55" s="92">
        <f t="shared" si="2"/>
        <v>38</v>
      </c>
      <c r="C55" s="93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5"/>
      <c r="AE55" s="60"/>
      <c r="AF55" s="61"/>
      <c r="AG55" s="61"/>
      <c r="AH55" s="61"/>
      <c r="AI55" s="61"/>
      <c r="AJ55" s="62"/>
      <c r="AK55" s="86"/>
      <c r="AL55" s="87"/>
      <c r="AM55" s="87"/>
      <c r="AN55" s="87"/>
      <c r="AO55" s="87"/>
      <c r="AP55" s="88"/>
      <c r="AQ55" s="74"/>
      <c r="AR55" s="75"/>
      <c r="AS55" s="75"/>
      <c r="AT55" s="75"/>
      <c r="AU55" s="75"/>
      <c r="AV55" s="75"/>
      <c r="AW55" s="76"/>
      <c r="AX55" s="89"/>
      <c r="AY55" s="90"/>
      <c r="AZ55" s="90"/>
      <c r="BA55" s="90"/>
      <c r="BB55" s="90"/>
      <c r="BC55" s="90"/>
      <c r="BD55" s="90"/>
      <c r="BE55" s="90"/>
      <c r="BF55" s="90"/>
      <c r="BG55" s="91"/>
      <c r="BH55" s="74"/>
      <c r="BI55" s="75"/>
      <c r="BJ55" s="75"/>
      <c r="BK55" s="75"/>
      <c r="BL55" s="76"/>
      <c r="BM55" s="74"/>
      <c r="BN55" s="75"/>
      <c r="BO55" s="75"/>
      <c r="BP55" s="75"/>
      <c r="BQ55" s="76"/>
      <c r="BR55" s="74"/>
      <c r="BS55" s="75"/>
      <c r="BT55" s="75"/>
      <c r="BU55" s="75"/>
      <c r="BV55" s="76"/>
      <c r="BW55" s="27"/>
      <c r="BY55" s="28" t="e">
        <f t="shared" si="0"/>
        <v>#DIV/0!</v>
      </c>
    </row>
    <row r="56" spans="1:77" s="28" customFormat="1" x14ac:dyDescent="0.35">
      <c r="A56" s="27"/>
      <c r="B56" s="92">
        <f t="shared" si="2"/>
        <v>39</v>
      </c>
      <c r="C56" s="93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5"/>
      <c r="AE56" s="60"/>
      <c r="AF56" s="61"/>
      <c r="AG56" s="61"/>
      <c r="AH56" s="61"/>
      <c r="AI56" s="61"/>
      <c r="AJ56" s="62"/>
      <c r="AK56" s="86"/>
      <c r="AL56" s="87"/>
      <c r="AM56" s="87"/>
      <c r="AN56" s="87"/>
      <c r="AO56" s="87"/>
      <c r="AP56" s="88"/>
      <c r="AQ56" s="74"/>
      <c r="AR56" s="75"/>
      <c r="AS56" s="75"/>
      <c r="AT56" s="75"/>
      <c r="AU56" s="75"/>
      <c r="AV56" s="75"/>
      <c r="AW56" s="76"/>
      <c r="AX56" s="89"/>
      <c r="AY56" s="90"/>
      <c r="AZ56" s="90"/>
      <c r="BA56" s="90"/>
      <c r="BB56" s="90"/>
      <c r="BC56" s="90"/>
      <c r="BD56" s="90"/>
      <c r="BE56" s="90"/>
      <c r="BF56" s="90"/>
      <c r="BG56" s="91"/>
      <c r="BH56" s="74"/>
      <c r="BI56" s="75"/>
      <c r="BJ56" s="75"/>
      <c r="BK56" s="75"/>
      <c r="BL56" s="76"/>
      <c r="BM56" s="74"/>
      <c r="BN56" s="75"/>
      <c r="BO56" s="75"/>
      <c r="BP56" s="75"/>
      <c r="BQ56" s="76"/>
      <c r="BR56" s="74"/>
      <c r="BS56" s="75"/>
      <c r="BT56" s="75"/>
      <c r="BU56" s="75"/>
      <c r="BV56" s="76"/>
      <c r="BW56" s="27"/>
      <c r="BY56" s="28" t="e">
        <f t="shared" si="0"/>
        <v>#DIV/0!</v>
      </c>
    </row>
    <row r="57" spans="1:77" s="28" customFormat="1" x14ac:dyDescent="0.35">
      <c r="A57" s="27"/>
      <c r="B57" s="92">
        <f t="shared" si="2"/>
        <v>40</v>
      </c>
      <c r="C57" s="93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5"/>
      <c r="AE57" s="60"/>
      <c r="AF57" s="61"/>
      <c r="AG57" s="61"/>
      <c r="AH57" s="61"/>
      <c r="AI57" s="61"/>
      <c r="AJ57" s="62"/>
      <c r="AK57" s="86"/>
      <c r="AL57" s="87"/>
      <c r="AM57" s="87"/>
      <c r="AN57" s="87"/>
      <c r="AO57" s="87"/>
      <c r="AP57" s="88"/>
      <c r="AQ57" s="74"/>
      <c r="AR57" s="75"/>
      <c r="AS57" s="75"/>
      <c r="AT57" s="75"/>
      <c r="AU57" s="75"/>
      <c r="AV57" s="75"/>
      <c r="AW57" s="76"/>
      <c r="AX57" s="89"/>
      <c r="AY57" s="90"/>
      <c r="AZ57" s="90"/>
      <c r="BA57" s="90"/>
      <c r="BB57" s="90"/>
      <c r="BC57" s="90"/>
      <c r="BD57" s="90"/>
      <c r="BE57" s="90"/>
      <c r="BF57" s="90"/>
      <c r="BG57" s="91"/>
      <c r="BH57" s="74"/>
      <c r="BI57" s="75"/>
      <c r="BJ57" s="75"/>
      <c r="BK57" s="75"/>
      <c r="BL57" s="76"/>
      <c r="BM57" s="74"/>
      <c r="BN57" s="75"/>
      <c r="BO57" s="75"/>
      <c r="BP57" s="75"/>
      <c r="BQ57" s="76"/>
      <c r="BR57" s="74"/>
      <c r="BS57" s="75"/>
      <c r="BT57" s="75"/>
      <c r="BU57" s="75"/>
      <c r="BV57" s="76"/>
      <c r="BW57" s="27"/>
      <c r="BY57" s="28" t="e">
        <f t="shared" si="0"/>
        <v>#DIV/0!</v>
      </c>
    </row>
    <row r="58" spans="1:77" s="28" customFormat="1" x14ac:dyDescent="0.35">
      <c r="A58" s="27"/>
      <c r="B58" s="92">
        <f t="shared" si="2"/>
        <v>41</v>
      </c>
      <c r="C58" s="93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5"/>
      <c r="AE58" s="60"/>
      <c r="AF58" s="61"/>
      <c r="AG58" s="61"/>
      <c r="AH58" s="61"/>
      <c r="AI58" s="61"/>
      <c r="AJ58" s="62"/>
      <c r="AK58" s="86"/>
      <c r="AL58" s="87"/>
      <c r="AM58" s="87"/>
      <c r="AN58" s="87"/>
      <c r="AO58" s="87"/>
      <c r="AP58" s="88"/>
      <c r="AQ58" s="74"/>
      <c r="AR58" s="75"/>
      <c r="AS58" s="75"/>
      <c r="AT58" s="75"/>
      <c r="AU58" s="75"/>
      <c r="AV58" s="75"/>
      <c r="AW58" s="76"/>
      <c r="AX58" s="89"/>
      <c r="AY58" s="90"/>
      <c r="AZ58" s="90"/>
      <c r="BA58" s="90"/>
      <c r="BB58" s="90"/>
      <c r="BC58" s="90"/>
      <c r="BD58" s="90"/>
      <c r="BE58" s="90"/>
      <c r="BF58" s="90"/>
      <c r="BG58" s="91"/>
      <c r="BH58" s="74"/>
      <c r="BI58" s="75"/>
      <c r="BJ58" s="75"/>
      <c r="BK58" s="75"/>
      <c r="BL58" s="76"/>
      <c r="BM58" s="74"/>
      <c r="BN58" s="75"/>
      <c r="BO58" s="75"/>
      <c r="BP58" s="75"/>
      <c r="BQ58" s="76"/>
      <c r="BR58" s="74"/>
      <c r="BS58" s="75"/>
      <c r="BT58" s="75"/>
      <c r="BU58" s="75"/>
      <c r="BV58" s="76"/>
      <c r="BW58" s="27"/>
      <c r="BY58" s="28" t="e">
        <f t="shared" si="0"/>
        <v>#DIV/0!</v>
      </c>
    </row>
    <row r="59" spans="1:77" s="28" customFormat="1" x14ac:dyDescent="0.35">
      <c r="A59" s="27"/>
      <c r="B59" s="92">
        <f t="shared" si="2"/>
        <v>42</v>
      </c>
      <c r="C59" s="93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5"/>
      <c r="AE59" s="60"/>
      <c r="AF59" s="61"/>
      <c r="AG59" s="61"/>
      <c r="AH59" s="61"/>
      <c r="AI59" s="61"/>
      <c r="AJ59" s="62"/>
      <c r="AK59" s="86"/>
      <c r="AL59" s="87"/>
      <c r="AM59" s="87"/>
      <c r="AN59" s="87"/>
      <c r="AO59" s="87"/>
      <c r="AP59" s="88"/>
      <c r="AQ59" s="74"/>
      <c r="AR59" s="75"/>
      <c r="AS59" s="75"/>
      <c r="AT59" s="75"/>
      <c r="AU59" s="75"/>
      <c r="AV59" s="75"/>
      <c r="AW59" s="76"/>
      <c r="AX59" s="89"/>
      <c r="AY59" s="90"/>
      <c r="AZ59" s="90"/>
      <c r="BA59" s="90"/>
      <c r="BB59" s="90"/>
      <c r="BC59" s="90"/>
      <c r="BD59" s="90"/>
      <c r="BE59" s="90"/>
      <c r="BF59" s="90"/>
      <c r="BG59" s="91"/>
      <c r="BH59" s="74"/>
      <c r="BI59" s="75"/>
      <c r="BJ59" s="75"/>
      <c r="BK59" s="75"/>
      <c r="BL59" s="76"/>
      <c r="BM59" s="74"/>
      <c r="BN59" s="75"/>
      <c r="BO59" s="75"/>
      <c r="BP59" s="75"/>
      <c r="BQ59" s="76"/>
      <c r="BR59" s="74"/>
      <c r="BS59" s="75"/>
      <c r="BT59" s="75"/>
      <c r="BU59" s="75"/>
      <c r="BV59" s="76"/>
      <c r="BW59" s="27"/>
      <c r="BY59" s="28" t="e">
        <f t="shared" si="0"/>
        <v>#DIV/0!</v>
      </c>
    </row>
    <row r="60" spans="1:77" s="28" customFormat="1" x14ac:dyDescent="0.35">
      <c r="A60" s="27"/>
      <c r="B60" s="92">
        <f t="shared" si="2"/>
        <v>43</v>
      </c>
      <c r="C60" s="93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5"/>
      <c r="AE60" s="60"/>
      <c r="AF60" s="61"/>
      <c r="AG60" s="61"/>
      <c r="AH60" s="61"/>
      <c r="AI60" s="61"/>
      <c r="AJ60" s="62"/>
      <c r="AK60" s="86"/>
      <c r="AL60" s="87"/>
      <c r="AM60" s="87"/>
      <c r="AN60" s="87"/>
      <c r="AO60" s="87"/>
      <c r="AP60" s="88"/>
      <c r="AQ60" s="74"/>
      <c r="AR60" s="75"/>
      <c r="AS60" s="75"/>
      <c r="AT60" s="75"/>
      <c r="AU60" s="75"/>
      <c r="AV60" s="75"/>
      <c r="AW60" s="76"/>
      <c r="AX60" s="89"/>
      <c r="AY60" s="90"/>
      <c r="AZ60" s="90"/>
      <c r="BA60" s="90"/>
      <c r="BB60" s="90"/>
      <c r="BC60" s="90"/>
      <c r="BD60" s="90"/>
      <c r="BE60" s="90"/>
      <c r="BF60" s="90"/>
      <c r="BG60" s="91"/>
      <c r="BH60" s="74"/>
      <c r="BI60" s="75"/>
      <c r="BJ60" s="75"/>
      <c r="BK60" s="75"/>
      <c r="BL60" s="76"/>
      <c r="BM60" s="74"/>
      <c r="BN60" s="75"/>
      <c r="BO60" s="75"/>
      <c r="BP60" s="75"/>
      <c r="BQ60" s="76"/>
      <c r="BR60" s="74"/>
      <c r="BS60" s="75"/>
      <c r="BT60" s="75"/>
      <c r="BU60" s="75"/>
      <c r="BV60" s="76"/>
      <c r="BW60" s="27"/>
      <c r="BY60" s="28" t="e">
        <f t="shared" si="0"/>
        <v>#DIV/0!</v>
      </c>
    </row>
    <row r="61" spans="1:77" s="28" customFormat="1" x14ac:dyDescent="0.35">
      <c r="A61" s="27"/>
      <c r="B61" s="92">
        <f t="shared" si="2"/>
        <v>44</v>
      </c>
      <c r="C61" s="93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5"/>
      <c r="AE61" s="60"/>
      <c r="AF61" s="61"/>
      <c r="AG61" s="61"/>
      <c r="AH61" s="61"/>
      <c r="AI61" s="61"/>
      <c r="AJ61" s="62"/>
      <c r="AK61" s="86"/>
      <c r="AL61" s="87"/>
      <c r="AM61" s="87"/>
      <c r="AN61" s="87"/>
      <c r="AO61" s="87"/>
      <c r="AP61" s="88"/>
      <c r="AQ61" s="74"/>
      <c r="AR61" s="75"/>
      <c r="AS61" s="75"/>
      <c r="AT61" s="75"/>
      <c r="AU61" s="75"/>
      <c r="AV61" s="75"/>
      <c r="AW61" s="76"/>
      <c r="AX61" s="89"/>
      <c r="AY61" s="90"/>
      <c r="AZ61" s="90"/>
      <c r="BA61" s="90"/>
      <c r="BB61" s="90"/>
      <c r="BC61" s="90"/>
      <c r="BD61" s="90"/>
      <c r="BE61" s="90"/>
      <c r="BF61" s="90"/>
      <c r="BG61" s="91"/>
      <c r="BH61" s="74"/>
      <c r="BI61" s="75"/>
      <c r="BJ61" s="75"/>
      <c r="BK61" s="75"/>
      <c r="BL61" s="76"/>
      <c r="BM61" s="74"/>
      <c r="BN61" s="75"/>
      <c r="BO61" s="75"/>
      <c r="BP61" s="75"/>
      <c r="BQ61" s="76"/>
      <c r="BR61" s="74"/>
      <c r="BS61" s="75"/>
      <c r="BT61" s="75"/>
      <c r="BU61" s="75"/>
      <c r="BV61" s="76"/>
      <c r="BW61" s="27"/>
      <c r="BY61" s="28" t="e">
        <f t="shared" si="0"/>
        <v>#DIV/0!</v>
      </c>
    </row>
    <row r="62" spans="1:77" s="28" customFormat="1" x14ac:dyDescent="0.35">
      <c r="A62" s="27"/>
      <c r="B62" s="92">
        <f t="shared" si="2"/>
        <v>45</v>
      </c>
      <c r="C62" s="93"/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5"/>
      <c r="AE62" s="60"/>
      <c r="AF62" s="61"/>
      <c r="AG62" s="61"/>
      <c r="AH62" s="61"/>
      <c r="AI62" s="61"/>
      <c r="AJ62" s="62"/>
      <c r="AK62" s="86"/>
      <c r="AL62" s="87"/>
      <c r="AM62" s="87"/>
      <c r="AN62" s="87"/>
      <c r="AO62" s="87"/>
      <c r="AP62" s="88"/>
      <c r="AQ62" s="74"/>
      <c r="AR62" s="75"/>
      <c r="AS62" s="75"/>
      <c r="AT62" s="75"/>
      <c r="AU62" s="75"/>
      <c r="AV62" s="75"/>
      <c r="AW62" s="76"/>
      <c r="AX62" s="89"/>
      <c r="AY62" s="90"/>
      <c r="AZ62" s="90"/>
      <c r="BA62" s="90"/>
      <c r="BB62" s="90"/>
      <c r="BC62" s="90"/>
      <c r="BD62" s="90"/>
      <c r="BE62" s="90"/>
      <c r="BF62" s="90"/>
      <c r="BG62" s="91"/>
      <c r="BH62" s="74"/>
      <c r="BI62" s="75"/>
      <c r="BJ62" s="75"/>
      <c r="BK62" s="75"/>
      <c r="BL62" s="76"/>
      <c r="BM62" s="74"/>
      <c r="BN62" s="75"/>
      <c r="BO62" s="75"/>
      <c r="BP62" s="75"/>
      <c r="BQ62" s="76"/>
      <c r="BR62" s="74"/>
      <c r="BS62" s="75"/>
      <c r="BT62" s="75"/>
      <c r="BU62" s="75"/>
      <c r="BV62" s="76"/>
      <c r="BW62" s="27"/>
      <c r="BY62" s="28" t="e">
        <f t="shared" si="0"/>
        <v>#DIV/0!</v>
      </c>
    </row>
    <row r="63" spans="1:77" s="28" customFormat="1" x14ac:dyDescent="0.35">
      <c r="A63" s="27"/>
      <c r="B63" s="92">
        <f t="shared" si="2"/>
        <v>46</v>
      </c>
      <c r="C63" s="93"/>
      <c r="D63" s="63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5"/>
      <c r="AE63" s="60"/>
      <c r="AF63" s="61"/>
      <c r="AG63" s="61"/>
      <c r="AH63" s="61"/>
      <c r="AI63" s="61"/>
      <c r="AJ63" s="62"/>
      <c r="AK63" s="86"/>
      <c r="AL63" s="87"/>
      <c r="AM63" s="87"/>
      <c r="AN63" s="87"/>
      <c r="AO63" s="87"/>
      <c r="AP63" s="88"/>
      <c r="AQ63" s="74"/>
      <c r="AR63" s="75"/>
      <c r="AS63" s="75"/>
      <c r="AT63" s="75"/>
      <c r="AU63" s="75"/>
      <c r="AV63" s="75"/>
      <c r="AW63" s="76"/>
      <c r="AX63" s="89"/>
      <c r="AY63" s="90"/>
      <c r="AZ63" s="90"/>
      <c r="BA63" s="90"/>
      <c r="BB63" s="90"/>
      <c r="BC63" s="90"/>
      <c r="BD63" s="90"/>
      <c r="BE63" s="90"/>
      <c r="BF63" s="90"/>
      <c r="BG63" s="91"/>
      <c r="BH63" s="74"/>
      <c r="BI63" s="75"/>
      <c r="BJ63" s="75"/>
      <c r="BK63" s="75"/>
      <c r="BL63" s="76"/>
      <c r="BM63" s="74"/>
      <c r="BN63" s="75"/>
      <c r="BO63" s="75"/>
      <c r="BP63" s="75"/>
      <c r="BQ63" s="76"/>
      <c r="BR63" s="74"/>
      <c r="BS63" s="75"/>
      <c r="BT63" s="75"/>
      <c r="BU63" s="75"/>
      <c r="BV63" s="76"/>
      <c r="BW63" s="27"/>
      <c r="BY63" s="28" t="e">
        <f t="shared" si="0"/>
        <v>#DIV/0!</v>
      </c>
    </row>
    <row r="64" spans="1:77" s="28" customFormat="1" x14ac:dyDescent="0.35">
      <c r="A64" s="27"/>
      <c r="B64" s="92">
        <f t="shared" ref="B64:B66" si="3">B63+1</f>
        <v>47</v>
      </c>
      <c r="C64" s="93"/>
      <c r="D64" s="63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5"/>
      <c r="AE64" s="60"/>
      <c r="AF64" s="61"/>
      <c r="AG64" s="61"/>
      <c r="AH64" s="61"/>
      <c r="AI64" s="61"/>
      <c r="AJ64" s="62"/>
      <c r="AK64" s="86"/>
      <c r="AL64" s="87"/>
      <c r="AM64" s="87"/>
      <c r="AN64" s="87"/>
      <c r="AO64" s="87"/>
      <c r="AP64" s="88"/>
      <c r="AQ64" s="74"/>
      <c r="AR64" s="75"/>
      <c r="AS64" s="75"/>
      <c r="AT64" s="75"/>
      <c r="AU64" s="75"/>
      <c r="AV64" s="75"/>
      <c r="AW64" s="76"/>
      <c r="AX64" s="89"/>
      <c r="AY64" s="90"/>
      <c r="AZ64" s="90"/>
      <c r="BA64" s="90"/>
      <c r="BB64" s="90"/>
      <c r="BC64" s="90"/>
      <c r="BD64" s="90"/>
      <c r="BE64" s="90"/>
      <c r="BF64" s="90"/>
      <c r="BG64" s="91"/>
      <c r="BH64" s="74"/>
      <c r="BI64" s="75"/>
      <c r="BJ64" s="75"/>
      <c r="BK64" s="75"/>
      <c r="BL64" s="76"/>
      <c r="BM64" s="74"/>
      <c r="BN64" s="75"/>
      <c r="BO64" s="75"/>
      <c r="BP64" s="75"/>
      <c r="BQ64" s="76"/>
      <c r="BR64" s="74"/>
      <c r="BS64" s="75"/>
      <c r="BT64" s="75"/>
      <c r="BU64" s="75"/>
      <c r="BV64" s="76"/>
      <c r="BW64" s="27"/>
      <c r="BY64" s="28" t="e">
        <f t="shared" si="0"/>
        <v>#DIV/0!</v>
      </c>
    </row>
    <row r="65" spans="1:77" s="28" customFormat="1" x14ac:dyDescent="0.35">
      <c r="A65" s="27"/>
      <c r="B65" s="92">
        <f t="shared" si="3"/>
        <v>48</v>
      </c>
      <c r="C65" s="93"/>
      <c r="D65" s="63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5"/>
      <c r="AE65" s="60"/>
      <c r="AF65" s="61"/>
      <c r="AG65" s="61"/>
      <c r="AH65" s="61"/>
      <c r="AI65" s="61"/>
      <c r="AJ65" s="62"/>
      <c r="AK65" s="86"/>
      <c r="AL65" s="87"/>
      <c r="AM65" s="87"/>
      <c r="AN65" s="87"/>
      <c r="AO65" s="87"/>
      <c r="AP65" s="88"/>
      <c r="AQ65" s="74"/>
      <c r="AR65" s="75"/>
      <c r="AS65" s="75"/>
      <c r="AT65" s="75"/>
      <c r="AU65" s="75"/>
      <c r="AV65" s="75"/>
      <c r="AW65" s="76"/>
      <c r="AX65" s="89"/>
      <c r="AY65" s="90"/>
      <c r="AZ65" s="90"/>
      <c r="BA65" s="90"/>
      <c r="BB65" s="90"/>
      <c r="BC65" s="90"/>
      <c r="BD65" s="90"/>
      <c r="BE65" s="90"/>
      <c r="BF65" s="90"/>
      <c r="BG65" s="91"/>
      <c r="BH65" s="74"/>
      <c r="BI65" s="75"/>
      <c r="BJ65" s="75"/>
      <c r="BK65" s="75"/>
      <c r="BL65" s="76"/>
      <c r="BM65" s="74"/>
      <c r="BN65" s="75"/>
      <c r="BO65" s="75"/>
      <c r="BP65" s="75"/>
      <c r="BQ65" s="76"/>
      <c r="BR65" s="74"/>
      <c r="BS65" s="75"/>
      <c r="BT65" s="75"/>
      <c r="BU65" s="75"/>
      <c r="BV65" s="76"/>
      <c r="BW65" s="27"/>
      <c r="BY65" s="28" t="e">
        <f t="shared" si="0"/>
        <v>#DIV/0!</v>
      </c>
    </row>
    <row r="66" spans="1:77" s="28" customFormat="1" x14ac:dyDescent="0.35">
      <c r="A66" s="27"/>
      <c r="B66" s="92">
        <f t="shared" si="3"/>
        <v>49</v>
      </c>
      <c r="C66" s="93"/>
      <c r="D66" s="6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5"/>
      <c r="AE66" s="60"/>
      <c r="AF66" s="61"/>
      <c r="AG66" s="61"/>
      <c r="AH66" s="61"/>
      <c r="AI66" s="61"/>
      <c r="AJ66" s="62"/>
      <c r="AK66" s="86"/>
      <c r="AL66" s="87"/>
      <c r="AM66" s="87"/>
      <c r="AN66" s="87"/>
      <c r="AO66" s="87"/>
      <c r="AP66" s="88"/>
      <c r="AQ66" s="74"/>
      <c r="AR66" s="75"/>
      <c r="AS66" s="75"/>
      <c r="AT66" s="75"/>
      <c r="AU66" s="75"/>
      <c r="AV66" s="75"/>
      <c r="AW66" s="76"/>
      <c r="AX66" s="89"/>
      <c r="AY66" s="90"/>
      <c r="AZ66" s="90"/>
      <c r="BA66" s="90"/>
      <c r="BB66" s="90"/>
      <c r="BC66" s="90"/>
      <c r="BD66" s="90"/>
      <c r="BE66" s="90"/>
      <c r="BF66" s="90"/>
      <c r="BG66" s="91"/>
      <c r="BH66" s="74"/>
      <c r="BI66" s="75"/>
      <c r="BJ66" s="75"/>
      <c r="BK66" s="75"/>
      <c r="BL66" s="76"/>
      <c r="BM66" s="74"/>
      <c r="BN66" s="75"/>
      <c r="BO66" s="75"/>
      <c r="BP66" s="75"/>
      <c r="BQ66" s="76"/>
      <c r="BR66" s="74"/>
      <c r="BS66" s="75"/>
      <c r="BT66" s="75"/>
      <c r="BU66" s="75"/>
      <c r="BV66" s="76"/>
      <c r="BW66" s="27"/>
      <c r="BY66" s="28" t="e">
        <f t="shared" si="0"/>
        <v>#DIV/0!</v>
      </c>
    </row>
    <row r="67" spans="1:77" s="28" customFormat="1" x14ac:dyDescent="0.35">
      <c r="A67" s="27"/>
      <c r="B67" s="92">
        <f t="shared" ref="B67:B117" si="4">B66+1</f>
        <v>50</v>
      </c>
      <c r="C67" s="93"/>
      <c r="D67" s="6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5"/>
      <c r="AE67" s="60"/>
      <c r="AF67" s="61"/>
      <c r="AG67" s="61"/>
      <c r="AH67" s="61"/>
      <c r="AI67" s="61"/>
      <c r="AJ67" s="62"/>
      <c r="AK67" s="86"/>
      <c r="AL67" s="87"/>
      <c r="AM67" s="87"/>
      <c r="AN67" s="87"/>
      <c r="AO67" s="87"/>
      <c r="AP67" s="88"/>
      <c r="AQ67" s="74"/>
      <c r="AR67" s="75"/>
      <c r="AS67" s="75"/>
      <c r="AT67" s="75"/>
      <c r="AU67" s="75"/>
      <c r="AV67" s="75"/>
      <c r="AW67" s="76"/>
      <c r="AX67" s="89"/>
      <c r="AY67" s="90"/>
      <c r="AZ67" s="90"/>
      <c r="BA67" s="90"/>
      <c r="BB67" s="90"/>
      <c r="BC67" s="90"/>
      <c r="BD67" s="90"/>
      <c r="BE67" s="90"/>
      <c r="BF67" s="90"/>
      <c r="BG67" s="91"/>
      <c r="BH67" s="74"/>
      <c r="BI67" s="75"/>
      <c r="BJ67" s="75"/>
      <c r="BK67" s="75"/>
      <c r="BL67" s="76"/>
      <c r="BM67" s="74"/>
      <c r="BN67" s="75"/>
      <c r="BO67" s="75"/>
      <c r="BP67" s="75"/>
      <c r="BQ67" s="76"/>
      <c r="BR67" s="74"/>
      <c r="BS67" s="75"/>
      <c r="BT67" s="75"/>
      <c r="BU67" s="75"/>
      <c r="BV67" s="76"/>
      <c r="BW67" s="27"/>
      <c r="BY67" s="28" t="e">
        <f t="shared" si="0"/>
        <v>#DIV/0!</v>
      </c>
    </row>
    <row r="68" spans="1:77" s="28" customFormat="1" x14ac:dyDescent="0.35">
      <c r="A68" s="27"/>
      <c r="B68" s="92">
        <f t="shared" si="4"/>
        <v>51</v>
      </c>
      <c r="C68" s="93"/>
      <c r="D68" s="6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5"/>
      <c r="AE68" s="60"/>
      <c r="AF68" s="61"/>
      <c r="AG68" s="61"/>
      <c r="AH68" s="61"/>
      <c r="AI68" s="61"/>
      <c r="AJ68" s="62"/>
      <c r="AK68" s="86"/>
      <c r="AL68" s="87"/>
      <c r="AM68" s="87"/>
      <c r="AN68" s="87"/>
      <c r="AO68" s="87"/>
      <c r="AP68" s="88"/>
      <c r="AQ68" s="74"/>
      <c r="AR68" s="75"/>
      <c r="AS68" s="75"/>
      <c r="AT68" s="75"/>
      <c r="AU68" s="75"/>
      <c r="AV68" s="75"/>
      <c r="AW68" s="76"/>
      <c r="AX68" s="89"/>
      <c r="AY68" s="90"/>
      <c r="AZ68" s="90"/>
      <c r="BA68" s="90"/>
      <c r="BB68" s="90"/>
      <c r="BC68" s="90"/>
      <c r="BD68" s="90"/>
      <c r="BE68" s="90"/>
      <c r="BF68" s="90"/>
      <c r="BG68" s="91"/>
      <c r="BH68" s="74"/>
      <c r="BI68" s="75"/>
      <c r="BJ68" s="75"/>
      <c r="BK68" s="75"/>
      <c r="BL68" s="76"/>
      <c r="BM68" s="74"/>
      <c r="BN68" s="75"/>
      <c r="BO68" s="75"/>
      <c r="BP68" s="75"/>
      <c r="BQ68" s="76"/>
      <c r="BR68" s="74"/>
      <c r="BS68" s="75"/>
      <c r="BT68" s="75"/>
      <c r="BU68" s="75"/>
      <c r="BV68" s="76"/>
      <c r="BW68" s="27"/>
      <c r="BY68" s="28" t="e">
        <f t="shared" si="0"/>
        <v>#DIV/0!</v>
      </c>
    </row>
    <row r="69" spans="1:77" s="28" customFormat="1" x14ac:dyDescent="0.35">
      <c r="A69" s="27"/>
      <c r="B69" s="92">
        <f t="shared" si="4"/>
        <v>52</v>
      </c>
      <c r="C69" s="93"/>
      <c r="D69" s="6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5"/>
      <c r="AE69" s="60"/>
      <c r="AF69" s="61"/>
      <c r="AG69" s="61"/>
      <c r="AH69" s="61"/>
      <c r="AI69" s="61"/>
      <c r="AJ69" s="62"/>
      <c r="AK69" s="86"/>
      <c r="AL69" s="87"/>
      <c r="AM69" s="87"/>
      <c r="AN69" s="87"/>
      <c r="AO69" s="87"/>
      <c r="AP69" s="88"/>
      <c r="AQ69" s="74"/>
      <c r="AR69" s="75"/>
      <c r="AS69" s="75"/>
      <c r="AT69" s="75"/>
      <c r="AU69" s="75"/>
      <c r="AV69" s="75"/>
      <c r="AW69" s="76"/>
      <c r="AX69" s="89"/>
      <c r="AY69" s="90"/>
      <c r="AZ69" s="90"/>
      <c r="BA69" s="90"/>
      <c r="BB69" s="90"/>
      <c r="BC69" s="90"/>
      <c r="BD69" s="90"/>
      <c r="BE69" s="90"/>
      <c r="BF69" s="90"/>
      <c r="BG69" s="91"/>
      <c r="BH69" s="74"/>
      <c r="BI69" s="75"/>
      <c r="BJ69" s="75"/>
      <c r="BK69" s="75"/>
      <c r="BL69" s="76"/>
      <c r="BM69" s="74"/>
      <c r="BN69" s="75"/>
      <c r="BO69" s="75"/>
      <c r="BP69" s="75"/>
      <c r="BQ69" s="76"/>
      <c r="BR69" s="74"/>
      <c r="BS69" s="75"/>
      <c r="BT69" s="75"/>
      <c r="BU69" s="75"/>
      <c r="BV69" s="76"/>
      <c r="BW69" s="27"/>
      <c r="BY69" s="28" t="e">
        <f t="shared" si="0"/>
        <v>#DIV/0!</v>
      </c>
    </row>
    <row r="70" spans="1:77" s="28" customFormat="1" x14ac:dyDescent="0.35">
      <c r="A70" s="27"/>
      <c r="B70" s="92">
        <f t="shared" si="4"/>
        <v>53</v>
      </c>
      <c r="C70" s="93"/>
      <c r="D70" s="63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5"/>
      <c r="AE70" s="60"/>
      <c r="AF70" s="61"/>
      <c r="AG70" s="61"/>
      <c r="AH70" s="61"/>
      <c r="AI70" s="61"/>
      <c r="AJ70" s="62"/>
      <c r="AK70" s="86"/>
      <c r="AL70" s="87"/>
      <c r="AM70" s="87"/>
      <c r="AN70" s="87"/>
      <c r="AO70" s="87"/>
      <c r="AP70" s="88"/>
      <c r="AQ70" s="74"/>
      <c r="AR70" s="75"/>
      <c r="AS70" s="75"/>
      <c r="AT70" s="75"/>
      <c r="AU70" s="75"/>
      <c r="AV70" s="75"/>
      <c r="AW70" s="76"/>
      <c r="AX70" s="89"/>
      <c r="AY70" s="90"/>
      <c r="AZ70" s="90"/>
      <c r="BA70" s="90"/>
      <c r="BB70" s="90"/>
      <c r="BC70" s="90"/>
      <c r="BD70" s="90"/>
      <c r="BE70" s="90"/>
      <c r="BF70" s="90"/>
      <c r="BG70" s="91"/>
      <c r="BH70" s="74"/>
      <c r="BI70" s="75"/>
      <c r="BJ70" s="75"/>
      <c r="BK70" s="75"/>
      <c r="BL70" s="76"/>
      <c r="BM70" s="74"/>
      <c r="BN70" s="75"/>
      <c r="BO70" s="75"/>
      <c r="BP70" s="75"/>
      <c r="BQ70" s="76"/>
      <c r="BR70" s="74"/>
      <c r="BS70" s="75"/>
      <c r="BT70" s="75"/>
      <c r="BU70" s="75"/>
      <c r="BV70" s="76"/>
      <c r="BW70" s="27"/>
      <c r="BY70" s="28" t="e">
        <f t="shared" si="0"/>
        <v>#DIV/0!</v>
      </c>
    </row>
    <row r="71" spans="1:77" s="28" customFormat="1" x14ac:dyDescent="0.35">
      <c r="A71" s="27"/>
      <c r="B71" s="92">
        <f t="shared" si="4"/>
        <v>54</v>
      </c>
      <c r="C71" s="93"/>
      <c r="D71" s="63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5"/>
      <c r="AE71" s="60"/>
      <c r="AF71" s="61"/>
      <c r="AG71" s="61"/>
      <c r="AH71" s="61"/>
      <c r="AI71" s="61"/>
      <c r="AJ71" s="62"/>
      <c r="AK71" s="86"/>
      <c r="AL71" s="87"/>
      <c r="AM71" s="87"/>
      <c r="AN71" s="87"/>
      <c r="AO71" s="87"/>
      <c r="AP71" s="88"/>
      <c r="AQ71" s="74"/>
      <c r="AR71" s="75"/>
      <c r="AS71" s="75"/>
      <c r="AT71" s="75"/>
      <c r="AU71" s="75"/>
      <c r="AV71" s="75"/>
      <c r="AW71" s="76"/>
      <c r="AX71" s="89"/>
      <c r="AY71" s="90"/>
      <c r="AZ71" s="90"/>
      <c r="BA71" s="90"/>
      <c r="BB71" s="90"/>
      <c r="BC71" s="90"/>
      <c r="BD71" s="90"/>
      <c r="BE71" s="90"/>
      <c r="BF71" s="90"/>
      <c r="BG71" s="91"/>
      <c r="BH71" s="74"/>
      <c r="BI71" s="75"/>
      <c r="BJ71" s="75"/>
      <c r="BK71" s="75"/>
      <c r="BL71" s="76"/>
      <c r="BM71" s="74"/>
      <c r="BN71" s="75"/>
      <c r="BO71" s="75"/>
      <c r="BP71" s="75"/>
      <c r="BQ71" s="76"/>
      <c r="BR71" s="74"/>
      <c r="BS71" s="75"/>
      <c r="BT71" s="75"/>
      <c r="BU71" s="75"/>
      <c r="BV71" s="76"/>
      <c r="BW71" s="27"/>
      <c r="BY71" s="28" t="e">
        <f t="shared" si="0"/>
        <v>#DIV/0!</v>
      </c>
    </row>
    <row r="72" spans="1:77" s="28" customFormat="1" x14ac:dyDescent="0.35">
      <c r="A72" s="27"/>
      <c r="B72" s="92">
        <f t="shared" si="4"/>
        <v>55</v>
      </c>
      <c r="C72" s="93"/>
      <c r="D72" s="63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5"/>
      <c r="AE72" s="60"/>
      <c r="AF72" s="61"/>
      <c r="AG72" s="61"/>
      <c r="AH72" s="61"/>
      <c r="AI72" s="61"/>
      <c r="AJ72" s="62"/>
      <c r="AK72" s="86"/>
      <c r="AL72" s="87"/>
      <c r="AM72" s="87"/>
      <c r="AN72" s="87"/>
      <c r="AO72" s="87"/>
      <c r="AP72" s="88"/>
      <c r="AQ72" s="74"/>
      <c r="AR72" s="75"/>
      <c r="AS72" s="75"/>
      <c r="AT72" s="75"/>
      <c r="AU72" s="75"/>
      <c r="AV72" s="75"/>
      <c r="AW72" s="76"/>
      <c r="AX72" s="89"/>
      <c r="AY72" s="90"/>
      <c r="AZ72" s="90"/>
      <c r="BA72" s="90"/>
      <c r="BB72" s="90"/>
      <c r="BC72" s="90"/>
      <c r="BD72" s="90"/>
      <c r="BE72" s="90"/>
      <c r="BF72" s="90"/>
      <c r="BG72" s="91"/>
      <c r="BH72" s="74"/>
      <c r="BI72" s="75"/>
      <c r="BJ72" s="75"/>
      <c r="BK72" s="75"/>
      <c r="BL72" s="76"/>
      <c r="BM72" s="74"/>
      <c r="BN72" s="75"/>
      <c r="BO72" s="75"/>
      <c r="BP72" s="75"/>
      <c r="BQ72" s="76"/>
      <c r="BR72" s="74"/>
      <c r="BS72" s="75"/>
      <c r="BT72" s="75"/>
      <c r="BU72" s="75"/>
      <c r="BV72" s="76"/>
      <c r="BW72" s="27"/>
      <c r="BY72" s="28" t="e">
        <f t="shared" si="0"/>
        <v>#DIV/0!</v>
      </c>
    </row>
    <row r="73" spans="1:77" s="28" customFormat="1" x14ac:dyDescent="0.35">
      <c r="A73" s="27"/>
      <c r="B73" s="92">
        <f t="shared" si="4"/>
        <v>56</v>
      </c>
      <c r="C73" s="93"/>
      <c r="D73" s="63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5"/>
      <c r="AE73" s="60"/>
      <c r="AF73" s="61"/>
      <c r="AG73" s="61"/>
      <c r="AH73" s="61"/>
      <c r="AI73" s="61"/>
      <c r="AJ73" s="62"/>
      <c r="AK73" s="86"/>
      <c r="AL73" s="87"/>
      <c r="AM73" s="87"/>
      <c r="AN73" s="87"/>
      <c r="AO73" s="87"/>
      <c r="AP73" s="88"/>
      <c r="AQ73" s="74"/>
      <c r="AR73" s="75"/>
      <c r="AS73" s="75"/>
      <c r="AT73" s="75"/>
      <c r="AU73" s="75"/>
      <c r="AV73" s="75"/>
      <c r="AW73" s="76"/>
      <c r="AX73" s="89"/>
      <c r="AY73" s="90"/>
      <c r="AZ73" s="90"/>
      <c r="BA73" s="90"/>
      <c r="BB73" s="90"/>
      <c r="BC73" s="90"/>
      <c r="BD73" s="90"/>
      <c r="BE73" s="90"/>
      <c r="BF73" s="90"/>
      <c r="BG73" s="91"/>
      <c r="BH73" s="74"/>
      <c r="BI73" s="75"/>
      <c r="BJ73" s="75"/>
      <c r="BK73" s="75"/>
      <c r="BL73" s="76"/>
      <c r="BM73" s="74"/>
      <c r="BN73" s="75"/>
      <c r="BO73" s="75"/>
      <c r="BP73" s="75"/>
      <c r="BQ73" s="76"/>
      <c r="BR73" s="74"/>
      <c r="BS73" s="75"/>
      <c r="BT73" s="75"/>
      <c r="BU73" s="75"/>
      <c r="BV73" s="76"/>
      <c r="BW73" s="27"/>
      <c r="BY73" s="28" t="e">
        <f t="shared" si="0"/>
        <v>#DIV/0!</v>
      </c>
    </row>
    <row r="74" spans="1:77" s="28" customFormat="1" x14ac:dyDescent="0.35">
      <c r="A74" s="27"/>
      <c r="B74" s="92">
        <f t="shared" si="4"/>
        <v>57</v>
      </c>
      <c r="C74" s="93"/>
      <c r="D74" s="63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5"/>
      <c r="AE74" s="60"/>
      <c r="AF74" s="61"/>
      <c r="AG74" s="61"/>
      <c r="AH74" s="61"/>
      <c r="AI74" s="61"/>
      <c r="AJ74" s="62"/>
      <c r="AK74" s="86"/>
      <c r="AL74" s="87"/>
      <c r="AM74" s="87"/>
      <c r="AN74" s="87"/>
      <c r="AO74" s="87"/>
      <c r="AP74" s="88"/>
      <c r="AQ74" s="74"/>
      <c r="AR74" s="75"/>
      <c r="AS74" s="75"/>
      <c r="AT74" s="75"/>
      <c r="AU74" s="75"/>
      <c r="AV74" s="75"/>
      <c r="AW74" s="76"/>
      <c r="AX74" s="89"/>
      <c r="AY74" s="90"/>
      <c r="AZ74" s="90"/>
      <c r="BA74" s="90"/>
      <c r="BB74" s="90"/>
      <c r="BC74" s="90"/>
      <c r="BD74" s="90"/>
      <c r="BE74" s="90"/>
      <c r="BF74" s="90"/>
      <c r="BG74" s="91"/>
      <c r="BH74" s="74"/>
      <c r="BI74" s="75"/>
      <c r="BJ74" s="75"/>
      <c r="BK74" s="75"/>
      <c r="BL74" s="76"/>
      <c r="BM74" s="74"/>
      <c r="BN74" s="75"/>
      <c r="BO74" s="75"/>
      <c r="BP74" s="75"/>
      <c r="BQ74" s="76"/>
      <c r="BR74" s="74"/>
      <c r="BS74" s="75"/>
      <c r="BT74" s="75"/>
      <c r="BU74" s="75"/>
      <c r="BV74" s="76"/>
      <c r="BW74" s="27"/>
      <c r="BY74" s="28" t="e">
        <f t="shared" si="0"/>
        <v>#DIV/0!</v>
      </c>
    </row>
    <row r="75" spans="1:77" s="28" customFormat="1" x14ac:dyDescent="0.35">
      <c r="A75" s="27"/>
      <c r="B75" s="92">
        <f t="shared" si="4"/>
        <v>58</v>
      </c>
      <c r="C75" s="93"/>
      <c r="D75" s="63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5"/>
      <c r="AE75" s="60"/>
      <c r="AF75" s="61"/>
      <c r="AG75" s="61"/>
      <c r="AH75" s="61"/>
      <c r="AI75" s="61"/>
      <c r="AJ75" s="62"/>
      <c r="AK75" s="86"/>
      <c r="AL75" s="87"/>
      <c r="AM75" s="87"/>
      <c r="AN75" s="87"/>
      <c r="AO75" s="87"/>
      <c r="AP75" s="88"/>
      <c r="AQ75" s="74"/>
      <c r="AR75" s="75"/>
      <c r="AS75" s="75"/>
      <c r="AT75" s="75"/>
      <c r="AU75" s="75"/>
      <c r="AV75" s="75"/>
      <c r="AW75" s="76"/>
      <c r="AX75" s="89"/>
      <c r="AY75" s="90"/>
      <c r="AZ75" s="90"/>
      <c r="BA75" s="90"/>
      <c r="BB75" s="90"/>
      <c r="BC75" s="90"/>
      <c r="BD75" s="90"/>
      <c r="BE75" s="90"/>
      <c r="BF75" s="90"/>
      <c r="BG75" s="91"/>
      <c r="BH75" s="74"/>
      <c r="BI75" s="75"/>
      <c r="BJ75" s="75"/>
      <c r="BK75" s="75"/>
      <c r="BL75" s="76"/>
      <c r="BM75" s="74"/>
      <c r="BN75" s="75"/>
      <c r="BO75" s="75"/>
      <c r="BP75" s="75"/>
      <c r="BQ75" s="76"/>
      <c r="BR75" s="74"/>
      <c r="BS75" s="75"/>
      <c r="BT75" s="75"/>
      <c r="BU75" s="75"/>
      <c r="BV75" s="76"/>
      <c r="BW75" s="27"/>
      <c r="BY75" s="28" t="e">
        <f t="shared" si="0"/>
        <v>#DIV/0!</v>
      </c>
    </row>
    <row r="76" spans="1:77" s="28" customFormat="1" x14ac:dyDescent="0.35">
      <c r="A76" s="27"/>
      <c r="B76" s="92">
        <f t="shared" si="4"/>
        <v>59</v>
      </c>
      <c r="C76" s="93"/>
      <c r="D76" s="63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5"/>
      <c r="AE76" s="60"/>
      <c r="AF76" s="61"/>
      <c r="AG76" s="61"/>
      <c r="AH76" s="61"/>
      <c r="AI76" s="61"/>
      <c r="AJ76" s="62"/>
      <c r="AK76" s="86"/>
      <c r="AL76" s="87"/>
      <c r="AM76" s="87"/>
      <c r="AN76" s="87"/>
      <c r="AO76" s="87"/>
      <c r="AP76" s="88"/>
      <c r="AQ76" s="74"/>
      <c r="AR76" s="75"/>
      <c r="AS76" s="75"/>
      <c r="AT76" s="75"/>
      <c r="AU76" s="75"/>
      <c r="AV76" s="75"/>
      <c r="AW76" s="76"/>
      <c r="AX76" s="89"/>
      <c r="AY76" s="90"/>
      <c r="AZ76" s="90"/>
      <c r="BA76" s="90"/>
      <c r="BB76" s="90"/>
      <c r="BC76" s="90"/>
      <c r="BD76" s="90"/>
      <c r="BE76" s="90"/>
      <c r="BF76" s="90"/>
      <c r="BG76" s="91"/>
      <c r="BH76" s="74"/>
      <c r="BI76" s="75"/>
      <c r="BJ76" s="75"/>
      <c r="BK76" s="75"/>
      <c r="BL76" s="76"/>
      <c r="BM76" s="74"/>
      <c r="BN76" s="75"/>
      <c r="BO76" s="75"/>
      <c r="BP76" s="75"/>
      <c r="BQ76" s="76"/>
      <c r="BR76" s="74"/>
      <c r="BS76" s="75"/>
      <c r="BT76" s="75"/>
      <c r="BU76" s="75"/>
      <c r="BV76" s="76"/>
      <c r="BW76" s="27"/>
      <c r="BY76" s="28" t="e">
        <f t="shared" si="0"/>
        <v>#DIV/0!</v>
      </c>
    </row>
    <row r="77" spans="1:77" s="28" customFormat="1" x14ac:dyDescent="0.35">
      <c r="A77" s="27"/>
      <c r="B77" s="92">
        <f t="shared" si="4"/>
        <v>60</v>
      </c>
      <c r="C77" s="93"/>
      <c r="D77" s="63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5"/>
      <c r="AE77" s="60"/>
      <c r="AF77" s="61"/>
      <c r="AG77" s="61"/>
      <c r="AH77" s="61"/>
      <c r="AI77" s="61"/>
      <c r="AJ77" s="62"/>
      <c r="AK77" s="86"/>
      <c r="AL77" s="87"/>
      <c r="AM77" s="87"/>
      <c r="AN77" s="87"/>
      <c r="AO77" s="87"/>
      <c r="AP77" s="88"/>
      <c r="AQ77" s="74"/>
      <c r="AR77" s="75"/>
      <c r="AS77" s="75"/>
      <c r="AT77" s="75"/>
      <c r="AU77" s="75"/>
      <c r="AV77" s="75"/>
      <c r="AW77" s="76"/>
      <c r="AX77" s="89"/>
      <c r="AY77" s="90"/>
      <c r="AZ77" s="90"/>
      <c r="BA77" s="90"/>
      <c r="BB77" s="90"/>
      <c r="BC77" s="90"/>
      <c r="BD77" s="90"/>
      <c r="BE77" s="90"/>
      <c r="BF77" s="90"/>
      <c r="BG77" s="91"/>
      <c r="BH77" s="74"/>
      <c r="BI77" s="75"/>
      <c r="BJ77" s="75"/>
      <c r="BK77" s="75"/>
      <c r="BL77" s="76"/>
      <c r="BM77" s="74"/>
      <c r="BN77" s="75"/>
      <c r="BO77" s="75"/>
      <c r="BP77" s="75"/>
      <c r="BQ77" s="76"/>
      <c r="BR77" s="74"/>
      <c r="BS77" s="75"/>
      <c r="BT77" s="75"/>
      <c r="BU77" s="75"/>
      <c r="BV77" s="76"/>
      <c r="BW77" s="27"/>
      <c r="BY77" s="28" t="e">
        <f t="shared" si="0"/>
        <v>#DIV/0!</v>
      </c>
    </row>
    <row r="78" spans="1:77" s="28" customFormat="1" x14ac:dyDescent="0.35">
      <c r="A78" s="27"/>
      <c r="B78" s="92">
        <f t="shared" si="4"/>
        <v>61</v>
      </c>
      <c r="C78" s="93"/>
      <c r="D78" s="63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5"/>
      <c r="AE78" s="60"/>
      <c r="AF78" s="61"/>
      <c r="AG78" s="61"/>
      <c r="AH78" s="61"/>
      <c r="AI78" s="61"/>
      <c r="AJ78" s="62"/>
      <c r="AK78" s="86"/>
      <c r="AL78" s="87"/>
      <c r="AM78" s="87"/>
      <c r="AN78" s="87"/>
      <c r="AO78" s="87"/>
      <c r="AP78" s="88"/>
      <c r="AQ78" s="74"/>
      <c r="AR78" s="75"/>
      <c r="AS78" s="75"/>
      <c r="AT78" s="75"/>
      <c r="AU78" s="75"/>
      <c r="AV78" s="75"/>
      <c r="AW78" s="76"/>
      <c r="AX78" s="89"/>
      <c r="AY78" s="90"/>
      <c r="AZ78" s="90"/>
      <c r="BA78" s="90"/>
      <c r="BB78" s="90"/>
      <c r="BC78" s="90"/>
      <c r="BD78" s="90"/>
      <c r="BE78" s="90"/>
      <c r="BF78" s="90"/>
      <c r="BG78" s="91"/>
      <c r="BH78" s="74"/>
      <c r="BI78" s="75"/>
      <c r="BJ78" s="75"/>
      <c r="BK78" s="75"/>
      <c r="BL78" s="76"/>
      <c r="BM78" s="74"/>
      <c r="BN78" s="75"/>
      <c r="BO78" s="75"/>
      <c r="BP78" s="75"/>
      <c r="BQ78" s="76"/>
      <c r="BR78" s="74"/>
      <c r="BS78" s="75"/>
      <c r="BT78" s="75"/>
      <c r="BU78" s="75"/>
      <c r="BV78" s="76"/>
      <c r="BW78" s="27"/>
      <c r="BY78" s="28" t="e">
        <f t="shared" si="0"/>
        <v>#DIV/0!</v>
      </c>
    </row>
    <row r="79" spans="1:77" s="28" customFormat="1" x14ac:dyDescent="0.35">
      <c r="A79" s="27"/>
      <c r="B79" s="92">
        <f t="shared" si="4"/>
        <v>62</v>
      </c>
      <c r="C79" s="93"/>
      <c r="D79" s="63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5"/>
      <c r="AE79" s="60"/>
      <c r="AF79" s="61"/>
      <c r="AG79" s="61"/>
      <c r="AH79" s="61"/>
      <c r="AI79" s="61"/>
      <c r="AJ79" s="62"/>
      <c r="AK79" s="86"/>
      <c r="AL79" s="87"/>
      <c r="AM79" s="87"/>
      <c r="AN79" s="87"/>
      <c r="AO79" s="87"/>
      <c r="AP79" s="88"/>
      <c r="AQ79" s="74"/>
      <c r="AR79" s="75"/>
      <c r="AS79" s="75"/>
      <c r="AT79" s="75"/>
      <c r="AU79" s="75"/>
      <c r="AV79" s="75"/>
      <c r="AW79" s="76"/>
      <c r="AX79" s="89"/>
      <c r="AY79" s="90"/>
      <c r="AZ79" s="90"/>
      <c r="BA79" s="90"/>
      <c r="BB79" s="90"/>
      <c r="BC79" s="90"/>
      <c r="BD79" s="90"/>
      <c r="BE79" s="90"/>
      <c r="BF79" s="90"/>
      <c r="BG79" s="91"/>
      <c r="BH79" s="74"/>
      <c r="BI79" s="75"/>
      <c r="BJ79" s="75"/>
      <c r="BK79" s="75"/>
      <c r="BL79" s="76"/>
      <c r="BM79" s="74"/>
      <c r="BN79" s="75"/>
      <c r="BO79" s="75"/>
      <c r="BP79" s="75"/>
      <c r="BQ79" s="76"/>
      <c r="BR79" s="74"/>
      <c r="BS79" s="75"/>
      <c r="BT79" s="75"/>
      <c r="BU79" s="75"/>
      <c r="BV79" s="76"/>
      <c r="BW79" s="27"/>
      <c r="BY79" s="28" t="e">
        <f t="shared" si="0"/>
        <v>#DIV/0!</v>
      </c>
    </row>
    <row r="80" spans="1:77" s="28" customFormat="1" x14ac:dyDescent="0.35">
      <c r="A80" s="27"/>
      <c r="B80" s="92">
        <f t="shared" si="4"/>
        <v>63</v>
      </c>
      <c r="C80" s="93"/>
      <c r="D80" s="63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5"/>
      <c r="AE80" s="60"/>
      <c r="AF80" s="61"/>
      <c r="AG80" s="61"/>
      <c r="AH80" s="61"/>
      <c r="AI80" s="61"/>
      <c r="AJ80" s="62"/>
      <c r="AK80" s="86"/>
      <c r="AL80" s="87"/>
      <c r="AM80" s="87"/>
      <c r="AN80" s="87"/>
      <c r="AO80" s="87"/>
      <c r="AP80" s="88"/>
      <c r="AQ80" s="74"/>
      <c r="AR80" s="75"/>
      <c r="AS80" s="75"/>
      <c r="AT80" s="75"/>
      <c r="AU80" s="75"/>
      <c r="AV80" s="75"/>
      <c r="AW80" s="76"/>
      <c r="AX80" s="89"/>
      <c r="AY80" s="90"/>
      <c r="AZ80" s="90"/>
      <c r="BA80" s="90"/>
      <c r="BB80" s="90"/>
      <c r="BC80" s="90"/>
      <c r="BD80" s="90"/>
      <c r="BE80" s="90"/>
      <c r="BF80" s="90"/>
      <c r="BG80" s="91"/>
      <c r="BH80" s="74"/>
      <c r="BI80" s="75"/>
      <c r="BJ80" s="75"/>
      <c r="BK80" s="75"/>
      <c r="BL80" s="76"/>
      <c r="BM80" s="74"/>
      <c r="BN80" s="75"/>
      <c r="BO80" s="75"/>
      <c r="BP80" s="75"/>
      <c r="BQ80" s="76"/>
      <c r="BR80" s="74"/>
      <c r="BS80" s="75"/>
      <c r="BT80" s="75"/>
      <c r="BU80" s="75"/>
      <c r="BV80" s="76"/>
      <c r="BW80" s="27"/>
      <c r="BY80" s="28" t="e">
        <f t="shared" si="0"/>
        <v>#DIV/0!</v>
      </c>
    </row>
    <row r="81" spans="1:77" s="28" customFormat="1" x14ac:dyDescent="0.35">
      <c r="A81" s="27"/>
      <c r="B81" s="92">
        <f t="shared" si="4"/>
        <v>64</v>
      </c>
      <c r="C81" s="93"/>
      <c r="D81" s="63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5"/>
      <c r="AE81" s="60"/>
      <c r="AF81" s="61"/>
      <c r="AG81" s="61"/>
      <c r="AH81" s="61"/>
      <c r="AI81" s="61"/>
      <c r="AJ81" s="62"/>
      <c r="AK81" s="86"/>
      <c r="AL81" s="87"/>
      <c r="AM81" s="87"/>
      <c r="AN81" s="87"/>
      <c r="AO81" s="87"/>
      <c r="AP81" s="88"/>
      <c r="AQ81" s="74"/>
      <c r="AR81" s="75"/>
      <c r="AS81" s="75"/>
      <c r="AT81" s="75"/>
      <c r="AU81" s="75"/>
      <c r="AV81" s="75"/>
      <c r="AW81" s="76"/>
      <c r="AX81" s="89"/>
      <c r="AY81" s="90"/>
      <c r="AZ81" s="90"/>
      <c r="BA81" s="90"/>
      <c r="BB81" s="90"/>
      <c r="BC81" s="90"/>
      <c r="BD81" s="90"/>
      <c r="BE81" s="90"/>
      <c r="BF81" s="90"/>
      <c r="BG81" s="91"/>
      <c r="BH81" s="74"/>
      <c r="BI81" s="75"/>
      <c r="BJ81" s="75"/>
      <c r="BK81" s="75"/>
      <c r="BL81" s="76"/>
      <c r="BM81" s="74"/>
      <c r="BN81" s="75"/>
      <c r="BO81" s="75"/>
      <c r="BP81" s="75"/>
      <c r="BQ81" s="76"/>
      <c r="BR81" s="74"/>
      <c r="BS81" s="75"/>
      <c r="BT81" s="75"/>
      <c r="BU81" s="75"/>
      <c r="BV81" s="76"/>
      <c r="BW81" s="27"/>
      <c r="BY81" s="28" t="e">
        <f t="shared" si="0"/>
        <v>#DIV/0!</v>
      </c>
    </row>
    <row r="82" spans="1:77" s="28" customFormat="1" x14ac:dyDescent="0.35">
      <c r="A82" s="27"/>
      <c r="B82" s="92">
        <f t="shared" si="4"/>
        <v>65</v>
      </c>
      <c r="C82" s="93"/>
      <c r="D82" s="63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5"/>
      <c r="AE82" s="60"/>
      <c r="AF82" s="61"/>
      <c r="AG82" s="61"/>
      <c r="AH82" s="61"/>
      <c r="AI82" s="61"/>
      <c r="AJ82" s="62"/>
      <c r="AK82" s="86"/>
      <c r="AL82" s="87"/>
      <c r="AM82" s="87"/>
      <c r="AN82" s="87"/>
      <c r="AO82" s="87"/>
      <c r="AP82" s="88"/>
      <c r="AQ82" s="74"/>
      <c r="AR82" s="75"/>
      <c r="AS82" s="75"/>
      <c r="AT82" s="75"/>
      <c r="AU82" s="75"/>
      <c r="AV82" s="75"/>
      <c r="AW82" s="76"/>
      <c r="AX82" s="89"/>
      <c r="AY82" s="90"/>
      <c r="AZ82" s="90"/>
      <c r="BA82" s="90"/>
      <c r="BB82" s="90"/>
      <c r="BC82" s="90"/>
      <c r="BD82" s="90"/>
      <c r="BE82" s="90"/>
      <c r="BF82" s="90"/>
      <c r="BG82" s="91"/>
      <c r="BH82" s="74"/>
      <c r="BI82" s="75"/>
      <c r="BJ82" s="75"/>
      <c r="BK82" s="75"/>
      <c r="BL82" s="76"/>
      <c r="BM82" s="74"/>
      <c r="BN82" s="75"/>
      <c r="BO82" s="75"/>
      <c r="BP82" s="75"/>
      <c r="BQ82" s="76"/>
      <c r="BR82" s="74"/>
      <c r="BS82" s="75"/>
      <c r="BT82" s="75"/>
      <c r="BU82" s="75"/>
      <c r="BV82" s="76"/>
      <c r="BW82" s="27"/>
      <c r="BY82" s="28" t="e">
        <f t="shared" si="0"/>
        <v>#DIV/0!</v>
      </c>
    </row>
    <row r="83" spans="1:77" s="28" customFormat="1" x14ac:dyDescent="0.35">
      <c r="A83" s="27"/>
      <c r="B83" s="92">
        <f t="shared" si="4"/>
        <v>66</v>
      </c>
      <c r="C83" s="93"/>
      <c r="D83" s="63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5"/>
      <c r="AE83" s="60"/>
      <c r="AF83" s="61"/>
      <c r="AG83" s="61"/>
      <c r="AH83" s="61"/>
      <c r="AI83" s="61"/>
      <c r="AJ83" s="62"/>
      <c r="AK83" s="86"/>
      <c r="AL83" s="87"/>
      <c r="AM83" s="87"/>
      <c r="AN83" s="87"/>
      <c r="AO83" s="87"/>
      <c r="AP83" s="88"/>
      <c r="AQ83" s="74"/>
      <c r="AR83" s="75"/>
      <c r="AS83" s="75"/>
      <c r="AT83" s="75"/>
      <c r="AU83" s="75"/>
      <c r="AV83" s="75"/>
      <c r="AW83" s="76"/>
      <c r="AX83" s="89"/>
      <c r="AY83" s="90"/>
      <c r="AZ83" s="90"/>
      <c r="BA83" s="90"/>
      <c r="BB83" s="90"/>
      <c r="BC83" s="90"/>
      <c r="BD83" s="90"/>
      <c r="BE83" s="90"/>
      <c r="BF83" s="90"/>
      <c r="BG83" s="91"/>
      <c r="BH83" s="74"/>
      <c r="BI83" s="75"/>
      <c r="BJ83" s="75"/>
      <c r="BK83" s="75"/>
      <c r="BL83" s="76"/>
      <c r="BM83" s="74"/>
      <c r="BN83" s="75"/>
      <c r="BO83" s="75"/>
      <c r="BP83" s="75"/>
      <c r="BQ83" s="76"/>
      <c r="BR83" s="74"/>
      <c r="BS83" s="75"/>
      <c r="BT83" s="75"/>
      <c r="BU83" s="75"/>
      <c r="BV83" s="76"/>
      <c r="BW83" s="27"/>
      <c r="BY83" s="28" t="e">
        <f t="shared" ref="BY83:BY117" si="5">IF(BR83&gt;$CJ$118,1,0)</f>
        <v>#DIV/0!</v>
      </c>
    </row>
    <row r="84" spans="1:77" s="28" customFormat="1" x14ac:dyDescent="0.35">
      <c r="A84" s="27"/>
      <c r="B84" s="92">
        <f t="shared" si="4"/>
        <v>67</v>
      </c>
      <c r="C84" s="93"/>
      <c r="D84" s="63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5"/>
      <c r="AE84" s="60"/>
      <c r="AF84" s="61"/>
      <c r="AG84" s="61"/>
      <c r="AH84" s="61"/>
      <c r="AI84" s="61"/>
      <c r="AJ84" s="62"/>
      <c r="AK84" s="86"/>
      <c r="AL84" s="87"/>
      <c r="AM84" s="87"/>
      <c r="AN84" s="87"/>
      <c r="AO84" s="87"/>
      <c r="AP84" s="88"/>
      <c r="AQ84" s="74"/>
      <c r="AR84" s="75"/>
      <c r="AS84" s="75"/>
      <c r="AT84" s="75"/>
      <c r="AU84" s="75"/>
      <c r="AV84" s="75"/>
      <c r="AW84" s="76"/>
      <c r="AX84" s="89"/>
      <c r="AY84" s="90"/>
      <c r="AZ84" s="90"/>
      <c r="BA84" s="90"/>
      <c r="BB84" s="90"/>
      <c r="BC84" s="90"/>
      <c r="BD84" s="90"/>
      <c r="BE84" s="90"/>
      <c r="BF84" s="90"/>
      <c r="BG84" s="91"/>
      <c r="BH84" s="74"/>
      <c r="BI84" s="75"/>
      <c r="BJ84" s="75"/>
      <c r="BK84" s="75"/>
      <c r="BL84" s="76"/>
      <c r="BM84" s="74"/>
      <c r="BN84" s="75"/>
      <c r="BO84" s="75"/>
      <c r="BP84" s="75"/>
      <c r="BQ84" s="76"/>
      <c r="BR84" s="74"/>
      <c r="BS84" s="75"/>
      <c r="BT84" s="75"/>
      <c r="BU84" s="75"/>
      <c r="BV84" s="76"/>
      <c r="BW84" s="27"/>
      <c r="BY84" s="28" t="e">
        <f t="shared" si="5"/>
        <v>#DIV/0!</v>
      </c>
    </row>
    <row r="85" spans="1:77" s="28" customFormat="1" x14ac:dyDescent="0.35">
      <c r="A85" s="27"/>
      <c r="B85" s="92">
        <f t="shared" si="4"/>
        <v>68</v>
      </c>
      <c r="C85" s="93"/>
      <c r="D85" s="63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5"/>
      <c r="AE85" s="60"/>
      <c r="AF85" s="61"/>
      <c r="AG85" s="61"/>
      <c r="AH85" s="61"/>
      <c r="AI85" s="61"/>
      <c r="AJ85" s="62"/>
      <c r="AK85" s="86"/>
      <c r="AL85" s="87"/>
      <c r="AM85" s="87"/>
      <c r="AN85" s="87"/>
      <c r="AO85" s="87"/>
      <c r="AP85" s="88"/>
      <c r="AQ85" s="74"/>
      <c r="AR85" s="75"/>
      <c r="AS85" s="75"/>
      <c r="AT85" s="75"/>
      <c r="AU85" s="75"/>
      <c r="AV85" s="75"/>
      <c r="AW85" s="76"/>
      <c r="AX85" s="89"/>
      <c r="AY85" s="90"/>
      <c r="AZ85" s="90"/>
      <c r="BA85" s="90"/>
      <c r="BB85" s="90"/>
      <c r="BC85" s="90"/>
      <c r="BD85" s="90"/>
      <c r="BE85" s="90"/>
      <c r="BF85" s="90"/>
      <c r="BG85" s="91"/>
      <c r="BH85" s="74"/>
      <c r="BI85" s="75"/>
      <c r="BJ85" s="75"/>
      <c r="BK85" s="75"/>
      <c r="BL85" s="76"/>
      <c r="BM85" s="74"/>
      <c r="BN85" s="75"/>
      <c r="BO85" s="75"/>
      <c r="BP85" s="75"/>
      <c r="BQ85" s="76"/>
      <c r="BR85" s="74"/>
      <c r="BS85" s="75"/>
      <c r="BT85" s="75"/>
      <c r="BU85" s="75"/>
      <c r="BV85" s="76"/>
      <c r="BW85" s="27"/>
      <c r="BY85" s="28" t="e">
        <f t="shared" si="5"/>
        <v>#DIV/0!</v>
      </c>
    </row>
    <row r="86" spans="1:77" s="28" customFormat="1" x14ac:dyDescent="0.35">
      <c r="A86" s="27"/>
      <c r="B86" s="92">
        <f t="shared" si="4"/>
        <v>69</v>
      </c>
      <c r="C86" s="93"/>
      <c r="D86" s="63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5"/>
      <c r="AE86" s="60"/>
      <c r="AF86" s="61"/>
      <c r="AG86" s="61"/>
      <c r="AH86" s="61"/>
      <c r="AI86" s="61"/>
      <c r="AJ86" s="62"/>
      <c r="AK86" s="86"/>
      <c r="AL86" s="87"/>
      <c r="AM86" s="87"/>
      <c r="AN86" s="87"/>
      <c r="AO86" s="87"/>
      <c r="AP86" s="88"/>
      <c r="AQ86" s="74"/>
      <c r="AR86" s="75"/>
      <c r="AS86" s="75"/>
      <c r="AT86" s="75"/>
      <c r="AU86" s="75"/>
      <c r="AV86" s="75"/>
      <c r="AW86" s="76"/>
      <c r="AX86" s="89"/>
      <c r="AY86" s="90"/>
      <c r="AZ86" s="90"/>
      <c r="BA86" s="90"/>
      <c r="BB86" s="90"/>
      <c r="BC86" s="90"/>
      <c r="BD86" s="90"/>
      <c r="BE86" s="90"/>
      <c r="BF86" s="90"/>
      <c r="BG86" s="91"/>
      <c r="BH86" s="74"/>
      <c r="BI86" s="75"/>
      <c r="BJ86" s="75"/>
      <c r="BK86" s="75"/>
      <c r="BL86" s="76"/>
      <c r="BM86" s="74"/>
      <c r="BN86" s="75"/>
      <c r="BO86" s="75"/>
      <c r="BP86" s="75"/>
      <c r="BQ86" s="76"/>
      <c r="BR86" s="74"/>
      <c r="BS86" s="75"/>
      <c r="BT86" s="75"/>
      <c r="BU86" s="75"/>
      <c r="BV86" s="76"/>
      <c r="BW86" s="27"/>
      <c r="BY86" s="28" t="e">
        <f t="shared" si="5"/>
        <v>#DIV/0!</v>
      </c>
    </row>
    <row r="87" spans="1:77" s="28" customFormat="1" x14ac:dyDescent="0.35">
      <c r="A87" s="27"/>
      <c r="B87" s="92">
        <f t="shared" si="4"/>
        <v>70</v>
      </c>
      <c r="C87" s="93"/>
      <c r="D87" s="63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5"/>
      <c r="AE87" s="60"/>
      <c r="AF87" s="61"/>
      <c r="AG87" s="61"/>
      <c r="AH87" s="61"/>
      <c r="AI87" s="61"/>
      <c r="AJ87" s="62"/>
      <c r="AK87" s="86"/>
      <c r="AL87" s="87"/>
      <c r="AM87" s="87"/>
      <c r="AN87" s="87"/>
      <c r="AO87" s="87"/>
      <c r="AP87" s="88"/>
      <c r="AQ87" s="74"/>
      <c r="AR87" s="75"/>
      <c r="AS87" s="75"/>
      <c r="AT87" s="75"/>
      <c r="AU87" s="75"/>
      <c r="AV87" s="75"/>
      <c r="AW87" s="76"/>
      <c r="AX87" s="89"/>
      <c r="AY87" s="90"/>
      <c r="AZ87" s="90"/>
      <c r="BA87" s="90"/>
      <c r="BB87" s="90"/>
      <c r="BC87" s="90"/>
      <c r="BD87" s="90"/>
      <c r="BE87" s="90"/>
      <c r="BF87" s="90"/>
      <c r="BG87" s="91"/>
      <c r="BH87" s="74"/>
      <c r="BI87" s="75"/>
      <c r="BJ87" s="75"/>
      <c r="BK87" s="75"/>
      <c r="BL87" s="76"/>
      <c r="BM87" s="74"/>
      <c r="BN87" s="75"/>
      <c r="BO87" s="75"/>
      <c r="BP87" s="75"/>
      <c r="BQ87" s="76"/>
      <c r="BR87" s="74"/>
      <c r="BS87" s="75"/>
      <c r="BT87" s="75"/>
      <c r="BU87" s="75"/>
      <c r="BV87" s="76"/>
      <c r="BW87" s="27"/>
      <c r="BY87" s="28" t="e">
        <f t="shared" si="5"/>
        <v>#DIV/0!</v>
      </c>
    </row>
    <row r="88" spans="1:77" s="28" customFormat="1" x14ac:dyDescent="0.35">
      <c r="A88" s="27"/>
      <c r="B88" s="92">
        <f t="shared" si="4"/>
        <v>71</v>
      </c>
      <c r="C88" s="93"/>
      <c r="D88" s="63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5"/>
      <c r="AE88" s="60"/>
      <c r="AF88" s="61"/>
      <c r="AG88" s="61"/>
      <c r="AH88" s="61"/>
      <c r="AI88" s="61"/>
      <c r="AJ88" s="62"/>
      <c r="AK88" s="86"/>
      <c r="AL88" s="87"/>
      <c r="AM88" s="87"/>
      <c r="AN88" s="87"/>
      <c r="AO88" s="87"/>
      <c r="AP88" s="88"/>
      <c r="AQ88" s="74"/>
      <c r="AR88" s="75"/>
      <c r="AS88" s="75"/>
      <c r="AT88" s="75"/>
      <c r="AU88" s="75"/>
      <c r="AV88" s="75"/>
      <c r="AW88" s="76"/>
      <c r="AX88" s="89"/>
      <c r="AY88" s="90"/>
      <c r="AZ88" s="90"/>
      <c r="BA88" s="90"/>
      <c r="BB88" s="90"/>
      <c r="BC88" s="90"/>
      <c r="BD88" s="90"/>
      <c r="BE88" s="90"/>
      <c r="BF88" s="90"/>
      <c r="BG88" s="91"/>
      <c r="BH88" s="74"/>
      <c r="BI88" s="75"/>
      <c r="BJ88" s="75"/>
      <c r="BK88" s="75"/>
      <c r="BL88" s="76"/>
      <c r="BM88" s="74"/>
      <c r="BN88" s="75"/>
      <c r="BO88" s="75"/>
      <c r="BP88" s="75"/>
      <c r="BQ88" s="76"/>
      <c r="BR88" s="74"/>
      <c r="BS88" s="75"/>
      <c r="BT88" s="75"/>
      <c r="BU88" s="75"/>
      <c r="BV88" s="76"/>
      <c r="BW88" s="27"/>
      <c r="BY88" s="28" t="e">
        <f t="shared" si="5"/>
        <v>#DIV/0!</v>
      </c>
    </row>
    <row r="89" spans="1:77" s="28" customFormat="1" x14ac:dyDescent="0.35">
      <c r="A89" s="27"/>
      <c r="B89" s="92">
        <f t="shared" si="4"/>
        <v>72</v>
      </c>
      <c r="C89" s="93"/>
      <c r="D89" s="63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5"/>
      <c r="AE89" s="60"/>
      <c r="AF89" s="61"/>
      <c r="AG89" s="61"/>
      <c r="AH89" s="61"/>
      <c r="AI89" s="61"/>
      <c r="AJ89" s="62"/>
      <c r="AK89" s="86"/>
      <c r="AL89" s="87"/>
      <c r="AM89" s="87"/>
      <c r="AN89" s="87"/>
      <c r="AO89" s="87"/>
      <c r="AP89" s="88"/>
      <c r="AQ89" s="74"/>
      <c r="AR89" s="75"/>
      <c r="AS89" s="75"/>
      <c r="AT89" s="75"/>
      <c r="AU89" s="75"/>
      <c r="AV89" s="75"/>
      <c r="AW89" s="76"/>
      <c r="AX89" s="89"/>
      <c r="AY89" s="90"/>
      <c r="AZ89" s="90"/>
      <c r="BA89" s="90"/>
      <c r="BB89" s="90"/>
      <c r="BC89" s="90"/>
      <c r="BD89" s="90"/>
      <c r="BE89" s="90"/>
      <c r="BF89" s="90"/>
      <c r="BG89" s="91"/>
      <c r="BH89" s="74"/>
      <c r="BI89" s="75"/>
      <c r="BJ89" s="75"/>
      <c r="BK89" s="75"/>
      <c r="BL89" s="76"/>
      <c r="BM89" s="74"/>
      <c r="BN89" s="75"/>
      <c r="BO89" s="75"/>
      <c r="BP89" s="75"/>
      <c r="BQ89" s="76"/>
      <c r="BR89" s="74"/>
      <c r="BS89" s="75"/>
      <c r="BT89" s="75"/>
      <c r="BU89" s="75"/>
      <c r="BV89" s="76"/>
      <c r="BW89" s="27"/>
      <c r="BY89" s="28" t="e">
        <f t="shared" si="5"/>
        <v>#DIV/0!</v>
      </c>
    </row>
    <row r="90" spans="1:77" s="28" customFormat="1" x14ac:dyDescent="0.35">
      <c r="A90" s="27"/>
      <c r="B90" s="92">
        <f t="shared" si="4"/>
        <v>73</v>
      </c>
      <c r="C90" s="93"/>
      <c r="D90" s="63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5"/>
      <c r="AE90" s="60"/>
      <c r="AF90" s="61"/>
      <c r="AG90" s="61"/>
      <c r="AH90" s="61"/>
      <c r="AI90" s="61"/>
      <c r="AJ90" s="62"/>
      <c r="AK90" s="86"/>
      <c r="AL90" s="87"/>
      <c r="AM90" s="87"/>
      <c r="AN90" s="87"/>
      <c r="AO90" s="87"/>
      <c r="AP90" s="88"/>
      <c r="AQ90" s="74"/>
      <c r="AR90" s="75"/>
      <c r="AS90" s="75"/>
      <c r="AT90" s="75"/>
      <c r="AU90" s="75"/>
      <c r="AV90" s="75"/>
      <c r="AW90" s="76"/>
      <c r="AX90" s="89"/>
      <c r="AY90" s="90"/>
      <c r="AZ90" s="90"/>
      <c r="BA90" s="90"/>
      <c r="BB90" s="90"/>
      <c r="BC90" s="90"/>
      <c r="BD90" s="90"/>
      <c r="BE90" s="90"/>
      <c r="BF90" s="90"/>
      <c r="BG90" s="91"/>
      <c r="BH90" s="74"/>
      <c r="BI90" s="75"/>
      <c r="BJ90" s="75"/>
      <c r="BK90" s="75"/>
      <c r="BL90" s="76"/>
      <c r="BM90" s="74"/>
      <c r="BN90" s="75"/>
      <c r="BO90" s="75"/>
      <c r="BP90" s="75"/>
      <c r="BQ90" s="76"/>
      <c r="BR90" s="74"/>
      <c r="BS90" s="75"/>
      <c r="BT90" s="75"/>
      <c r="BU90" s="75"/>
      <c r="BV90" s="76"/>
      <c r="BW90" s="27"/>
      <c r="BY90" s="28" t="e">
        <f t="shared" si="5"/>
        <v>#DIV/0!</v>
      </c>
    </row>
    <row r="91" spans="1:77" s="28" customFormat="1" x14ac:dyDescent="0.35">
      <c r="A91" s="27"/>
      <c r="B91" s="92">
        <f t="shared" si="4"/>
        <v>74</v>
      </c>
      <c r="C91" s="93"/>
      <c r="D91" s="63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5"/>
      <c r="AE91" s="60"/>
      <c r="AF91" s="61"/>
      <c r="AG91" s="61"/>
      <c r="AH91" s="61"/>
      <c r="AI91" s="61"/>
      <c r="AJ91" s="62"/>
      <c r="AK91" s="86"/>
      <c r="AL91" s="87"/>
      <c r="AM91" s="87"/>
      <c r="AN91" s="87"/>
      <c r="AO91" s="87"/>
      <c r="AP91" s="88"/>
      <c r="AQ91" s="74"/>
      <c r="AR91" s="75"/>
      <c r="AS91" s="75"/>
      <c r="AT91" s="75"/>
      <c r="AU91" s="75"/>
      <c r="AV91" s="75"/>
      <c r="AW91" s="76"/>
      <c r="AX91" s="89"/>
      <c r="AY91" s="90"/>
      <c r="AZ91" s="90"/>
      <c r="BA91" s="90"/>
      <c r="BB91" s="90"/>
      <c r="BC91" s="90"/>
      <c r="BD91" s="90"/>
      <c r="BE91" s="90"/>
      <c r="BF91" s="90"/>
      <c r="BG91" s="91"/>
      <c r="BH91" s="74"/>
      <c r="BI91" s="75"/>
      <c r="BJ91" s="75"/>
      <c r="BK91" s="75"/>
      <c r="BL91" s="76"/>
      <c r="BM91" s="74"/>
      <c r="BN91" s="75"/>
      <c r="BO91" s="75"/>
      <c r="BP91" s="75"/>
      <c r="BQ91" s="76"/>
      <c r="BR91" s="74"/>
      <c r="BS91" s="75"/>
      <c r="BT91" s="75"/>
      <c r="BU91" s="75"/>
      <c r="BV91" s="76"/>
      <c r="BW91" s="27"/>
      <c r="BY91" s="28" t="e">
        <f t="shared" si="5"/>
        <v>#DIV/0!</v>
      </c>
    </row>
    <row r="92" spans="1:77" s="28" customFormat="1" x14ac:dyDescent="0.35">
      <c r="A92" s="27"/>
      <c r="B92" s="92">
        <f t="shared" si="4"/>
        <v>75</v>
      </c>
      <c r="C92" s="93"/>
      <c r="D92" s="63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5"/>
      <c r="AE92" s="60"/>
      <c r="AF92" s="61"/>
      <c r="AG92" s="61"/>
      <c r="AH92" s="61"/>
      <c r="AI92" s="61"/>
      <c r="AJ92" s="62"/>
      <c r="AK92" s="86"/>
      <c r="AL92" s="87"/>
      <c r="AM92" s="87"/>
      <c r="AN92" s="87"/>
      <c r="AO92" s="87"/>
      <c r="AP92" s="88"/>
      <c r="AQ92" s="74"/>
      <c r="AR92" s="75"/>
      <c r="AS92" s="75"/>
      <c r="AT92" s="75"/>
      <c r="AU92" s="75"/>
      <c r="AV92" s="75"/>
      <c r="AW92" s="76"/>
      <c r="AX92" s="89"/>
      <c r="AY92" s="90"/>
      <c r="AZ92" s="90"/>
      <c r="BA92" s="90"/>
      <c r="BB92" s="90"/>
      <c r="BC92" s="90"/>
      <c r="BD92" s="90"/>
      <c r="BE92" s="90"/>
      <c r="BF92" s="90"/>
      <c r="BG92" s="91"/>
      <c r="BH92" s="74"/>
      <c r="BI92" s="75"/>
      <c r="BJ92" s="75"/>
      <c r="BK92" s="75"/>
      <c r="BL92" s="76"/>
      <c r="BM92" s="74"/>
      <c r="BN92" s="75"/>
      <c r="BO92" s="75"/>
      <c r="BP92" s="75"/>
      <c r="BQ92" s="76"/>
      <c r="BR92" s="74"/>
      <c r="BS92" s="75"/>
      <c r="BT92" s="75"/>
      <c r="BU92" s="75"/>
      <c r="BV92" s="76"/>
      <c r="BW92" s="27"/>
      <c r="BY92" s="28" t="e">
        <f t="shared" si="5"/>
        <v>#DIV/0!</v>
      </c>
    </row>
    <row r="93" spans="1:77" s="28" customFormat="1" x14ac:dyDescent="0.35">
      <c r="A93" s="27"/>
      <c r="B93" s="92">
        <f t="shared" si="4"/>
        <v>76</v>
      </c>
      <c r="C93" s="93"/>
      <c r="D93" s="63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5"/>
      <c r="AE93" s="60"/>
      <c r="AF93" s="61"/>
      <c r="AG93" s="61"/>
      <c r="AH93" s="61"/>
      <c r="AI93" s="61"/>
      <c r="AJ93" s="62"/>
      <c r="AK93" s="86"/>
      <c r="AL93" s="87"/>
      <c r="AM93" s="87"/>
      <c r="AN93" s="87"/>
      <c r="AO93" s="87"/>
      <c r="AP93" s="88"/>
      <c r="AQ93" s="74"/>
      <c r="AR93" s="75"/>
      <c r="AS93" s="75"/>
      <c r="AT93" s="75"/>
      <c r="AU93" s="75"/>
      <c r="AV93" s="75"/>
      <c r="AW93" s="76"/>
      <c r="AX93" s="89"/>
      <c r="AY93" s="90"/>
      <c r="AZ93" s="90"/>
      <c r="BA93" s="90"/>
      <c r="BB93" s="90"/>
      <c r="BC93" s="90"/>
      <c r="BD93" s="90"/>
      <c r="BE93" s="90"/>
      <c r="BF93" s="90"/>
      <c r="BG93" s="91"/>
      <c r="BH93" s="74"/>
      <c r="BI93" s="75"/>
      <c r="BJ93" s="75"/>
      <c r="BK93" s="75"/>
      <c r="BL93" s="76"/>
      <c r="BM93" s="74"/>
      <c r="BN93" s="75"/>
      <c r="BO93" s="75"/>
      <c r="BP93" s="75"/>
      <c r="BQ93" s="76"/>
      <c r="BR93" s="74"/>
      <c r="BS93" s="75"/>
      <c r="BT93" s="75"/>
      <c r="BU93" s="75"/>
      <c r="BV93" s="76"/>
      <c r="BW93" s="27"/>
      <c r="BY93" s="28" t="e">
        <f t="shared" si="5"/>
        <v>#DIV/0!</v>
      </c>
    </row>
    <row r="94" spans="1:77" s="28" customFormat="1" x14ac:dyDescent="0.35">
      <c r="A94" s="27"/>
      <c r="B94" s="92">
        <f t="shared" si="4"/>
        <v>77</v>
      </c>
      <c r="C94" s="93"/>
      <c r="D94" s="63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5"/>
      <c r="AE94" s="60"/>
      <c r="AF94" s="61"/>
      <c r="AG94" s="61"/>
      <c r="AH94" s="61"/>
      <c r="AI94" s="61"/>
      <c r="AJ94" s="62"/>
      <c r="AK94" s="86"/>
      <c r="AL94" s="87"/>
      <c r="AM94" s="87"/>
      <c r="AN94" s="87"/>
      <c r="AO94" s="87"/>
      <c r="AP94" s="88"/>
      <c r="AQ94" s="74"/>
      <c r="AR94" s="75"/>
      <c r="AS94" s="75"/>
      <c r="AT94" s="75"/>
      <c r="AU94" s="75"/>
      <c r="AV94" s="75"/>
      <c r="AW94" s="76"/>
      <c r="AX94" s="89"/>
      <c r="AY94" s="90"/>
      <c r="AZ94" s="90"/>
      <c r="BA94" s="90"/>
      <c r="BB94" s="90"/>
      <c r="BC94" s="90"/>
      <c r="BD94" s="90"/>
      <c r="BE94" s="90"/>
      <c r="BF94" s="90"/>
      <c r="BG94" s="91"/>
      <c r="BH94" s="74"/>
      <c r="BI94" s="75"/>
      <c r="BJ94" s="75"/>
      <c r="BK94" s="75"/>
      <c r="BL94" s="76"/>
      <c r="BM94" s="74"/>
      <c r="BN94" s="75"/>
      <c r="BO94" s="75"/>
      <c r="BP94" s="75"/>
      <c r="BQ94" s="76"/>
      <c r="BR94" s="74"/>
      <c r="BS94" s="75"/>
      <c r="BT94" s="75"/>
      <c r="BU94" s="75"/>
      <c r="BV94" s="76"/>
      <c r="BW94" s="27"/>
      <c r="BY94" s="28" t="e">
        <f t="shared" si="5"/>
        <v>#DIV/0!</v>
      </c>
    </row>
    <row r="95" spans="1:77" s="28" customFormat="1" x14ac:dyDescent="0.35">
      <c r="A95" s="27"/>
      <c r="B95" s="92">
        <f t="shared" si="4"/>
        <v>78</v>
      </c>
      <c r="C95" s="93"/>
      <c r="D95" s="63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5"/>
      <c r="AE95" s="60"/>
      <c r="AF95" s="61"/>
      <c r="AG95" s="61"/>
      <c r="AH95" s="61"/>
      <c r="AI95" s="61"/>
      <c r="AJ95" s="62"/>
      <c r="AK95" s="86"/>
      <c r="AL95" s="87"/>
      <c r="AM95" s="87"/>
      <c r="AN95" s="87"/>
      <c r="AO95" s="87"/>
      <c r="AP95" s="88"/>
      <c r="AQ95" s="74"/>
      <c r="AR95" s="75"/>
      <c r="AS95" s="75"/>
      <c r="AT95" s="75"/>
      <c r="AU95" s="75"/>
      <c r="AV95" s="75"/>
      <c r="AW95" s="76"/>
      <c r="AX95" s="89"/>
      <c r="AY95" s="90"/>
      <c r="AZ95" s="90"/>
      <c r="BA95" s="90"/>
      <c r="BB95" s="90"/>
      <c r="BC95" s="90"/>
      <c r="BD95" s="90"/>
      <c r="BE95" s="90"/>
      <c r="BF95" s="90"/>
      <c r="BG95" s="91"/>
      <c r="BH95" s="74"/>
      <c r="BI95" s="75"/>
      <c r="BJ95" s="75"/>
      <c r="BK95" s="75"/>
      <c r="BL95" s="76"/>
      <c r="BM95" s="74"/>
      <c r="BN95" s="75"/>
      <c r="BO95" s="75"/>
      <c r="BP95" s="75"/>
      <c r="BQ95" s="76"/>
      <c r="BR95" s="74"/>
      <c r="BS95" s="75"/>
      <c r="BT95" s="75"/>
      <c r="BU95" s="75"/>
      <c r="BV95" s="76"/>
      <c r="BW95" s="27"/>
      <c r="BY95" s="28" t="e">
        <f t="shared" si="5"/>
        <v>#DIV/0!</v>
      </c>
    </row>
    <row r="96" spans="1:77" s="28" customFormat="1" x14ac:dyDescent="0.35">
      <c r="A96" s="27"/>
      <c r="B96" s="92">
        <f t="shared" si="4"/>
        <v>79</v>
      </c>
      <c r="C96" s="93"/>
      <c r="D96" s="6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5"/>
      <c r="AE96" s="60"/>
      <c r="AF96" s="61"/>
      <c r="AG96" s="61"/>
      <c r="AH96" s="61"/>
      <c r="AI96" s="61"/>
      <c r="AJ96" s="62"/>
      <c r="AK96" s="86"/>
      <c r="AL96" s="87"/>
      <c r="AM96" s="87"/>
      <c r="AN96" s="87"/>
      <c r="AO96" s="87"/>
      <c r="AP96" s="88"/>
      <c r="AQ96" s="74"/>
      <c r="AR96" s="75"/>
      <c r="AS96" s="75"/>
      <c r="AT96" s="75"/>
      <c r="AU96" s="75"/>
      <c r="AV96" s="75"/>
      <c r="AW96" s="76"/>
      <c r="AX96" s="89"/>
      <c r="AY96" s="90"/>
      <c r="AZ96" s="90"/>
      <c r="BA96" s="90"/>
      <c r="BB96" s="90"/>
      <c r="BC96" s="90"/>
      <c r="BD96" s="90"/>
      <c r="BE96" s="90"/>
      <c r="BF96" s="90"/>
      <c r="BG96" s="91"/>
      <c r="BH96" s="74"/>
      <c r="BI96" s="75"/>
      <c r="BJ96" s="75"/>
      <c r="BK96" s="75"/>
      <c r="BL96" s="76"/>
      <c r="BM96" s="74"/>
      <c r="BN96" s="75"/>
      <c r="BO96" s="75"/>
      <c r="BP96" s="75"/>
      <c r="BQ96" s="76"/>
      <c r="BR96" s="74"/>
      <c r="BS96" s="75"/>
      <c r="BT96" s="75"/>
      <c r="BU96" s="75"/>
      <c r="BV96" s="76"/>
      <c r="BW96" s="27"/>
      <c r="BY96" s="28" t="e">
        <f t="shared" si="5"/>
        <v>#DIV/0!</v>
      </c>
    </row>
    <row r="97" spans="1:77" s="28" customFormat="1" x14ac:dyDescent="0.35">
      <c r="A97" s="27"/>
      <c r="B97" s="92">
        <f t="shared" si="4"/>
        <v>80</v>
      </c>
      <c r="C97" s="93"/>
      <c r="D97" s="6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5"/>
      <c r="AE97" s="60"/>
      <c r="AF97" s="61"/>
      <c r="AG97" s="61"/>
      <c r="AH97" s="61"/>
      <c r="AI97" s="61"/>
      <c r="AJ97" s="62"/>
      <c r="AK97" s="86"/>
      <c r="AL97" s="87"/>
      <c r="AM97" s="87"/>
      <c r="AN97" s="87"/>
      <c r="AO97" s="87"/>
      <c r="AP97" s="88"/>
      <c r="AQ97" s="74"/>
      <c r="AR97" s="75"/>
      <c r="AS97" s="75"/>
      <c r="AT97" s="75"/>
      <c r="AU97" s="75"/>
      <c r="AV97" s="75"/>
      <c r="AW97" s="76"/>
      <c r="AX97" s="89"/>
      <c r="AY97" s="90"/>
      <c r="AZ97" s="90"/>
      <c r="BA97" s="90"/>
      <c r="BB97" s="90"/>
      <c r="BC97" s="90"/>
      <c r="BD97" s="90"/>
      <c r="BE97" s="90"/>
      <c r="BF97" s="90"/>
      <c r="BG97" s="91"/>
      <c r="BH97" s="74"/>
      <c r="BI97" s="75"/>
      <c r="BJ97" s="75"/>
      <c r="BK97" s="75"/>
      <c r="BL97" s="76"/>
      <c r="BM97" s="74"/>
      <c r="BN97" s="75"/>
      <c r="BO97" s="75"/>
      <c r="BP97" s="75"/>
      <c r="BQ97" s="76"/>
      <c r="BR97" s="74"/>
      <c r="BS97" s="75"/>
      <c r="BT97" s="75"/>
      <c r="BU97" s="75"/>
      <c r="BV97" s="76"/>
      <c r="BW97" s="27"/>
      <c r="BY97" s="28" t="e">
        <f t="shared" si="5"/>
        <v>#DIV/0!</v>
      </c>
    </row>
    <row r="98" spans="1:77" s="28" customFormat="1" x14ac:dyDescent="0.35">
      <c r="A98" s="27"/>
      <c r="B98" s="92">
        <f t="shared" si="4"/>
        <v>81</v>
      </c>
      <c r="C98" s="93"/>
      <c r="D98" s="6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5"/>
      <c r="AE98" s="60"/>
      <c r="AF98" s="61"/>
      <c r="AG98" s="61"/>
      <c r="AH98" s="61"/>
      <c r="AI98" s="61"/>
      <c r="AJ98" s="62"/>
      <c r="AK98" s="86"/>
      <c r="AL98" s="87"/>
      <c r="AM98" s="87"/>
      <c r="AN98" s="87"/>
      <c r="AO98" s="87"/>
      <c r="AP98" s="88"/>
      <c r="AQ98" s="74"/>
      <c r="AR98" s="75"/>
      <c r="AS98" s="75"/>
      <c r="AT98" s="75"/>
      <c r="AU98" s="75"/>
      <c r="AV98" s="75"/>
      <c r="AW98" s="76"/>
      <c r="AX98" s="89"/>
      <c r="AY98" s="90"/>
      <c r="AZ98" s="90"/>
      <c r="BA98" s="90"/>
      <c r="BB98" s="90"/>
      <c r="BC98" s="90"/>
      <c r="BD98" s="90"/>
      <c r="BE98" s="90"/>
      <c r="BF98" s="90"/>
      <c r="BG98" s="91"/>
      <c r="BH98" s="74"/>
      <c r="BI98" s="75"/>
      <c r="BJ98" s="75"/>
      <c r="BK98" s="75"/>
      <c r="BL98" s="76"/>
      <c r="BM98" s="74"/>
      <c r="BN98" s="75"/>
      <c r="BO98" s="75"/>
      <c r="BP98" s="75"/>
      <c r="BQ98" s="76"/>
      <c r="BR98" s="74"/>
      <c r="BS98" s="75"/>
      <c r="BT98" s="75"/>
      <c r="BU98" s="75"/>
      <c r="BV98" s="76"/>
      <c r="BW98" s="27"/>
      <c r="BY98" s="28" t="e">
        <f t="shared" si="5"/>
        <v>#DIV/0!</v>
      </c>
    </row>
    <row r="99" spans="1:77" s="28" customFormat="1" x14ac:dyDescent="0.35">
      <c r="A99" s="27"/>
      <c r="B99" s="92">
        <f t="shared" si="4"/>
        <v>82</v>
      </c>
      <c r="C99" s="93"/>
      <c r="D99" s="6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5"/>
      <c r="AE99" s="60"/>
      <c r="AF99" s="61"/>
      <c r="AG99" s="61"/>
      <c r="AH99" s="61"/>
      <c r="AI99" s="61"/>
      <c r="AJ99" s="62"/>
      <c r="AK99" s="86"/>
      <c r="AL99" s="87"/>
      <c r="AM99" s="87"/>
      <c r="AN99" s="87"/>
      <c r="AO99" s="87"/>
      <c r="AP99" s="88"/>
      <c r="AQ99" s="74"/>
      <c r="AR99" s="75"/>
      <c r="AS99" s="75"/>
      <c r="AT99" s="75"/>
      <c r="AU99" s="75"/>
      <c r="AV99" s="75"/>
      <c r="AW99" s="76"/>
      <c r="AX99" s="89"/>
      <c r="AY99" s="90"/>
      <c r="AZ99" s="90"/>
      <c r="BA99" s="90"/>
      <c r="BB99" s="90"/>
      <c r="BC99" s="90"/>
      <c r="BD99" s="90"/>
      <c r="BE99" s="90"/>
      <c r="BF99" s="90"/>
      <c r="BG99" s="91"/>
      <c r="BH99" s="74"/>
      <c r="BI99" s="75"/>
      <c r="BJ99" s="75"/>
      <c r="BK99" s="75"/>
      <c r="BL99" s="76"/>
      <c r="BM99" s="74"/>
      <c r="BN99" s="75"/>
      <c r="BO99" s="75"/>
      <c r="BP99" s="75"/>
      <c r="BQ99" s="76"/>
      <c r="BR99" s="74"/>
      <c r="BS99" s="75"/>
      <c r="BT99" s="75"/>
      <c r="BU99" s="75"/>
      <c r="BV99" s="76"/>
      <c r="BW99" s="27"/>
      <c r="BY99" s="28" t="e">
        <f t="shared" si="5"/>
        <v>#DIV/0!</v>
      </c>
    </row>
    <row r="100" spans="1:77" s="28" customFormat="1" x14ac:dyDescent="0.35">
      <c r="A100" s="27"/>
      <c r="B100" s="92">
        <f t="shared" si="4"/>
        <v>83</v>
      </c>
      <c r="C100" s="93"/>
      <c r="D100" s="63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5"/>
      <c r="AE100" s="60"/>
      <c r="AF100" s="61"/>
      <c r="AG100" s="61"/>
      <c r="AH100" s="61"/>
      <c r="AI100" s="61"/>
      <c r="AJ100" s="62"/>
      <c r="AK100" s="86"/>
      <c r="AL100" s="87"/>
      <c r="AM100" s="87"/>
      <c r="AN100" s="87"/>
      <c r="AO100" s="87"/>
      <c r="AP100" s="88"/>
      <c r="AQ100" s="74"/>
      <c r="AR100" s="75"/>
      <c r="AS100" s="75"/>
      <c r="AT100" s="75"/>
      <c r="AU100" s="75"/>
      <c r="AV100" s="75"/>
      <c r="AW100" s="76"/>
      <c r="AX100" s="89"/>
      <c r="AY100" s="90"/>
      <c r="AZ100" s="90"/>
      <c r="BA100" s="90"/>
      <c r="BB100" s="90"/>
      <c r="BC100" s="90"/>
      <c r="BD100" s="90"/>
      <c r="BE100" s="90"/>
      <c r="BF100" s="90"/>
      <c r="BG100" s="91"/>
      <c r="BH100" s="74"/>
      <c r="BI100" s="75"/>
      <c r="BJ100" s="75"/>
      <c r="BK100" s="75"/>
      <c r="BL100" s="76"/>
      <c r="BM100" s="74"/>
      <c r="BN100" s="75"/>
      <c r="BO100" s="75"/>
      <c r="BP100" s="75"/>
      <c r="BQ100" s="76"/>
      <c r="BR100" s="74"/>
      <c r="BS100" s="75"/>
      <c r="BT100" s="75"/>
      <c r="BU100" s="75"/>
      <c r="BV100" s="76"/>
      <c r="BW100" s="27"/>
      <c r="BY100" s="28" t="e">
        <f t="shared" si="5"/>
        <v>#DIV/0!</v>
      </c>
    </row>
    <row r="101" spans="1:77" s="28" customFormat="1" x14ac:dyDescent="0.35">
      <c r="A101" s="27"/>
      <c r="B101" s="92">
        <f t="shared" si="4"/>
        <v>84</v>
      </c>
      <c r="C101" s="93"/>
      <c r="D101" s="63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5"/>
      <c r="AE101" s="60"/>
      <c r="AF101" s="61"/>
      <c r="AG101" s="61"/>
      <c r="AH101" s="61"/>
      <c r="AI101" s="61"/>
      <c r="AJ101" s="62"/>
      <c r="AK101" s="86"/>
      <c r="AL101" s="87"/>
      <c r="AM101" s="87"/>
      <c r="AN101" s="87"/>
      <c r="AO101" s="87"/>
      <c r="AP101" s="88"/>
      <c r="AQ101" s="74"/>
      <c r="AR101" s="75"/>
      <c r="AS101" s="75"/>
      <c r="AT101" s="75"/>
      <c r="AU101" s="75"/>
      <c r="AV101" s="75"/>
      <c r="AW101" s="76"/>
      <c r="AX101" s="89"/>
      <c r="AY101" s="90"/>
      <c r="AZ101" s="90"/>
      <c r="BA101" s="90"/>
      <c r="BB101" s="90"/>
      <c r="BC101" s="90"/>
      <c r="BD101" s="90"/>
      <c r="BE101" s="90"/>
      <c r="BF101" s="90"/>
      <c r="BG101" s="91"/>
      <c r="BH101" s="74"/>
      <c r="BI101" s="75"/>
      <c r="BJ101" s="75"/>
      <c r="BK101" s="75"/>
      <c r="BL101" s="76"/>
      <c r="BM101" s="74"/>
      <c r="BN101" s="75"/>
      <c r="BO101" s="75"/>
      <c r="BP101" s="75"/>
      <c r="BQ101" s="76"/>
      <c r="BR101" s="74"/>
      <c r="BS101" s="75"/>
      <c r="BT101" s="75"/>
      <c r="BU101" s="75"/>
      <c r="BV101" s="76"/>
      <c r="BW101" s="27"/>
      <c r="BY101" s="28" t="e">
        <f t="shared" si="5"/>
        <v>#DIV/0!</v>
      </c>
    </row>
    <row r="102" spans="1:77" s="28" customFormat="1" x14ac:dyDescent="0.35">
      <c r="A102" s="27"/>
      <c r="B102" s="92">
        <f t="shared" si="4"/>
        <v>85</v>
      </c>
      <c r="C102" s="93"/>
      <c r="D102" s="63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5"/>
      <c r="AE102" s="60"/>
      <c r="AF102" s="61"/>
      <c r="AG102" s="61"/>
      <c r="AH102" s="61"/>
      <c r="AI102" s="61"/>
      <c r="AJ102" s="62"/>
      <c r="AK102" s="86"/>
      <c r="AL102" s="87"/>
      <c r="AM102" s="87"/>
      <c r="AN102" s="87"/>
      <c r="AO102" s="87"/>
      <c r="AP102" s="88"/>
      <c r="AQ102" s="74"/>
      <c r="AR102" s="75"/>
      <c r="AS102" s="75"/>
      <c r="AT102" s="75"/>
      <c r="AU102" s="75"/>
      <c r="AV102" s="75"/>
      <c r="AW102" s="76"/>
      <c r="AX102" s="89"/>
      <c r="AY102" s="90"/>
      <c r="AZ102" s="90"/>
      <c r="BA102" s="90"/>
      <c r="BB102" s="90"/>
      <c r="BC102" s="90"/>
      <c r="BD102" s="90"/>
      <c r="BE102" s="90"/>
      <c r="BF102" s="90"/>
      <c r="BG102" s="91"/>
      <c r="BH102" s="74"/>
      <c r="BI102" s="75"/>
      <c r="BJ102" s="75"/>
      <c r="BK102" s="75"/>
      <c r="BL102" s="76"/>
      <c r="BM102" s="74"/>
      <c r="BN102" s="75"/>
      <c r="BO102" s="75"/>
      <c r="BP102" s="75"/>
      <c r="BQ102" s="76"/>
      <c r="BR102" s="74"/>
      <c r="BS102" s="75"/>
      <c r="BT102" s="75"/>
      <c r="BU102" s="75"/>
      <c r="BV102" s="76"/>
      <c r="BW102" s="27"/>
      <c r="BY102" s="28" t="e">
        <f t="shared" si="5"/>
        <v>#DIV/0!</v>
      </c>
    </row>
    <row r="103" spans="1:77" s="28" customFormat="1" x14ac:dyDescent="0.35">
      <c r="A103" s="27"/>
      <c r="B103" s="92">
        <f t="shared" si="4"/>
        <v>86</v>
      </c>
      <c r="C103" s="93"/>
      <c r="D103" s="63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5"/>
      <c r="AE103" s="60"/>
      <c r="AF103" s="61"/>
      <c r="AG103" s="61"/>
      <c r="AH103" s="61"/>
      <c r="AI103" s="61"/>
      <c r="AJ103" s="62"/>
      <c r="AK103" s="86"/>
      <c r="AL103" s="87"/>
      <c r="AM103" s="87"/>
      <c r="AN103" s="87"/>
      <c r="AO103" s="87"/>
      <c r="AP103" s="88"/>
      <c r="AQ103" s="74"/>
      <c r="AR103" s="75"/>
      <c r="AS103" s="75"/>
      <c r="AT103" s="75"/>
      <c r="AU103" s="75"/>
      <c r="AV103" s="75"/>
      <c r="AW103" s="76"/>
      <c r="AX103" s="89"/>
      <c r="AY103" s="90"/>
      <c r="AZ103" s="90"/>
      <c r="BA103" s="90"/>
      <c r="BB103" s="90"/>
      <c r="BC103" s="90"/>
      <c r="BD103" s="90"/>
      <c r="BE103" s="90"/>
      <c r="BF103" s="90"/>
      <c r="BG103" s="91"/>
      <c r="BH103" s="74"/>
      <c r="BI103" s="75"/>
      <c r="BJ103" s="75"/>
      <c r="BK103" s="75"/>
      <c r="BL103" s="76"/>
      <c r="BM103" s="74"/>
      <c r="BN103" s="75"/>
      <c r="BO103" s="75"/>
      <c r="BP103" s="75"/>
      <c r="BQ103" s="76"/>
      <c r="BR103" s="74"/>
      <c r="BS103" s="75"/>
      <c r="BT103" s="75"/>
      <c r="BU103" s="75"/>
      <c r="BV103" s="76"/>
      <c r="BW103" s="27"/>
      <c r="BY103" s="28" t="e">
        <f t="shared" si="5"/>
        <v>#DIV/0!</v>
      </c>
    </row>
    <row r="104" spans="1:77" s="28" customFormat="1" x14ac:dyDescent="0.35">
      <c r="A104" s="27"/>
      <c r="B104" s="92">
        <f t="shared" si="4"/>
        <v>87</v>
      </c>
      <c r="C104" s="93"/>
      <c r="D104" s="63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5"/>
      <c r="AE104" s="60"/>
      <c r="AF104" s="61"/>
      <c r="AG104" s="61"/>
      <c r="AH104" s="61"/>
      <c r="AI104" s="61"/>
      <c r="AJ104" s="62"/>
      <c r="AK104" s="86"/>
      <c r="AL104" s="87"/>
      <c r="AM104" s="87"/>
      <c r="AN104" s="87"/>
      <c r="AO104" s="87"/>
      <c r="AP104" s="88"/>
      <c r="AQ104" s="74"/>
      <c r="AR104" s="75"/>
      <c r="AS104" s="75"/>
      <c r="AT104" s="75"/>
      <c r="AU104" s="75"/>
      <c r="AV104" s="75"/>
      <c r="AW104" s="76"/>
      <c r="AX104" s="89"/>
      <c r="AY104" s="90"/>
      <c r="AZ104" s="90"/>
      <c r="BA104" s="90"/>
      <c r="BB104" s="90"/>
      <c r="BC104" s="90"/>
      <c r="BD104" s="90"/>
      <c r="BE104" s="90"/>
      <c r="BF104" s="90"/>
      <c r="BG104" s="91"/>
      <c r="BH104" s="74"/>
      <c r="BI104" s="75"/>
      <c r="BJ104" s="75"/>
      <c r="BK104" s="75"/>
      <c r="BL104" s="76"/>
      <c r="BM104" s="74"/>
      <c r="BN104" s="75"/>
      <c r="BO104" s="75"/>
      <c r="BP104" s="75"/>
      <c r="BQ104" s="76"/>
      <c r="BR104" s="74"/>
      <c r="BS104" s="75"/>
      <c r="BT104" s="75"/>
      <c r="BU104" s="75"/>
      <c r="BV104" s="76"/>
      <c r="BW104" s="27"/>
      <c r="BY104" s="28" t="e">
        <f t="shared" si="5"/>
        <v>#DIV/0!</v>
      </c>
    </row>
    <row r="105" spans="1:77" s="28" customFormat="1" x14ac:dyDescent="0.35">
      <c r="A105" s="27"/>
      <c r="B105" s="92">
        <f t="shared" si="4"/>
        <v>88</v>
      </c>
      <c r="C105" s="93"/>
      <c r="D105" s="63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5"/>
      <c r="AE105" s="60"/>
      <c r="AF105" s="61"/>
      <c r="AG105" s="61"/>
      <c r="AH105" s="61"/>
      <c r="AI105" s="61"/>
      <c r="AJ105" s="62"/>
      <c r="AK105" s="86"/>
      <c r="AL105" s="87"/>
      <c r="AM105" s="87"/>
      <c r="AN105" s="87"/>
      <c r="AO105" s="87"/>
      <c r="AP105" s="88"/>
      <c r="AQ105" s="74"/>
      <c r="AR105" s="75"/>
      <c r="AS105" s="75"/>
      <c r="AT105" s="75"/>
      <c r="AU105" s="75"/>
      <c r="AV105" s="75"/>
      <c r="AW105" s="76"/>
      <c r="AX105" s="89"/>
      <c r="AY105" s="90"/>
      <c r="AZ105" s="90"/>
      <c r="BA105" s="90"/>
      <c r="BB105" s="90"/>
      <c r="BC105" s="90"/>
      <c r="BD105" s="90"/>
      <c r="BE105" s="90"/>
      <c r="BF105" s="90"/>
      <c r="BG105" s="91"/>
      <c r="BH105" s="74"/>
      <c r="BI105" s="75"/>
      <c r="BJ105" s="75"/>
      <c r="BK105" s="75"/>
      <c r="BL105" s="76"/>
      <c r="BM105" s="74"/>
      <c r="BN105" s="75"/>
      <c r="BO105" s="75"/>
      <c r="BP105" s="75"/>
      <c r="BQ105" s="76"/>
      <c r="BR105" s="74"/>
      <c r="BS105" s="75"/>
      <c r="BT105" s="75"/>
      <c r="BU105" s="75"/>
      <c r="BV105" s="76"/>
      <c r="BW105" s="27"/>
      <c r="BY105" s="28" t="e">
        <f t="shared" si="5"/>
        <v>#DIV/0!</v>
      </c>
    </row>
    <row r="106" spans="1:77" s="28" customFormat="1" x14ac:dyDescent="0.35">
      <c r="A106" s="27"/>
      <c r="B106" s="92">
        <f t="shared" si="4"/>
        <v>89</v>
      </c>
      <c r="C106" s="93"/>
      <c r="D106" s="63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5"/>
      <c r="AE106" s="60"/>
      <c r="AF106" s="61"/>
      <c r="AG106" s="61"/>
      <c r="AH106" s="61"/>
      <c r="AI106" s="61"/>
      <c r="AJ106" s="62"/>
      <c r="AK106" s="86"/>
      <c r="AL106" s="87"/>
      <c r="AM106" s="87"/>
      <c r="AN106" s="87"/>
      <c r="AO106" s="87"/>
      <c r="AP106" s="88"/>
      <c r="AQ106" s="74"/>
      <c r="AR106" s="75"/>
      <c r="AS106" s="75"/>
      <c r="AT106" s="75"/>
      <c r="AU106" s="75"/>
      <c r="AV106" s="75"/>
      <c r="AW106" s="76"/>
      <c r="AX106" s="89"/>
      <c r="AY106" s="90"/>
      <c r="AZ106" s="90"/>
      <c r="BA106" s="90"/>
      <c r="BB106" s="90"/>
      <c r="BC106" s="90"/>
      <c r="BD106" s="90"/>
      <c r="BE106" s="90"/>
      <c r="BF106" s="90"/>
      <c r="BG106" s="91"/>
      <c r="BH106" s="74"/>
      <c r="BI106" s="75"/>
      <c r="BJ106" s="75"/>
      <c r="BK106" s="75"/>
      <c r="BL106" s="76"/>
      <c r="BM106" s="74"/>
      <c r="BN106" s="75"/>
      <c r="BO106" s="75"/>
      <c r="BP106" s="75"/>
      <c r="BQ106" s="76"/>
      <c r="BR106" s="74"/>
      <c r="BS106" s="75"/>
      <c r="BT106" s="75"/>
      <c r="BU106" s="75"/>
      <c r="BV106" s="76"/>
      <c r="BW106" s="27"/>
      <c r="BY106" s="28" t="e">
        <f t="shared" si="5"/>
        <v>#DIV/0!</v>
      </c>
    </row>
    <row r="107" spans="1:77" s="28" customFormat="1" x14ac:dyDescent="0.35">
      <c r="A107" s="27"/>
      <c r="B107" s="92">
        <f t="shared" si="4"/>
        <v>90</v>
      </c>
      <c r="C107" s="93"/>
      <c r="D107" s="63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5"/>
      <c r="AE107" s="60"/>
      <c r="AF107" s="61"/>
      <c r="AG107" s="61"/>
      <c r="AH107" s="61"/>
      <c r="AI107" s="61"/>
      <c r="AJ107" s="62"/>
      <c r="AK107" s="86"/>
      <c r="AL107" s="87"/>
      <c r="AM107" s="87"/>
      <c r="AN107" s="87"/>
      <c r="AO107" s="87"/>
      <c r="AP107" s="88"/>
      <c r="AQ107" s="74"/>
      <c r="AR107" s="75"/>
      <c r="AS107" s="75"/>
      <c r="AT107" s="75"/>
      <c r="AU107" s="75"/>
      <c r="AV107" s="75"/>
      <c r="AW107" s="76"/>
      <c r="AX107" s="89"/>
      <c r="AY107" s="90"/>
      <c r="AZ107" s="90"/>
      <c r="BA107" s="90"/>
      <c r="BB107" s="90"/>
      <c r="BC107" s="90"/>
      <c r="BD107" s="90"/>
      <c r="BE107" s="90"/>
      <c r="BF107" s="90"/>
      <c r="BG107" s="91"/>
      <c r="BH107" s="74"/>
      <c r="BI107" s="75"/>
      <c r="BJ107" s="75"/>
      <c r="BK107" s="75"/>
      <c r="BL107" s="76"/>
      <c r="BM107" s="74"/>
      <c r="BN107" s="75"/>
      <c r="BO107" s="75"/>
      <c r="BP107" s="75"/>
      <c r="BQ107" s="76"/>
      <c r="BR107" s="74"/>
      <c r="BS107" s="75"/>
      <c r="BT107" s="75"/>
      <c r="BU107" s="75"/>
      <c r="BV107" s="76"/>
      <c r="BW107" s="27"/>
      <c r="BY107" s="28" t="e">
        <f t="shared" si="5"/>
        <v>#DIV/0!</v>
      </c>
    </row>
    <row r="108" spans="1:77" s="28" customFormat="1" x14ac:dyDescent="0.35">
      <c r="A108" s="27"/>
      <c r="B108" s="92">
        <f t="shared" si="4"/>
        <v>91</v>
      </c>
      <c r="C108" s="93"/>
      <c r="D108" s="63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5"/>
      <c r="AE108" s="60"/>
      <c r="AF108" s="61"/>
      <c r="AG108" s="61"/>
      <c r="AH108" s="61"/>
      <c r="AI108" s="61"/>
      <c r="AJ108" s="62"/>
      <c r="AK108" s="86"/>
      <c r="AL108" s="87"/>
      <c r="AM108" s="87"/>
      <c r="AN108" s="87"/>
      <c r="AO108" s="87"/>
      <c r="AP108" s="88"/>
      <c r="AQ108" s="74"/>
      <c r="AR108" s="75"/>
      <c r="AS108" s="75"/>
      <c r="AT108" s="75"/>
      <c r="AU108" s="75"/>
      <c r="AV108" s="75"/>
      <c r="AW108" s="76"/>
      <c r="AX108" s="89"/>
      <c r="AY108" s="90"/>
      <c r="AZ108" s="90"/>
      <c r="BA108" s="90"/>
      <c r="BB108" s="90"/>
      <c r="BC108" s="90"/>
      <c r="BD108" s="90"/>
      <c r="BE108" s="90"/>
      <c r="BF108" s="90"/>
      <c r="BG108" s="91"/>
      <c r="BH108" s="74"/>
      <c r="BI108" s="75"/>
      <c r="BJ108" s="75"/>
      <c r="BK108" s="75"/>
      <c r="BL108" s="76"/>
      <c r="BM108" s="74"/>
      <c r="BN108" s="75"/>
      <c r="BO108" s="75"/>
      <c r="BP108" s="75"/>
      <c r="BQ108" s="76"/>
      <c r="BR108" s="74"/>
      <c r="BS108" s="75"/>
      <c r="BT108" s="75"/>
      <c r="BU108" s="75"/>
      <c r="BV108" s="76"/>
      <c r="BW108" s="27"/>
      <c r="BY108" s="28" t="e">
        <f t="shared" si="5"/>
        <v>#DIV/0!</v>
      </c>
    </row>
    <row r="109" spans="1:77" s="28" customFormat="1" x14ac:dyDescent="0.35">
      <c r="A109" s="27"/>
      <c r="B109" s="92">
        <f t="shared" si="4"/>
        <v>92</v>
      </c>
      <c r="C109" s="93"/>
      <c r="D109" s="63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5"/>
      <c r="AE109" s="60"/>
      <c r="AF109" s="61"/>
      <c r="AG109" s="61"/>
      <c r="AH109" s="61"/>
      <c r="AI109" s="61"/>
      <c r="AJ109" s="62"/>
      <c r="AK109" s="86"/>
      <c r="AL109" s="87"/>
      <c r="AM109" s="87"/>
      <c r="AN109" s="87"/>
      <c r="AO109" s="87"/>
      <c r="AP109" s="88"/>
      <c r="AQ109" s="74"/>
      <c r="AR109" s="75"/>
      <c r="AS109" s="75"/>
      <c r="AT109" s="75"/>
      <c r="AU109" s="75"/>
      <c r="AV109" s="75"/>
      <c r="AW109" s="76"/>
      <c r="AX109" s="89"/>
      <c r="AY109" s="90"/>
      <c r="AZ109" s="90"/>
      <c r="BA109" s="90"/>
      <c r="BB109" s="90"/>
      <c r="BC109" s="90"/>
      <c r="BD109" s="90"/>
      <c r="BE109" s="90"/>
      <c r="BF109" s="90"/>
      <c r="BG109" s="91"/>
      <c r="BH109" s="74"/>
      <c r="BI109" s="75"/>
      <c r="BJ109" s="75"/>
      <c r="BK109" s="75"/>
      <c r="BL109" s="76"/>
      <c r="BM109" s="74"/>
      <c r="BN109" s="75"/>
      <c r="BO109" s="75"/>
      <c r="BP109" s="75"/>
      <c r="BQ109" s="76"/>
      <c r="BR109" s="74"/>
      <c r="BS109" s="75"/>
      <c r="BT109" s="75"/>
      <c r="BU109" s="75"/>
      <c r="BV109" s="76"/>
      <c r="BW109" s="27"/>
      <c r="BY109" s="28" t="e">
        <f t="shared" si="5"/>
        <v>#DIV/0!</v>
      </c>
    </row>
    <row r="110" spans="1:77" s="28" customFormat="1" x14ac:dyDescent="0.35">
      <c r="A110" s="27"/>
      <c r="B110" s="92">
        <f t="shared" si="4"/>
        <v>93</v>
      </c>
      <c r="C110" s="93"/>
      <c r="D110" s="63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5"/>
      <c r="AE110" s="60"/>
      <c r="AF110" s="61"/>
      <c r="AG110" s="61"/>
      <c r="AH110" s="61"/>
      <c r="AI110" s="61"/>
      <c r="AJ110" s="62"/>
      <c r="AK110" s="86"/>
      <c r="AL110" s="87"/>
      <c r="AM110" s="87"/>
      <c r="AN110" s="87"/>
      <c r="AO110" s="87"/>
      <c r="AP110" s="88"/>
      <c r="AQ110" s="74"/>
      <c r="AR110" s="75"/>
      <c r="AS110" s="75"/>
      <c r="AT110" s="75"/>
      <c r="AU110" s="75"/>
      <c r="AV110" s="75"/>
      <c r="AW110" s="76"/>
      <c r="AX110" s="89"/>
      <c r="AY110" s="90"/>
      <c r="AZ110" s="90"/>
      <c r="BA110" s="90"/>
      <c r="BB110" s="90"/>
      <c r="BC110" s="90"/>
      <c r="BD110" s="90"/>
      <c r="BE110" s="90"/>
      <c r="BF110" s="90"/>
      <c r="BG110" s="91"/>
      <c r="BH110" s="74"/>
      <c r="BI110" s="75"/>
      <c r="BJ110" s="75"/>
      <c r="BK110" s="75"/>
      <c r="BL110" s="76"/>
      <c r="BM110" s="74"/>
      <c r="BN110" s="75"/>
      <c r="BO110" s="75"/>
      <c r="BP110" s="75"/>
      <c r="BQ110" s="76"/>
      <c r="BR110" s="74"/>
      <c r="BS110" s="75"/>
      <c r="BT110" s="75"/>
      <c r="BU110" s="75"/>
      <c r="BV110" s="76"/>
      <c r="BW110" s="27"/>
      <c r="BY110" s="28" t="e">
        <f t="shared" si="5"/>
        <v>#DIV/0!</v>
      </c>
    </row>
    <row r="111" spans="1:77" s="28" customFormat="1" x14ac:dyDescent="0.35">
      <c r="A111" s="27"/>
      <c r="B111" s="92">
        <f t="shared" si="4"/>
        <v>94</v>
      </c>
      <c r="C111" s="93"/>
      <c r="D111" s="63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5"/>
      <c r="AE111" s="60"/>
      <c r="AF111" s="61"/>
      <c r="AG111" s="61"/>
      <c r="AH111" s="61"/>
      <c r="AI111" s="61"/>
      <c r="AJ111" s="62"/>
      <c r="AK111" s="86"/>
      <c r="AL111" s="87"/>
      <c r="AM111" s="87"/>
      <c r="AN111" s="87"/>
      <c r="AO111" s="87"/>
      <c r="AP111" s="88"/>
      <c r="AQ111" s="74"/>
      <c r="AR111" s="75"/>
      <c r="AS111" s="75"/>
      <c r="AT111" s="75"/>
      <c r="AU111" s="75"/>
      <c r="AV111" s="75"/>
      <c r="AW111" s="76"/>
      <c r="AX111" s="89"/>
      <c r="AY111" s="90"/>
      <c r="AZ111" s="90"/>
      <c r="BA111" s="90"/>
      <c r="BB111" s="90"/>
      <c r="BC111" s="90"/>
      <c r="BD111" s="90"/>
      <c r="BE111" s="90"/>
      <c r="BF111" s="90"/>
      <c r="BG111" s="91"/>
      <c r="BH111" s="74"/>
      <c r="BI111" s="75"/>
      <c r="BJ111" s="75"/>
      <c r="BK111" s="75"/>
      <c r="BL111" s="76"/>
      <c r="BM111" s="74"/>
      <c r="BN111" s="75"/>
      <c r="BO111" s="75"/>
      <c r="BP111" s="75"/>
      <c r="BQ111" s="76"/>
      <c r="BR111" s="74"/>
      <c r="BS111" s="75"/>
      <c r="BT111" s="75"/>
      <c r="BU111" s="75"/>
      <c r="BV111" s="76"/>
      <c r="BW111" s="27"/>
      <c r="BY111" s="28" t="e">
        <f t="shared" si="5"/>
        <v>#DIV/0!</v>
      </c>
    </row>
    <row r="112" spans="1:77" s="28" customFormat="1" x14ac:dyDescent="0.35">
      <c r="A112" s="27"/>
      <c r="B112" s="92">
        <f t="shared" si="4"/>
        <v>95</v>
      </c>
      <c r="C112" s="93"/>
      <c r="D112" s="63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5"/>
      <c r="AE112" s="60"/>
      <c r="AF112" s="61"/>
      <c r="AG112" s="61"/>
      <c r="AH112" s="61"/>
      <c r="AI112" s="61"/>
      <c r="AJ112" s="62"/>
      <c r="AK112" s="86"/>
      <c r="AL112" s="87"/>
      <c r="AM112" s="87"/>
      <c r="AN112" s="87"/>
      <c r="AO112" s="87"/>
      <c r="AP112" s="88"/>
      <c r="AQ112" s="74"/>
      <c r="AR112" s="75"/>
      <c r="AS112" s="75"/>
      <c r="AT112" s="75"/>
      <c r="AU112" s="75"/>
      <c r="AV112" s="75"/>
      <c r="AW112" s="76"/>
      <c r="AX112" s="89"/>
      <c r="AY112" s="90"/>
      <c r="AZ112" s="90"/>
      <c r="BA112" s="90"/>
      <c r="BB112" s="90"/>
      <c r="BC112" s="90"/>
      <c r="BD112" s="90"/>
      <c r="BE112" s="90"/>
      <c r="BF112" s="90"/>
      <c r="BG112" s="91"/>
      <c r="BH112" s="74"/>
      <c r="BI112" s="75"/>
      <c r="BJ112" s="75"/>
      <c r="BK112" s="75"/>
      <c r="BL112" s="76"/>
      <c r="BM112" s="74"/>
      <c r="BN112" s="75"/>
      <c r="BO112" s="75"/>
      <c r="BP112" s="75"/>
      <c r="BQ112" s="76"/>
      <c r="BR112" s="74"/>
      <c r="BS112" s="75"/>
      <c r="BT112" s="75"/>
      <c r="BU112" s="75"/>
      <c r="BV112" s="76"/>
      <c r="BW112" s="27"/>
      <c r="BY112" s="28" t="e">
        <f t="shared" si="5"/>
        <v>#DIV/0!</v>
      </c>
    </row>
    <row r="113" spans="1:91" s="28" customFormat="1" x14ac:dyDescent="0.35">
      <c r="A113" s="27"/>
      <c r="B113" s="92">
        <f t="shared" si="4"/>
        <v>96</v>
      </c>
      <c r="C113" s="93"/>
      <c r="D113" s="63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5"/>
      <c r="AE113" s="60"/>
      <c r="AF113" s="61"/>
      <c r="AG113" s="61"/>
      <c r="AH113" s="61"/>
      <c r="AI113" s="61"/>
      <c r="AJ113" s="62"/>
      <c r="AK113" s="86"/>
      <c r="AL113" s="87"/>
      <c r="AM113" s="87"/>
      <c r="AN113" s="87"/>
      <c r="AO113" s="87"/>
      <c r="AP113" s="88"/>
      <c r="AQ113" s="74"/>
      <c r="AR113" s="75"/>
      <c r="AS113" s="75"/>
      <c r="AT113" s="75"/>
      <c r="AU113" s="75"/>
      <c r="AV113" s="75"/>
      <c r="AW113" s="76"/>
      <c r="AX113" s="89"/>
      <c r="AY113" s="90"/>
      <c r="AZ113" s="90"/>
      <c r="BA113" s="90"/>
      <c r="BB113" s="90"/>
      <c r="BC113" s="90"/>
      <c r="BD113" s="90"/>
      <c r="BE113" s="90"/>
      <c r="BF113" s="90"/>
      <c r="BG113" s="91"/>
      <c r="BH113" s="74"/>
      <c r="BI113" s="75"/>
      <c r="BJ113" s="75"/>
      <c r="BK113" s="75"/>
      <c r="BL113" s="76"/>
      <c r="BM113" s="74"/>
      <c r="BN113" s="75"/>
      <c r="BO113" s="75"/>
      <c r="BP113" s="75"/>
      <c r="BQ113" s="76"/>
      <c r="BR113" s="74"/>
      <c r="BS113" s="75"/>
      <c r="BT113" s="75"/>
      <c r="BU113" s="75"/>
      <c r="BV113" s="76"/>
      <c r="BW113" s="27"/>
      <c r="BY113" s="28" t="e">
        <f t="shared" si="5"/>
        <v>#DIV/0!</v>
      </c>
    </row>
    <row r="114" spans="1:91" s="28" customFormat="1" x14ac:dyDescent="0.35">
      <c r="A114" s="27"/>
      <c r="B114" s="92">
        <f t="shared" si="4"/>
        <v>97</v>
      </c>
      <c r="C114" s="93"/>
      <c r="D114" s="63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5"/>
      <c r="AE114" s="60"/>
      <c r="AF114" s="61"/>
      <c r="AG114" s="61"/>
      <c r="AH114" s="61"/>
      <c r="AI114" s="61"/>
      <c r="AJ114" s="62"/>
      <c r="AK114" s="86"/>
      <c r="AL114" s="87"/>
      <c r="AM114" s="87"/>
      <c r="AN114" s="87"/>
      <c r="AO114" s="87"/>
      <c r="AP114" s="88"/>
      <c r="AQ114" s="74"/>
      <c r="AR114" s="75"/>
      <c r="AS114" s="75"/>
      <c r="AT114" s="75"/>
      <c r="AU114" s="75"/>
      <c r="AV114" s="75"/>
      <c r="AW114" s="76"/>
      <c r="AX114" s="89"/>
      <c r="AY114" s="90"/>
      <c r="AZ114" s="90"/>
      <c r="BA114" s="90"/>
      <c r="BB114" s="90"/>
      <c r="BC114" s="90"/>
      <c r="BD114" s="90"/>
      <c r="BE114" s="90"/>
      <c r="BF114" s="90"/>
      <c r="BG114" s="91"/>
      <c r="BH114" s="74"/>
      <c r="BI114" s="75"/>
      <c r="BJ114" s="75"/>
      <c r="BK114" s="75"/>
      <c r="BL114" s="76"/>
      <c r="BM114" s="74"/>
      <c r="BN114" s="75"/>
      <c r="BO114" s="75"/>
      <c r="BP114" s="75"/>
      <c r="BQ114" s="76"/>
      <c r="BR114" s="74"/>
      <c r="BS114" s="75"/>
      <c r="BT114" s="75"/>
      <c r="BU114" s="75"/>
      <c r="BV114" s="76"/>
      <c r="BW114" s="27"/>
      <c r="BY114" s="28" t="e">
        <f t="shared" si="5"/>
        <v>#DIV/0!</v>
      </c>
    </row>
    <row r="115" spans="1:91" s="28" customFormat="1" x14ac:dyDescent="0.35">
      <c r="A115" s="27"/>
      <c r="B115" s="92">
        <f t="shared" si="4"/>
        <v>98</v>
      </c>
      <c r="C115" s="93"/>
      <c r="D115" s="63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5"/>
      <c r="AE115" s="60"/>
      <c r="AF115" s="61"/>
      <c r="AG115" s="61"/>
      <c r="AH115" s="61"/>
      <c r="AI115" s="61"/>
      <c r="AJ115" s="62"/>
      <c r="AK115" s="86"/>
      <c r="AL115" s="87"/>
      <c r="AM115" s="87"/>
      <c r="AN115" s="87"/>
      <c r="AO115" s="87"/>
      <c r="AP115" s="88"/>
      <c r="AQ115" s="74"/>
      <c r="AR115" s="75"/>
      <c r="AS115" s="75"/>
      <c r="AT115" s="75"/>
      <c r="AU115" s="75"/>
      <c r="AV115" s="75"/>
      <c r="AW115" s="76"/>
      <c r="AX115" s="89"/>
      <c r="AY115" s="90"/>
      <c r="AZ115" s="90"/>
      <c r="BA115" s="90"/>
      <c r="BB115" s="90"/>
      <c r="BC115" s="90"/>
      <c r="BD115" s="90"/>
      <c r="BE115" s="90"/>
      <c r="BF115" s="90"/>
      <c r="BG115" s="91"/>
      <c r="BH115" s="74"/>
      <c r="BI115" s="75"/>
      <c r="BJ115" s="75"/>
      <c r="BK115" s="75"/>
      <c r="BL115" s="76"/>
      <c r="BM115" s="74"/>
      <c r="BN115" s="75"/>
      <c r="BO115" s="75"/>
      <c r="BP115" s="75"/>
      <c r="BQ115" s="76"/>
      <c r="BR115" s="74"/>
      <c r="BS115" s="75"/>
      <c r="BT115" s="75"/>
      <c r="BU115" s="75"/>
      <c r="BV115" s="76"/>
      <c r="BW115" s="27"/>
      <c r="BY115" s="28" t="e">
        <f t="shared" si="5"/>
        <v>#DIV/0!</v>
      </c>
    </row>
    <row r="116" spans="1:91" s="28" customFormat="1" x14ac:dyDescent="0.35">
      <c r="A116" s="27"/>
      <c r="B116" s="92">
        <f t="shared" si="4"/>
        <v>99</v>
      </c>
      <c r="C116" s="93"/>
      <c r="D116" s="63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5"/>
      <c r="AE116" s="60"/>
      <c r="AF116" s="61"/>
      <c r="AG116" s="61"/>
      <c r="AH116" s="61"/>
      <c r="AI116" s="61"/>
      <c r="AJ116" s="62"/>
      <c r="AK116" s="86"/>
      <c r="AL116" s="87"/>
      <c r="AM116" s="87"/>
      <c r="AN116" s="87"/>
      <c r="AO116" s="87"/>
      <c r="AP116" s="88"/>
      <c r="AQ116" s="74"/>
      <c r="AR116" s="75"/>
      <c r="AS116" s="75"/>
      <c r="AT116" s="75"/>
      <c r="AU116" s="75"/>
      <c r="AV116" s="75"/>
      <c r="AW116" s="76"/>
      <c r="AX116" s="89"/>
      <c r="AY116" s="90"/>
      <c r="AZ116" s="90"/>
      <c r="BA116" s="90"/>
      <c r="BB116" s="90"/>
      <c r="BC116" s="90"/>
      <c r="BD116" s="90"/>
      <c r="BE116" s="90"/>
      <c r="BF116" s="90"/>
      <c r="BG116" s="91"/>
      <c r="BH116" s="74"/>
      <c r="BI116" s="75"/>
      <c r="BJ116" s="75"/>
      <c r="BK116" s="75"/>
      <c r="BL116" s="76"/>
      <c r="BM116" s="74"/>
      <c r="BN116" s="75"/>
      <c r="BO116" s="75"/>
      <c r="BP116" s="75"/>
      <c r="BQ116" s="76"/>
      <c r="BR116" s="74"/>
      <c r="BS116" s="75"/>
      <c r="BT116" s="75"/>
      <c r="BU116" s="75"/>
      <c r="BV116" s="76"/>
      <c r="BW116" s="27"/>
      <c r="BY116" s="28" t="e">
        <f t="shared" si="5"/>
        <v>#DIV/0!</v>
      </c>
    </row>
    <row r="117" spans="1:91" s="28" customFormat="1" x14ac:dyDescent="0.35">
      <c r="A117" s="27"/>
      <c r="B117" s="92">
        <f t="shared" si="4"/>
        <v>100</v>
      </c>
      <c r="C117" s="93"/>
      <c r="D117" s="63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5"/>
      <c r="AE117" s="60"/>
      <c r="AF117" s="61"/>
      <c r="AG117" s="61"/>
      <c r="AH117" s="61"/>
      <c r="AI117" s="61"/>
      <c r="AJ117" s="62"/>
      <c r="AK117" s="86"/>
      <c r="AL117" s="87"/>
      <c r="AM117" s="87"/>
      <c r="AN117" s="87"/>
      <c r="AO117" s="87"/>
      <c r="AP117" s="88"/>
      <c r="AQ117" s="74"/>
      <c r="AR117" s="75"/>
      <c r="AS117" s="75"/>
      <c r="AT117" s="75"/>
      <c r="AU117" s="75"/>
      <c r="AV117" s="75"/>
      <c r="AW117" s="76"/>
      <c r="AX117" s="89"/>
      <c r="AY117" s="90"/>
      <c r="AZ117" s="90"/>
      <c r="BA117" s="90"/>
      <c r="BB117" s="90"/>
      <c r="BC117" s="90"/>
      <c r="BD117" s="90"/>
      <c r="BE117" s="90"/>
      <c r="BF117" s="90"/>
      <c r="BG117" s="91"/>
      <c r="BH117" s="74"/>
      <c r="BI117" s="75"/>
      <c r="BJ117" s="75"/>
      <c r="BK117" s="75"/>
      <c r="BL117" s="76"/>
      <c r="BM117" s="74"/>
      <c r="BN117" s="75"/>
      <c r="BO117" s="75"/>
      <c r="BP117" s="75"/>
      <c r="BQ117" s="76"/>
      <c r="BR117" s="74"/>
      <c r="BS117" s="75"/>
      <c r="BT117" s="75"/>
      <c r="BU117" s="75"/>
      <c r="BV117" s="76"/>
      <c r="BW117" s="27"/>
      <c r="BY117" s="28" t="e">
        <f t="shared" si="5"/>
        <v>#DIV/0!</v>
      </c>
    </row>
    <row r="118" spans="1:91" s="28" customFormat="1" ht="13" customHeight="1" x14ac:dyDescent="0.35">
      <c r="A118" s="27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45" t="s">
        <v>69</v>
      </c>
      <c r="P118" s="46"/>
      <c r="Q118" s="46"/>
      <c r="R118" s="46"/>
      <c r="S118" s="46"/>
      <c r="T118" s="46"/>
      <c r="U118" s="46"/>
      <c r="V118" s="69">
        <f>COUNTA(D18:AD117)</f>
        <v>0</v>
      </c>
      <c r="W118" s="69"/>
      <c r="X118" s="70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77" t="s">
        <v>41</v>
      </c>
      <c r="AY118" s="78"/>
      <c r="AZ118" s="78"/>
      <c r="BA118" s="78"/>
      <c r="BB118" s="78"/>
      <c r="BC118" s="78"/>
      <c r="BD118" s="78"/>
      <c r="BE118" s="78"/>
      <c r="BF118" s="78"/>
      <c r="BG118" s="78"/>
      <c r="BH118" s="79">
        <f>COUNTIF(BH18:BL117,"OUI")</f>
        <v>0</v>
      </c>
      <c r="BI118" s="80"/>
      <c r="BJ118" s="80"/>
      <c r="BK118" s="80"/>
      <c r="BL118" s="81"/>
      <c r="BM118" s="79">
        <f>SUM(BM18:BQ117)</f>
        <v>0</v>
      </c>
      <c r="BN118" s="80"/>
      <c r="BO118" s="80"/>
      <c r="BP118" s="80"/>
      <c r="BQ118" s="81"/>
      <c r="BR118" s="80">
        <f>SUM(BR18:BV117)</f>
        <v>0</v>
      </c>
      <c r="BS118" s="80"/>
      <c r="BT118" s="80"/>
      <c r="BU118" s="80"/>
      <c r="BV118" s="81"/>
      <c r="BW118" s="27"/>
      <c r="BY118" s="28" t="s">
        <v>77</v>
      </c>
      <c r="CJ118" s="28" t="e">
        <f>BR118/V118</f>
        <v>#DIV/0!</v>
      </c>
    </row>
    <row r="119" spans="1:91" s="28" customFormat="1" ht="13" customHeight="1" x14ac:dyDescent="0.35">
      <c r="A119" s="27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51"/>
      <c r="BY119" s="28" t="s">
        <v>78</v>
      </c>
      <c r="CM119" s="28" t="e">
        <f>SUM(BY18:BY117)</f>
        <v>#DIV/0!</v>
      </c>
    </row>
    <row r="120" spans="1:91" ht="4.5" customHeight="1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57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16"/>
      <c r="BS120" s="22"/>
      <c r="BT120" s="22"/>
      <c r="BU120" s="16"/>
      <c r="BV120" s="22"/>
      <c r="BW120" s="16"/>
    </row>
    <row r="121" spans="1:91" ht="13" customHeight="1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 t="s">
        <v>30</v>
      </c>
      <c r="Y121" s="16"/>
      <c r="Z121" s="16"/>
      <c r="AA121" s="16"/>
      <c r="AB121" s="16"/>
      <c r="AC121" s="16"/>
      <c r="AD121" s="72" t="s">
        <v>32</v>
      </c>
      <c r="AE121" s="72"/>
      <c r="AF121" s="72"/>
      <c r="AG121" s="72"/>
      <c r="AH121" s="72"/>
      <c r="AI121" s="72"/>
      <c r="AJ121" s="72"/>
      <c r="AK121" s="72"/>
      <c r="AL121" s="16"/>
      <c r="AM121" s="71">
        <f>COUNTIF(AK18:AP117,"court métrage")</f>
        <v>0</v>
      </c>
      <c r="AN121" s="71"/>
      <c r="AO121" s="71"/>
      <c r="AP121" s="71"/>
      <c r="AQ121" s="16"/>
      <c r="AR121" s="73" t="s">
        <v>31</v>
      </c>
      <c r="AS121" s="73"/>
      <c r="AT121" s="73"/>
      <c r="AU121" s="73"/>
      <c r="AV121" s="73"/>
      <c r="AW121" s="16"/>
      <c r="AX121" s="71">
        <f>COUNTIFS(BH18:BH117,"oui",AK18:AK117,"court métrage")</f>
        <v>0</v>
      </c>
      <c r="AY121" s="71"/>
      <c r="AZ121" s="71"/>
      <c r="BA121" s="73" t="s">
        <v>29</v>
      </c>
      <c r="BB121" s="73"/>
      <c r="BC121" s="73"/>
      <c r="BD121" s="73"/>
      <c r="BE121" s="73"/>
      <c r="BF121" s="22"/>
      <c r="BG121" s="71">
        <f ca="1">SUMIF(AK18:AP117,"court métrage",BM18:BQ117)</f>
        <v>0</v>
      </c>
      <c r="BH121" s="71"/>
      <c r="BI121" s="71"/>
      <c r="BJ121" s="16"/>
      <c r="BK121" s="16"/>
      <c r="BL121" s="72" t="s">
        <v>45</v>
      </c>
      <c r="BM121" s="72"/>
      <c r="BN121" s="72"/>
      <c r="BO121" s="72"/>
      <c r="BP121" s="72"/>
      <c r="BQ121" s="22"/>
      <c r="BR121" s="71">
        <f ca="1">SUMIF(AK18:AP117,"court métrage",BR18:BV117)</f>
        <v>0</v>
      </c>
      <c r="BS121" s="71"/>
      <c r="BT121" s="71"/>
      <c r="BU121" s="16"/>
      <c r="BV121" s="16"/>
      <c r="BW121" s="16"/>
      <c r="BY121" s="38" t="s">
        <v>42</v>
      </c>
      <c r="CE121" s="85" t="b">
        <f>BH118=SUM(AX121:AZ124)</f>
        <v>1</v>
      </c>
      <c r="CF121" s="85"/>
      <c r="CG121" s="85"/>
      <c r="CH121" s="85"/>
    </row>
    <row r="122" spans="1:91" ht="13" customHeight="1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72" t="s">
        <v>33</v>
      </c>
      <c r="AE122" s="72"/>
      <c r="AF122" s="72"/>
      <c r="AG122" s="72"/>
      <c r="AH122" s="72"/>
      <c r="AI122" s="72"/>
      <c r="AJ122" s="72"/>
      <c r="AK122" s="72"/>
      <c r="AL122" s="16"/>
      <c r="AM122" s="71">
        <f>COUNTIF(AK18:AP117,"moyen métrage")</f>
        <v>0</v>
      </c>
      <c r="AN122" s="71"/>
      <c r="AO122" s="71"/>
      <c r="AP122" s="71"/>
      <c r="AQ122" s="16"/>
      <c r="AR122" s="73" t="s">
        <v>31</v>
      </c>
      <c r="AS122" s="73"/>
      <c r="AT122" s="73"/>
      <c r="AU122" s="73"/>
      <c r="AV122" s="73"/>
      <c r="AW122" s="16"/>
      <c r="AX122" s="71">
        <f>COUNTIFS(BH18:BH117,"oui",AK18:AK117,"moyen métrage")</f>
        <v>0</v>
      </c>
      <c r="AY122" s="71"/>
      <c r="AZ122" s="71"/>
      <c r="BA122" s="73" t="s">
        <v>29</v>
      </c>
      <c r="BB122" s="73"/>
      <c r="BC122" s="73"/>
      <c r="BD122" s="73"/>
      <c r="BE122" s="73"/>
      <c r="BF122" s="22"/>
      <c r="BG122" s="71">
        <f ca="1">SUMIF(AK18:AP117,"moyen métrage",BM18:BQ117)</f>
        <v>0</v>
      </c>
      <c r="BH122" s="71"/>
      <c r="BI122" s="71"/>
      <c r="BJ122" s="16"/>
      <c r="BK122" s="16"/>
      <c r="BL122" s="72" t="s">
        <v>45</v>
      </c>
      <c r="BM122" s="72"/>
      <c r="BN122" s="72"/>
      <c r="BO122" s="72"/>
      <c r="BP122" s="72"/>
      <c r="BQ122" s="22"/>
      <c r="BR122" s="71">
        <f ca="1">SUMIF(AK18:AP117,"moyen métrage",BR18:BV117)</f>
        <v>0</v>
      </c>
      <c r="BS122" s="71"/>
      <c r="BT122" s="71"/>
      <c r="BU122" s="16"/>
      <c r="BV122" s="16"/>
      <c r="BW122" s="16"/>
      <c r="BY122" s="5" t="s">
        <v>43</v>
      </c>
      <c r="CE122" s="85" t="b">
        <f ca="1">BM118=SUM(BG121:BK124)</f>
        <v>1</v>
      </c>
      <c r="CF122" s="85"/>
      <c r="CG122" s="85"/>
      <c r="CH122" s="85"/>
    </row>
    <row r="123" spans="1:91" ht="13" customHeigh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72" t="s">
        <v>34</v>
      </c>
      <c r="AE123" s="72"/>
      <c r="AF123" s="72"/>
      <c r="AG123" s="72"/>
      <c r="AH123" s="72"/>
      <c r="AI123" s="72"/>
      <c r="AJ123" s="72"/>
      <c r="AK123" s="72"/>
      <c r="AL123" s="16"/>
      <c r="AM123" s="71">
        <f>COUNTIF(AK18:AP117,"long métrage")</f>
        <v>0</v>
      </c>
      <c r="AN123" s="71"/>
      <c r="AO123" s="71"/>
      <c r="AP123" s="71"/>
      <c r="AQ123" s="16"/>
      <c r="AR123" s="73" t="s">
        <v>31</v>
      </c>
      <c r="AS123" s="73"/>
      <c r="AT123" s="73"/>
      <c r="AU123" s="73"/>
      <c r="AV123" s="73"/>
      <c r="AW123" s="16"/>
      <c r="AX123" s="71">
        <f>COUNTIFS(BH18:BH117,"oui",AK18:AK117,"long métrage")</f>
        <v>0</v>
      </c>
      <c r="AY123" s="71"/>
      <c r="AZ123" s="71"/>
      <c r="BA123" s="73" t="s">
        <v>29</v>
      </c>
      <c r="BB123" s="73"/>
      <c r="BC123" s="73"/>
      <c r="BD123" s="73"/>
      <c r="BE123" s="73"/>
      <c r="BF123" s="22"/>
      <c r="BG123" s="71">
        <f ca="1">SUMIF(AK18:AP117,"long métrage",BM18:BQ117)</f>
        <v>0</v>
      </c>
      <c r="BH123" s="71"/>
      <c r="BI123" s="71"/>
      <c r="BJ123" s="16"/>
      <c r="BK123" s="16"/>
      <c r="BL123" s="72" t="s">
        <v>45</v>
      </c>
      <c r="BM123" s="72"/>
      <c r="BN123" s="72"/>
      <c r="BO123" s="72"/>
      <c r="BP123" s="72"/>
      <c r="BQ123" s="22"/>
      <c r="BR123" s="71">
        <f ca="1">SUMIF(AK18:AP117,"long métrage",BR18:BV117)</f>
        <v>0</v>
      </c>
      <c r="BS123" s="71"/>
      <c r="BT123" s="71"/>
      <c r="BU123" s="16"/>
      <c r="BV123" s="16"/>
      <c r="BW123" s="16"/>
      <c r="BY123" s="5" t="s">
        <v>46</v>
      </c>
      <c r="CE123" s="85" t="b">
        <f ca="1">BR118=SUM(BR121:BV125)</f>
        <v>1</v>
      </c>
      <c r="CF123" s="85"/>
      <c r="CG123" s="85"/>
      <c r="CH123" s="85"/>
    </row>
    <row r="124" spans="1:91" ht="13" customHeigh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72" t="s">
        <v>35</v>
      </c>
      <c r="AE124" s="72"/>
      <c r="AF124" s="72"/>
      <c r="AG124" s="72"/>
      <c r="AH124" s="72"/>
      <c r="AI124" s="72"/>
      <c r="AJ124" s="72"/>
      <c r="AK124" s="72"/>
      <c r="AL124" s="16"/>
      <c r="AM124" s="71">
        <f>COUNTIF(AK18:AP117,"autre")</f>
        <v>0</v>
      </c>
      <c r="AN124" s="71"/>
      <c r="AO124" s="71"/>
      <c r="AP124" s="71"/>
      <c r="AQ124" s="16"/>
      <c r="AR124" s="73" t="s">
        <v>31</v>
      </c>
      <c r="AS124" s="73"/>
      <c r="AT124" s="73"/>
      <c r="AU124" s="73"/>
      <c r="AV124" s="73"/>
      <c r="AW124" s="16"/>
      <c r="AX124" s="71">
        <f>COUNTIFS(BH18:BH117,"oui",AK18:AK117,"autre")</f>
        <v>0</v>
      </c>
      <c r="AY124" s="71"/>
      <c r="AZ124" s="71"/>
      <c r="BA124" s="73" t="s">
        <v>29</v>
      </c>
      <c r="BB124" s="73"/>
      <c r="BC124" s="73"/>
      <c r="BD124" s="73"/>
      <c r="BE124" s="73"/>
      <c r="BF124" s="22"/>
      <c r="BG124" s="71">
        <f ca="1">SUMIF(AK18:AP117,"autre",BM18:BQ117)</f>
        <v>0</v>
      </c>
      <c r="BH124" s="71"/>
      <c r="BI124" s="71"/>
      <c r="BJ124" s="16"/>
      <c r="BK124" s="16"/>
      <c r="BL124" s="72" t="s">
        <v>45</v>
      </c>
      <c r="BM124" s="72"/>
      <c r="BN124" s="72"/>
      <c r="BO124" s="72"/>
      <c r="BP124" s="72"/>
      <c r="BQ124" s="22"/>
      <c r="BR124" s="71">
        <f ca="1">SUMIF(AK18:AP117,"autre",BR18:BV117)</f>
        <v>0</v>
      </c>
      <c r="BS124" s="71"/>
      <c r="BT124" s="71"/>
      <c r="BU124" s="16"/>
      <c r="BV124" s="16"/>
      <c r="BW124" s="16"/>
    </row>
    <row r="125" spans="1:91" ht="6" customHeigh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57"/>
      <c r="AL125" s="16"/>
      <c r="AM125" s="58"/>
      <c r="AN125" s="58"/>
      <c r="AO125" s="58"/>
      <c r="AP125" s="58"/>
      <c r="AQ125" s="16"/>
      <c r="AR125" s="73"/>
      <c r="AS125" s="73"/>
      <c r="AT125" s="73"/>
      <c r="AU125" s="73"/>
      <c r="AV125" s="73"/>
      <c r="AW125" s="16"/>
      <c r="AX125" s="71"/>
      <c r="AY125" s="71"/>
      <c r="AZ125" s="71"/>
      <c r="BA125" s="59"/>
      <c r="BB125" s="59"/>
      <c r="BC125" s="59"/>
      <c r="BD125" s="59"/>
      <c r="BE125" s="59"/>
      <c r="BF125" s="22"/>
      <c r="BG125" s="71"/>
      <c r="BH125" s="71"/>
      <c r="BI125" s="71"/>
      <c r="BJ125" s="58"/>
      <c r="BK125" s="58"/>
      <c r="BL125" s="73"/>
      <c r="BM125" s="73"/>
      <c r="BN125" s="73"/>
      <c r="BO125" s="73"/>
      <c r="BP125" s="73"/>
      <c r="BQ125" s="22"/>
      <c r="BR125" s="71"/>
      <c r="BS125" s="71"/>
      <c r="BT125" s="71"/>
      <c r="BU125" s="58"/>
      <c r="BV125" s="58"/>
      <c r="BW125" s="16"/>
    </row>
    <row r="126" spans="1:91" ht="13" customHeigh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72" t="s">
        <v>36</v>
      </c>
      <c r="AF126" s="72"/>
      <c r="AG126" s="72"/>
      <c r="AH126" s="72"/>
      <c r="AI126" s="72"/>
      <c r="AJ126" s="72"/>
      <c r="AK126" s="72"/>
      <c r="AL126" s="16"/>
      <c r="AM126" s="71">
        <f>COUNTIF(AQ18:AW117,"fiction")</f>
        <v>0</v>
      </c>
      <c r="AN126" s="71"/>
      <c r="AO126" s="71"/>
      <c r="AP126" s="71"/>
      <c r="AQ126" s="16"/>
      <c r="AR126" s="73" t="s">
        <v>31</v>
      </c>
      <c r="AS126" s="73"/>
      <c r="AT126" s="73"/>
      <c r="AU126" s="73"/>
      <c r="AV126" s="73"/>
      <c r="AW126" s="16"/>
      <c r="AX126" s="71">
        <f>COUNTIFS(BH18:BH117,"oui",AQ18:AQ117,"fiction")</f>
        <v>0</v>
      </c>
      <c r="AY126" s="71"/>
      <c r="AZ126" s="71"/>
      <c r="BA126" s="73" t="s">
        <v>29</v>
      </c>
      <c r="BB126" s="73"/>
      <c r="BC126" s="73"/>
      <c r="BD126" s="73"/>
      <c r="BE126" s="73"/>
      <c r="BF126" s="22"/>
      <c r="BG126" s="71">
        <f ca="1">SUMIF(AQ18:AW117,"fiction",BM18:BQ117)</f>
        <v>0</v>
      </c>
      <c r="BH126" s="71"/>
      <c r="BI126" s="71"/>
      <c r="BJ126" s="16"/>
      <c r="BK126" s="16"/>
      <c r="BL126" s="72" t="s">
        <v>45</v>
      </c>
      <c r="BM126" s="72"/>
      <c r="BN126" s="72"/>
      <c r="BO126" s="72"/>
      <c r="BP126" s="72"/>
      <c r="BQ126" s="22"/>
      <c r="BR126" s="71">
        <f ca="1">SUMIF(AQ18:AW117,"fiction",BR18:BV117)</f>
        <v>0</v>
      </c>
      <c r="BS126" s="71"/>
      <c r="BT126" s="71"/>
      <c r="BU126" s="16"/>
      <c r="BV126" s="16"/>
      <c r="BW126" s="16"/>
      <c r="BY126" s="38" t="s">
        <v>42</v>
      </c>
      <c r="CE126" s="85" t="b">
        <f>BH118=SUM(AX126:AZ130)</f>
        <v>1</v>
      </c>
      <c r="CF126" s="85"/>
      <c r="CG126" s="85"/>
    </row>
    <row r="127" spans="1:91" ht="13" customHeigh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72" t="s">
        <v>37</v>
      </c>
      <c r="AE127" s="72"/>
      <c r="AF127" s="72"/>
      <c r="AG127" s="72"/>
      <c r="AH127" s="72"/>
      <c r="AI127" s="72"/>
      <c r="AJ127" s="72"/>
      <c r="AK127" s="72"/>
      <c r="AL127" s="16"/>
      <c r="AM127" s="71">
        <f>COUNTIF(AQ18:AW117,"animation")</f>
        <v>0</v>
      </c>
      <c r="AN127" s="71"/>
      <c r="AO127" s="71"/>
      <c r="AP127" s="71"/>
      <c r="AQ127" s="16"/>
      <c r="AR127" s="73" t="s">
        <v>31</v>
      </c>
      <c r="AS127" s="73"/>
      <c r="AT127" s="73"/>
      <c r="AU127" s="73"/>
      <c r="AV127" s="73"/>
      <c r="AW127" s="16"/>
      <c r="AX127" s="71">
        <f>COUNTIFS(BH18:BH117,"oui",AQ18:AQ117,"animation")</f>
        <v>0</v>
      </c>
      <c r="AY127" s="71"/>
      <c r="AZ127" s="71"/>
      <c r="BA127" s="73" t="s">
        <v>29</v>
      </c>
      <c r="BB127" s="73"/>
      <c r="BC127" s="73"/>
      <c r="BD127" s="73"/>
      <c r="BE127" s="73"/>
      <c r="BF127" s="22"/>
      <c r="BG127" s="71">
        <f ca="1">SUMIF(AQ18:AW117,"animation",BM18:BQ117)</f>
        <v>0</v>
      </c>
      <c r="BH127" s="71"/>
      <c r="BI127" s="71"/>
      <c r="BJ127" s="16"/>
      <c r="BK127" s="16"/>
      <c r="BL127" s="72" t="s">
        <v>45</v>
      </c>
      <c r="BM127" s="72"/>
      <c r="BN127" s="72"/>
      <c r="BO127" s="72"/>
      <c r="BP127" s="72"/>
      <c r="BQ127" s="22"/>
      <c r="BR127" s="71">
        <f ca="1">SUMIF(AQ18:AW117,"animation",BR18:BV117)</f>
        <v>0</v>
      </c>
      <c r="BS127" s="71"/>
      <c r="BT127" s="71"/>
      <c r="BU127" s="16"/>
      <c r="BV127" s="16"/>
      <c r="BW127" s="16"/>
      <c r="BY127" s="5" t="s">
        <v>43</v>
      </c>
      <c r="CE127" s="85" t="b">
        <f ca="1">BM118=SUM(BG126:BK130)</f>
        <v>1</v>
      </c>
      <c r="CF127" s="85"/>
      <c r="CG127" s="85"/>
    </row>
    <row r="128" spans="1:91" ht="13" customHeigh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72" t="s">
        <v>38</v>
      </c>
      <c r="AD128" s="72"/>
      <c r="AE128" s="72"/>
      <c r="AF128" s="72"/>
      <c r="AG128" s="72"/>
      <c r="AH128" s="72"/>
      <c r="AI128" s="72"/>
      <c r="AJ128" s="72"/>
      <c r="AK128" s="72"/>
      <c r="AL128" s="16"/>
      <c r="AM128" s="71">
        <f>COUNTIF(AQ18:AW117,"documentaire")</f>
        <v>0</v>
      </c>
      <c r="AN128" s="71"/>
      <c r="AO128" s="71"/>
      <c r="AP128" s="71"/>
      <c r="AQ128" s="16"/>
      <c r="AR128" s="73" t="s">
        <v>31</v>
      </c>
      <c r="AS128" s="73"/>
      <c r="AT128" s="73"/>
      <c r="AU128" s="73"/>
      <c r="AV128" s="73"/>
      <c r="AW128" s="16"/>
      <c r="AX128" s="71">
        <f>COUNTIFS(BH18:BH117,"oui",AQ18:AQ117,"documentaire")</f>
        <v>0</v>
      </c>
      <c r="AY128" s="71"/>
      <c r="AZ128" s="71"/>
      <c r="BA128" s="73" t="s">
        <v>29</v>
      </c>
      <c r="BB128" s="73"/>
      <c r="BC128" s="73"/>
      <c r="BD128" s="73"/>
      <c r="BE128" s="73"/>
      <c r="BF128" s="22"/>
      <c r="BG128" s="71">
        <f ca="1">SUMIF(AQ18:AW117,"documentaire",BM18:BQ117)</f>
        <v>0</v>
      </c>
      <c r="BH128" s="71"/>
      <c r="BI128" s="71"/>
      <c r="BJ128" s="16"/>
      <c r="BK128" s="16"/>
      <c r="BL128" s="72" t="s">
        <v>45</v>
      </c>
      <c r="BM128" s="72"/>
      <c r="BN128" s="72"/>
      <c r="BO128" s="72"/>
      <c r="BP128" s="72"/>
      <c r="BQ128" s="22"/>
      <c r="BR128" s="71">
        <f ca="1">SUMIF(AQ18:AW117,"documentaire",BR18:BV117)</f>
        <v>0</v>
      </c>
      <c r="BS128" s="71"/>
      <c r="BT128" s="71"/>
      <c r="BU128" s="16"/>
      <c r="BV128" s="16"/>
      <c r="BW128" s="16"/>
      <c r="BY128" s="5" t="s">
        <v>46</v>
      </c>
      <c r="CE128" s="85" t="b">
        <f ca="1">BR118=SUM(BR126:BV130)</f>
        <v>1</v>
      </c>
      <c r="CF128" s="85"/>
      <c r="CG128" s="85"/>
      <c r="CH128" s="85"/>
    </row>
    <row r="129" spans="1:75" ht="13" customHeigh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72" t="s">
        <v>39</v>
      </c>
      <c r="AD129" s="72"/>
      <c r="AE129" s="72"/>
      <c r="AF129" s="72"/>
      <c r="AG129" s="72"/>
      <c r="AH129" s="72"/>
      <c r="AI129" s="72"/>
      <c r="AJ129" s="72"/>
      <c r="AK129" s="72"/>
      <c r="AL129" s="16"/>
      <c r="AM129" s="71">
        <f>COUNTIF(AQ18:AW117,"expérimental")</f>
        <v>0</v>
      </c>
      <c r="AN129" s="71"/>
      <c r="AO129" s="71"/>
      <c r="AP129" s="71"/>
      <c r="AQ129" s="16"/>
      <c r="AR129" s="73" t="s">
        <v>31</v>
      </c>
      <c r="AS129" s="73"/>
      <c r="AT129" s="73"/>
      <c r="AU129" s="73"/>
      <c r="AV129" s="73"/>
      <c r="AW129" s="16"/>
      <c r="AX129" s="71">
        <f>COUNTIFS(BH18:BH117,"oui",AQ18:AQ117,"expérimental")</f>
        <v>0</v>
      </c>
      <c r="AY129" s="71"/>
      <c r="AZ129" s="71"/>
      <c r="BA129" s="73" t="s">
        <v>29</v>
      </c>
      <c r="BB129" s="73"/>
      <c r="BC129" s="73"/>
      <c r="BD129" s="73"/>
      <c r="BE129" s="73"/>
      <c r="BF129" s="22"/>
      <c r="BG129" s="71">
        <f ca="1">SUMIF(AQ18:AW117,"expérimental",BM18:BQ117)</f>
        <v>0</v>
      </c>
      <c r="BH129" s="71"/>
      <c r="BI129" s="71"/>
      <c r="BJ129" s="16"/>
      <c r="BK129" s="16"/>
      <c r="BL129" s="72" t="s">
        <v>45</v>
      </c>
      <c r="BM129" s="72"/>
      <c r="BN129" s="72"/>
      <c r="BO129" s="72"/>
      <c r="BP129" s="72"/>
      <c r="BQ129" s="22"/>
      <c r="BR129" s="71">
        <f ca="1">SUMIF(AQ18:AW117,"expérimental",BR18:BV117)</f>
        <v>0</v>
      </c>
      <c r="BS129" s="71"/>
      <c r="BT129" s="71"/>
      <c r="BU129" s="16"/>
      <c r="BV129" s="16"/>
      <c r="BW129" s="16"/>
    </row>
    <row r="130" spans="1:75" ht="13" customHeigh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72" t="s">
        <v>40</v>
      </c>
      <c r="AD130" s="72"/>
      <c r="AE130" s="72"/>
      <c r="AF130" s="72"/>
      <c r="AG130" s="72"/>
      <c r="AH130" s="72"/>
      <c r="AI130" s="72"/>
      <c r="AJ130" s="72"/>
      <c r="AK130" s="72"/>
      <c r="AL130" s="16"/>
      <c r="AM130" s="71">
        <f>COUNTIF(AQ18:AW117,"autre")</f>
        <v>0</v>
      </c>
      <c r="AN130" s="71"/>
      <c r="AO130" s="71"/>
      <c r="AP130" s="71"/>
      <c r="AQ130" s="16"/>
      <c r="AR130" s="73" t="s">
        <v>31</v>
      </c>
      <c r="AS130" s="73"/>
      <c r="AT130" s="73"/>
      <c r="AU130" s="73"/>
      <c r="AV130" s="73"/>
      <c r="AW130" s="16"/>
      <c r="AX130" s="71">
        <f>COUNTIFS(BH18:BH117,"oui",AQ18:AQ117,"autre")</f>
        <v>0</v>
      </c>
      <c r="AY130" s="71"/>
      <c r="AZ130" s="71"/>
      <c r="BA130" s="73" t="s">
        <v>29</v>
      </c>
      <c r="BB130" s="73"/>
      <c r="BC130" s="73"/>
      <c r="BD130" s="73"/>
      <c r="BE130" s="73"/>
      <c r="BF130" s="22"/>
      <c r="BG130" s="71">
        <f ca="1">SUMIF(AQ18:AW117,"autre",BM18:BQ117)</f>
        <v>0</v>
      </c>
      <c r="BH130" s="71"/>
      <c r="BI130" s="71"/>
      <c r="BJ130" s="16"/>
      <c r="BK130" s="16"/>
      <c r="BL130" s="72" t="s">
        <v>45</v>
      </c>
      <c r="BM130" s="72"/>
      <c r="BN130" s="72"/>
      <c r="BO130" s="72"/>
      <c r="BP130" s="72"/>
      <c r="BQ130" s="22"/>
      <c r="BR130" s="71">
        <f ca="1">SUMIF(AQ18:AW117,"autre",BR18:BV117)</f>
        <v>0</v>
      </c>
      <c r="BS130" s="71"/>
      <c r="BT130" s="71"/>
      <c r="BU130" s="16"/>
      <c r="BV130" s="16"/>
      <c r="BW130" s="16"/>
    </row>
    <row r="131" spans="1:75" ht="5.15" customHeight="1" x14ac:dyDescent="0.3">
      <c r="A131" s="13"/>
      <c r="B131" s="14"/>
      <c r="C131" s="15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 ht="6.75" customHeight="1" thickBo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</row>
  </sheetData>
  <sheetProtection algorithmName="SHA-512" hashValue="0Rr0/Wx/OP/KE2Y+6RPsprcH8NzHFJoYGlT+tLOyTQS6bfpTHUkZBjRdZgFosgsNpj1ijlzE6YUBiPLZXJby5w==" saltValue="SOWELL6QDzvgi/n0+pct9Q==" spinCount="100000" sheet="1" objects="1" scenarios="1"/>
  <mergeCells count="1000">
    <mergeCell ref="Q10:AU10"/>
    <mergeCell ref="AQ17:AW17"/>
    <mergeCell ref="AQ18:AW18"/>
    <mergeCell ref="Q12:AU12"/>
    <mergeCell ref="S14:Z14"/>
    <mergeCell ref="B37:C37"/>
    <mergeCell ref="B18:C18"/>
    <mergeCell ref="BM56:BQ56"/>
    <mergeCell ref="B54:C54"/>
    <mergeCell ref="BM54:BQ54"/>
    <mergeCell ref="B55:C55"/>
    <mergeCell ref="B48:C48"/>
    <mergeCell ref="BM48:BQ48"/>
    <mergeCell ref="B49:C49"/>
    <mergeCell ref="BM49:BQ49"/>
    <mergeCell ref="AK49:AP49"/>
    <mergeCell ref="AQ49:AW49"/>
    <mergeCell ref="AX49:BG49"/>
    <mergeCell ref="AX115:BG115"/>
    <mergeCell ref="BH115:BL115"/>
    <mergeCell ref="AK116:AP116"/>
    <mergeCell ref="AQ116:AW116"/>
    <mergeCell ref="AX116:BG116"/>
    <mergeCell ref="BH116:BL116"/>
    <mergeCell ref="B115:C115"/>
    <mergeCell ref="B114:C114"/>
    <mergeCell ref="AD14:AK14"/>
    <mergeCell ref="B56:C56"/>
    <mergeCell ref="B46:C46"/>
    <mergeCell ref="B47:C47"/>
    <mergeCell ref="B24:C24"/>
    <mergeCell ref="B25:C25"/>
    <mergeCell ref="B42:C42"/>
    <mergeCell ref="B43:C43"/>
    <mergeCell ref="B34:C34"/>
    <mergeCell ref="B35:C35"/>
    <mergeCell ref="B36:C36"/>
    <mergeCell ref="B117:C117"/>
    <mergeCell ref="B57:C57"/>
    <mergeCell ref="B50:C50"/>
    <mergeCell ref="B51:C51"/>
    <mergeCell ref="AK50:AP50"/>
    <mergeCell ref="AQ50:AW50"/>
    <mergeCell ref="BM57:BQ57"/>
    <mergeCell ref="B52:C52"/>
    <mergeCell ref="BM52:BQ52"/>
    <mergeCell ref="B53:C53"/>
    <mergeCell ref="BM53:BQ53"/>
    <mergeCell ref="AK53:AP53"/>
    <mergeCell ref="AQ53:AW53"/>
    <mergeCell ref="AX53:BG53"/>
    <mergeCell ref="BM55:BQ55"/>
    <mergeCell ref="BH53:BL53"/>
    <mergeCell ref="BH56:BL56"/>
    <mergeCell ref="AK57:AP57"/>
    <mergeCell ref="AQ57:AW57"/>
    <mergeCell ref="AX57:BG57"/>
    <mergeCell ref="B116:C116"/>
    <mergeCell ref="BM116:BQ116"/>
    <mergeCell ref="AK115:AP115"/>
    <mergeCell ref="AQ115:AW115"/>
    <mergeCell ref="BM62:BQ62"/>
    <mergeCell ref="B63:C63"/>
    <mergeCell ref="BM63:BQ63"/>
    <mergeCell ref="AK62:AP62"/>
    <mergeCell ref="AQ62:AW62"/>
    <mergeCell ref="AX62:BG62"/>
    <mergeCell ref="B62:C62"/>
    <mergeCell ref="AK63:AP63"/>
    <mergeCell ref="AQ63:AW63"/>
    <mergeCell ref="AX63:BG63"/>
    <mergeCell ref="BH63:BL63"/>
    <mergeCell ref="AK114:AP114"/>
    <mergeCell ref="AQ114:AW114"/>
    <mergeCell ref="AX114:BG114"/>
    <mergeCell ref="BH114:BL114"/>
    <mergeCell ref="AK113:AP113"/>
    <mergeCell ref="AQ113:AW113"/>
    <mergeCell ref="AX113:BG113"/>
    <mergeCell ref="BH113:BL113"/>
    <mergeCell ref="B113:C113"/>
    <mergeCell ref="B19:C19"/>
    <mergeCell ref="B20:C20"/>
    <mergeCell ref="B21:C21"/>
    <mergeCell ref="B22:C22"/>
    <mergeCell ref="B23:C23"/>
    <mergeCell ref="AQ46:AW46"/>
    <mergeCell ref="AE38:AJ38"/>
    <mergeCell ref="AE32:AJ32"/>
    <mergeCell ref="AE33:AJ33"/>
    <mergeCell ref="AE34:AJ34"/>
    <mergeCell ref="B38:C38"/>
    <mergeCell ref="D26:AD26"/>
    <mergeCell ref="D27:AD27"/>
    <mergeCell ref="D28:AD28"/>
    <mergeCell ref="D29:AD29"/>
    <mergeCell ref="D30:AD30"/>
    <mergeCell ref="D31:AD31"/>
    <mergeCell ref="D32:AD32"/>
    <mergeCell ref="D33:AD33"/>
    <mergeCell ref="D34:AD34"/>
    <mergeCell ref="D35:AD35"/>
    <mergeCell ref="B39:C39"/>
    <mergeCell ref="B40:C40"/>
    <mergeCell ref="B41:C41"/>
    <mergeCell ref="B29:C29"/>
    <mergeCell ref="B30:C30"/>
    <mergeCell ref="B31:C31"/>
    <mergeCell ref="B32:C32"/>
    <mergeCell ref="B33:C33"/>
    <mergeCell ref="B26:C26"/>
    <mergeCell ref="B27:C27"/>
    <mergeCell ref="B28:C28"/>
    <mergeCell ref="BH57:BL57"/>
    <mergeCell ref="AK54:AP54"/>
    <mergeCell ref="AX48:BG48"/>
    <mergeCell ref="B45:C45"/>
    <mergeCell ref="AX44:BG44"/>
    <mergeCell ref="AQ44:AW44"/>
    <mergeCell ref="AK44:AP44"/>
    <mergeCell ref="B44:C44"/>
    <mergeCell ref="BH61:BL61"/>
    <mergeCell ref="D52:AD52"/>
    <mergeCell ref="D49:AD49"/>
    <mergeCell ref="AE60:AJ60"/>
    <mergeCell ref="AX59:BG59"/>
    <mergeCell ref="BH59:BL59"/>
    <mergeCell ref="BH58:BL58"/>
    <mergeCell ref="B61:C61"/>
    <mergeCell ref="AK60:AP60"/>
    <mergeCell ref="AQ60:AW60"/>
    <mergeCell ref="AX60:BG60"/>
    <mergeCell ref="BH60:BL60"/>
    <mergeCell ref="AK61:AP61"/>
    <mergeCell ref="AQ61:AW61"/>
    <mergeCell ref="AX61:BG61"/>
    <mergeCell ref="B58:C58"/>
    <mergeCell ref="B60:C60"/>
    <mergeCell ref="BM58:BQ58"/>
    <mergeCell ref="B59:C59"/>
    <mergeCell ref="BM59:BQ59"/>
    <mergeCell ref="AK58:AP58"/>
    <mergeCell ref="AQ58:AW58"/>
    <mergeCell ref="AK59:AP59"/>
    <mergeCell ref="AQ59:AW59"/>
    <mergeCell ref="AX58:BG58"/>
    <mergeCell ref="BM60:BQ60"/>
    <mergeCell ref="BM61:BQ61"/>
    <mergeCell ref="AQ43:AW43"/>
    <mergeCell ref="AX43:BG43"/>
    <mergeCell ref="BH62:BL62"/>
    <mergeCell ref="AK34:AP34"/>
    <mergeCell ref="AK35:AP35"/>
    <mergeCell ref="AK36:AP36"/>
    <mergeCell ref="AK37:AP37"/>
    <mergeCell ref="AK38:AP38"/>
    <mergeCell ref="AK39:AP39"/>
    <mergeCell ref="AK40:AP40"/>
    <mergeCell ref="AK41:AP41"/>
    <mergeCell ref="AQ36:AW36"/>
    <mergeCell ref="AQ35:AW35"/>
    <mergeCell ref="AQ38:AW38"/>
    <mergeCell ref="AQ37:AW37"/>
    <mergeCell ref="AX35:BG35"/>
    <mergeCell ref="AX36:BG36"/>
    <mergeCell ref="AX37:BG37"/>
    <mergeCell ref="AX38:BG38"/>
    <mergeCell ref="AX39:BG39"/>
    <mergeCell ref="AQ34:AW34"/>
    <mergeCell ref="BH34:BL34"/>
    <mergeCell ref="AK46:AP46"/>
    <mergeCell ref="BH50:BL50"/>
    <mergeCell ref="AQ32:AW32"/>
    <mergeCell ref="AQ31:AW31"/>
    <mergeCell ref="AQ33:AW33"/>
    <mergeCell ref="BH33:BL33"/>
    <mergeCell ref="BH32:BL32"/>
    <mergeCell ref="BH31:BL31"/>
    <mergeCell ref="BH30:BL30"/>
    <mergeCell ref="BM38:BQ38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H37:BL37"/>
    <mergeCell ref="BH36:BL36"/>
    <mergeCell ref="BH35:BL35"/>
    <mergeCell ref="D18:AD18"/>
    <mergeCell ref="D17:AD17"/>
    <mergeCell ref="D19:AD19"/>
    <mergeCell ref="D20:AD20"/>
    <mergeCell ref="AQ20:AW20"/>
    <mergeCell ref="AQ26:AW26"/>
    <mergeCell ref="AQ25:AW25"/>
    <mergeCell ref="AQ28:AW28"/>
    <mergeCell ref="AQ27:AW27"/>
    <mergeCell ref="AQ19:AW19"/>
    <mergeCell ref="AQ22:AW22"/>
    <mergeCell ref="AQ21:AW21"/>
    <mergeCell ref="AQ24:AW24"/>
    <mergeCell ref="AQ23:AW23"/>
    <mergeCell ref="BH29:BL29"/>
    <mergeCell ref="BM17:BQ17"/>
    <mergeCell ref="BM18:BQ18"/>
    <mergeCell ref="BM19:BQ19"/>
    <mergeCell ref="BM20:BQ20"/>
    <mergeCell ref="BM21:BQ21"/>
    <mergeCell ref="BM22:BQ22"/>
    <mergeCell ref="BM23:BQ23"/>
    <mergeCell ref="BM24:BQ24"/>
    <mergeCell ref="BM25:BQ25"/>
    <mergeCell ref="AX25:BG25"/>
    <mergeCell ref="AX26:BG26"/>
    <mergeCell ref="AX27:BG27"/>
    <mergeCell ref="AX28:BG28"/>
    <mergeCell ref="AX29:BG29"/>
    <mergeCell ref="AX17:BG17"/>
    <mergeCell ref="AX18:BG18"/>
    <mergeCell ref="AX19:BG19"/>
    <mergeCell ref="AX20:BG20"/>
    <mergeCell ref="BH24:BL24"/>
    <mergeCell ref="BH23:BL23"/>
    <mergeCell ref="BH22:BL22"/>
    <mergeCell ref="BH21:BL21"/>
    <mergeCell ref="BH20:BL20"/>
    <mergeCell ref="BH19:BL19"/>
    <mergeCell ref="BH18:BL18"/>
    <mergeCell ref="BH17:BL17"/>
    <mergeCell ref="AX34:BG34"/>
    <mergeCell ref="AX33:BG33"/>
    <mergeCell ref="AX22:BG22"/>
    <mergeCell ref="AX23:BG23"/>
    <mergeCell ref="AX24:BG24"/>
    <mergeCell ref="AX30:BG30"/>
    <mergeCell ref="AX31:BG31"/>
    <mergeCell ref="AX32:BG32"/>
    <mergeCell ref="AX21:BG21"/>
    <mergeCell ref="BH27:BL27"/>
    <mergeCell ref="BH26:BL26"/>
    <mergeCell ref="BH25:BL25"/>
    <mergeCell ref="D21:AD21"/>
    <mergeCell ref="D22:AD22"/>
    <mergeCell ref="D23:AD23"/>
    <mergeCell ref="D24:AD24"/>
    <mergeCell ref="D25:AD25"/>
    <mergeCell ref="AE35:AJ35"/>
    <mergeCell ref="D50:AD50"/>
    <mergeCell ref="D51:AD51"/>
    <mergeCell ref="AK29:AP29"/>
    <mergeCell ref="AK30:AP30"/>
    <mergeCell ref="D36:AD36"/>
    <mergeCell ref="D37:AD37"/>
    <mergeCell ref="D38:AD38"/>
    <mergeCell ref="D39:AD39"/>
    <mergeCell ref="D40:AD40"/>
    <mergeCell ref="D41:AD41"/>
    <mergeCell ref="D42:AD42"/>
    <mergeCell ref="D43:AD43"/>
    <mergeCell ref="D44:AD44"/>
    <mergeCell ref="D45:AD45"/>
    <mergeCell ref="D46:AD46"/>
    <mergeCell ref="D47:AD47"/>
    <mergeCell ref="D48:AD48"/>
    <mergeCell ref="AK33:AP33"/>
    <mergeCell ref="AE26:AJ26"/>
    <mergeCell ref="AE27:AJ27"/>
    <mergeCell ref="AE28:AJ28"/>
    <mergeCell ref="AE29:AJ29"/>
    <mergeCell ref="AE30:AJ30"/>
    <mergeCell ref="AE31:AJ31"/>
    <mergeCell ref="AK17:AP17"/>
    <mergeCell ref="AK18:AP18"/>
    <mergeCell ref="AK19:AP19"/>
    <mergeCell ref="AK20:AP20"/>
    <mergeCell ref="AK21:AP21"/>
    <mergeCell ref="AK22:AP22"/>
    <mergeCell ref="AK23:AP23"/>
    <mergeCell ref="AK24:AP24"/>
    <mergeCell ref="AK26:AP26"/>
    <mergeCell ref="AK27:AP27"/>
    <mergeCell ref="AK28:AP28"/>
    <mergeCell ref="AK25:AP25"/>
    <mergeCell ref="AK31:AP31"/>
    <mergeCell ref="BM50:BQ50"/>
    <mergeCell ref="BM51:BQ51"/>
    <mergeCell ref="BM45:BQ45"/>
    <mergeCell ref="BH28:BL28"/>
    <mergeCell ref="BH44:BL44"/>
    <mergeCell ref="AK48:AP48"/>
    <mergeCell ref="AQ48:AW48"/>
    <mergeCell ref="BH45:BL45"/>
    <mergeCell ref="AK47:AP47"/>
    <mergeCell ref="AQ47:AW47"/>
    <mergeCell ref="AX47:BG47"/>
    <mergeCell ref="BH47:BL47"/>
    <mergeCell ref="AX46:BG46"/>
    <mergeCell ref="AK45:AP45"/>
    <mergeCell ref="AQ45:AW45"/>
    <mergeCell ref="AX45:BG45"/>
    <mergeCell ref="BH46:BL46"/>
    <mergeCell ref="BH49:BL49"/>
    <mergeCell ref="AK42:AP42"/>
    <mergeCell ref="AK43:AP43"/>
    <mergeCell ref="AQ30:AW30"/>
    <mergeCell ref="AK32:AP32"/>
    <mergeCell ref="AQ39:AW39"/>
    <mergeCell ref="AQ29:AW29"/>
    <mergeCell ref="BM39:BQ39"/>
    <mergeCell ref="BM35:BQ35"/>
    <mergeCell ref="BM36:BQ36"/>
    <mergeCell ref="BM37:BQ37"/>
    <mergeCell ref="AX40:BG40"/>
    <mergeCell ref="AX41:BG41"/>
    <mergeCell ref="BH38:BL38"/>
    <mergeCell ref="BH39:BL39"/>
    <mergeCell ref="BH48:BL48"/>
    <mergeCell ref="BM40:BQ40"/>
    <mergeCell ref="AX42:BG42"/>
    <mergeCell ref="BH43:BL43"/>
    <mergeCell ref="BM41:BQ41"/>
    <mergeCell ref="BM42:BQ42"/>
    <mergeCell ref="BM43:BQ43"/>
    <mergeCell ref="BH40:BL40"/>
    <mergeCell ref="BH41:BL41"/>
    <mergeCell ref="BH42:BL42"/>
    <mergeCell ref="BM44:BQ44"/>
    <mergeCell ref="BM46:BQ46"/>
    <mergeCell ref="BM47:BQ47"/>
    <mergeCell ref="AE36:AJ36"/>
    <mergeCell ref="AE37:AJ37"/>
    <mergeCell ref="AK56:AP56"/>
    <mergeCell ref="AQ56:AW56"/>
    <mergeCell ref="AX56:BG56"/>
    <mergeCell ref="AQ54:AW54"/>
    <mergeCell ref="AX54:BG54"/>
    <mergeCell ref="BH54:BL54"/>
    <mergeCell ref="AK55:AP55"/>
    <mergeCell ref="AQ55:AW55"/>
    <mergeCell ref="AX55:BG55"/>
    <mergeCell ref="BH55:BL55"/>
    <mergeCell ref="AK51:AP51"/>
    <mergeCell ref="AQ51:AW51"/>
    <mergeCell ref="AX51:BG51"/>
    <mergeCell ref="BH51:BL51"/>
    <mergeCell ref="BH52:BL52"/>
    <mergeCell ref="AX50:BG50"/>
    <mergeCell ref="AX52:BG52"/>
    <mergeCell ref="AK52:AP52"/>
    <mergeCell ref="AQ52:AW52"/>
    <mergeCell ref="AQ42:AW42"/>
    <mergeCell ref="AQ41:AW41"/>
    <mergeCell ref="AQ40:AW40"/>
    <mergeCell ref="B103:C103"/>
    <mergeCell ref="B104:C104"/>
    <mergeCell ref="B105:C105"/>
    <mergeCell ref="B106:C106"/>
    <mergeCell ref="B107:C107"/>
    <mergeCell ref="B108:C108"/>
    <mergeCell ref="B109:C109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64:C64"/>
    <mergeCell ref="B65:C65"/>
    <mergeCell ref="B66:C66"/>
    <mergeCell ref="B67:C67"/>
    <mergeCell ref="B87:C87"/>
    <mergeCell ref="B88:C88"/>
    <mergeCell ref="B89:C89"/>
    <mergeCell ref="B90:C90"/>
    <mergeCell ref="B91:C91"/>
    <mergeCell ref="B110:C110"/>
    <mergeCell ref="B111:C111"/>
    <mergeCell ref="B112:C112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101:C101"/>
    <mergeCell ref="B102:C102"/>
    <mergeCell ref="AK66:AP66"/>
    <mergeCell ref="AQ66:AW66"/>
    <mergeCell ref="AX66:BG66"/>
    <mergeCell ref="BH66:BL66"/>
    <mergeCell ref="BM66:BQ66"/>
    <mergeCell ref="AK67:AP67"/>
    <mergeCell ref="AQ67:AW67"/>
    <mergeCell ref="AX67:BG67"/>
    <mergeCell ref="BH67:BL67"/>
    <mergeCell ref="BM67:BQ67"/>
    <mergeCell ref="AK64:AP64"/>
    <mergeCell ref="AQ64:AW64"/>
    <mergeCell ref="AX64:BG64"/>
    <mergeCell ref="BH64:BL64"/>
    <mergeCell ref="BM64:BQ64"/>
    <mergeCell ref="AK65:AP65"/>
    <mergeCell ref="AQ65:AW65"/>
    <mergeCell ref="AX65:BG65"/>
    <mergeCell ref="BH65:BL65"/>
    <mergeCell ref="BM65:BQ65"/>
    <mergeCell ref="BM71:BQ71"/>
    <mergeCell ref="D70:AD70"/>
    <mergeCell ref="D71:AD71"/>
    <mergeCell ref="AK72:AP72"/>
    <mergeCell ref="AQ72:AW72"/>
    <mergeCell ref="AX72:BG72"/>
    <mergeCell ref="BH72:BL72"/>
    <mergeCell ref="BM72:BQ72"/>
    <mergeCell ref="AK73:AP73"/>
    <mergeCell ref="AQ73:AW73"/>
    <mergeCell ref="AK76:AP76"/>
    <mergeCell ref="AQ76:AW76"/>
    <mergeCell ref="AX76:BG76"/>
    <mergeCell ref="BH76:BL76"/>
    <mergeCell ref="BM76:BQ76"/>
    <mergeCell ref="AK68:AP68"/>
    <mergeCell ref="AQ68:AW68"/>
    <mergeCell ref="AX68:BG68"/>
    <mergeCell ref="BH68:BL68"/>
    <mergeCell ref="BM68:BQ68"/>
    <mergeCell ref="AK69:AP69"/>
    <mergeCell ref="AQ69:AW69"/>
    <mergeCell ref="AX69:BG69"/>
    <mergeCell ref="BH69:BL69"/>
    <mergeCell ref="BM69:BQ69"/>
    <mergeCell ref="AK70:AP70"/>
    <mergeCell ref="AQ70:AW70"/>
    <mergeCell ref="AX70:BG70"/>
    <mergeCell ref="BH70:BL70"/>
    <mergeCell ref="BM70:BQ70"/>
    <mergeCell ref="AK71:AP71"/>
    <mergeCell ref="AQ71:AW71"/>
    <mergeCell ref="AX71:BG71"/>
    <mergeCell ref="BH71:BL71"/>
    <mergeCell ref="AX73:BG73"/>
    <mergeCell ref="BH73:BL73"/>
    <mergeCell ref="BM73:BQ73"/>
    <mergeCell ref="AK74:AP74"/>
    <mergeCell ref="AQ74:AW74"/>
    <mergeCell ref="AX74:BG74"/>
    <mergeCell ref="BH74:BL74"/>
    <mergeCell ref="BM74:BQ74"/>
    <mergeCell ref="AK75:AP75"/>
    <mergeCell ref="AQ75:AW75"/>
    <mergeCell ref="AX75:BG75"/>
    <mergeCell ref="BH75:BL75"/>
    <mergeCell ref="BM75:BQ75"/>
    <mergeCell ref="AK79:AP79"/>
    <mergeCell ref="AQ79:AW79"/>
    <mergeCell ref="AX79:BG79"/>
    <mergeCell ref="BH79:BL79"/>
    <mergeCell ref="BM79:BQ79"/>
    <mergeCell ref="AK80:AP80"/>
    <mergeCell ref="AQ80:AW80"/>
    <mergeCell ref="AX80:BG80"/>
    <mergeCell ref="BH80:BL80"/>
    <mergeCell ref="BM80:BQ80"/>
    <mergeCell ref="AK77:AP77"/>
    <mergeCell ref="AQ77:AW77"/>
    <mergeCell ref="AX77:BG77"/>
    <mergeCell ref="BH77:BL77"/>
    <mergeCell ref="BM77:BQ77"/>
    <mergeCell ref="AK78:AP78"/>
    <mergeCell ref="AQ78:AW78"/>
    <mergeCell ref="AX78:BG78"/>
    <mergeCell ref="BH78:BL78"/>
    <mergeCell ref="BM78:BQ78"/>
    <mergeCell ref="AK83:AP83"/>
    <mergeCell ref="AQ83:AW83"/>
    <mergeCell ref="AX83:BG83"/>
    <mergeCell ref="BH83:BL83"/>
    <mergeCell ref="BM83:BQ83"/>
    <mergeCell ref="AK84:AP84"/>
    <mergeCell ref="AQ84:AW84"/>
    <mergeCell ref="AX84:BG84"/>
    <mergeCell ref="BH84:BL84"/>
    <mergeCell ref="BM84:BQ84"/>
    <mergeCell ref="AK81:AP81"/>
    <mergeCell ref="AQ81:AW81"/>
    <mergeCell ref="AX81:BG81"/>
    <mergeCell ref="BH81:BL81"/>
    <mergeCell ref="BM81:BQ81"/>
    <mergeCell ref="AK82:AP82"/>
    <mergeCell ref="AQ82:AW82"/>
    <mergeCell ref="AX82:BG82"/>
    <mergeCell ref="BH82:BL82"/>
    <mergeCell ref="BM82:BQ82"/>
    <mergeCell ref="AK87:AP87"/>
    <mergeCell ref="AQ87:AW87"/>
    <mergeCell ref="AX87:BG87"/>
    <mergeCell ref="BH87:BL87"/>
    <mergeCell ref="BM87:BQ87"/>
    <mergeCell ref="AK88:AP88"/>
    <mergeCell ref="AQ88:AW88"/>
    <mergeCell ref="AX88:BG88"/>
    <mergeCell ref="BH88:BL88"/>
    <mergeCell ref="BM88:BQ88"/>
    <mergeCell ref="AK85:AP85"/>
    <mergeCell ref="AQ85:AW85"/>
    <mergeCell ref="AX85:BG85"/>
    <mergeCell ref="BH85:BL85"/>
    <mergeCell ref="BM85:BQ85"/>
    <mergeCell ref="AK86:AP86"/>
    <mergeCell ref="AQ86:AW86"/>
    <mergeCell ref="AX86:BG86"/>
    <mergeCell ref="BH86:BL86"/>
    <mergeCell ref="BM86:BQ86"/>
    <mergeCell ref="AK91:AP91"/>
    <mergeCell ref="AQ91:AW91"/>
    <mergeCell ref="AX91:BG91"/>
    <mergeCell ref="BH91:BL91"/>
    <mergeCell ref="BM91:BQ91"/>
    <mergeCell ref="AK92:AP92"/>
    <mergeCell ref="AQ92:AW92"/>
    <mergeCell ref="AX92:BG92"/>
    <mergeCell ref="BH92:BL92"/>
    <mergeCell ref="BM92:BQ92"/>
    <mergeCell ref="AK89:AP89"/>
    <mergeCell ref="AQ89:AW89"/>
    <mergeCell ref="AX89:BG89"/>
    <mergeCell ref="BH89:BL89"/>
    <mergeCell ref="BM89:BQ89"/>
    <mergeCell ref="AK90:AP90"/>
    <mergeCell ref="AQ90:AW90"/>
    <mergeCell ref="AX90:BG90"/>
    <mergeCell ref="BH90:BL90"/>
    <mergeCell ref="BM90:BQ90"/>
    <mergeCell ref="AK95:AP95"/>
    <mergeCell ref="AQ95:AW95"/>
    <mergeCell ref="AX95:BG95"/>
    <mergeCell ref="BH95:BL95"/>
    <mergeCell ref="BM95:BQ95"/>
    <mergeCell ref="AK96:AP96"/>
    <mergeCell ref="AQ96:AW96"/>
    <mergeCell ref="AX96:BG96"/>
    <mergeCell ref="BH96:BL96"/>
    <mergeCell ref="BM96:BQ96"/>
    <mergeCell ref="AK93:AP93"/>
    <mergeCell ref="AQ93:AW93"/>
    <mergeCell ref="AX93:BG93"/>
    <mergeCell ref="BH93:BL93"/>
    <mergeCell ref="BM93:BQ93"/>
    <mergeCell ref="AK94:AP94"/>
    <mergeCell ref="AQ94:AW94"/>
    <mergeCell ref="AX94:BG94"/>
    <mergeCell ref="BH94:BL94"/>
    <mergeCell ref="BM94:BQ94"/>
    <mergeCell ref="AK99:AP99"/>
    <mergeCell ref="AQ99:AW99"/>
    <mergeCell ref="AX99:BG99"/>
    <mergeCell ref="BH99:BL99"/>
    <mergeCell ref="BM99:BQ99"/>
    <mergeCell ref="AK100:AP100"/>
    <mergeCell ref="AQ100:AW100"/>
    <mergeCell ref="AX100:BG100"/>
    <mergeCell ref="BH100:BL100"/>
    <mergeCell ref="BM100:BQ100"/>
    <mergeCell ref="AK97:AP97"/>
    <mergeCell ref="AQ97:AW97"/>
    <mergeCell ref="AX97:BG97"/>
    <mergeCell ref="BH97:BL97"/>
    <mergeCell ref="BM97:BQ97"/>
    <mergeCell ref="AK98:AP98"/>
    <mergeCell ref="AQ98:AW98"/>
    <mergeCell ref="AX98:BG98"/>
    <mergeCell ref="BH98:BL98"/>
    <mergeCell ref="BM98:BQ98"/>
    <mergeCell ref="AK108:AP108"/>
    <mergeCell ref="AQ108:AW108"/>
    <mergeCell ref="AX108:BG108"/>
    <mergeCell ref="BH108:BL108"/>
    <mergeCell ref="BM108:BQ108"/>
    <mergeCell ref="AK101:AP101"/>
    <mergeCell ref="AQ101:AW101"/>
    <mergeCell ref="AX101:BG101"/>
    <mergeCell ref="BH101:BL101"/>
    <mergeCell ref="BM101:BQ101"/>
    <mergeCell ref="AK102:AP102"/>
    <mergeCell ref="AQ102:AW102"/>
    <mergeCell ref="AX102:BG102"/>
    <mergeCell ref="BH102:BL102"/>
    <mergeCell ref="BM102:BQ102"/>
    <mergeCell ref="AK103:AP103"/>
    <mergeCell ref="AQ103:AW103"/>
    <mergeCell ref="AX103:BG103"/>
    <mergeCell ref="BH103:BL103"/>
    <mergeCell ref="BM103:BQ103"/>
    <mergeCell ref="AK104:AP104"/>
    <mergeCell ref="AQ104:AW104"/>
    <mergeCell ref="AX104:BG104"/>
    <mergeCell ref="BH104:BL104"/>
    <mergeCell ref="AQ106:AW106"/>
    <mergeCell ref="AX106:BG106"/>
    <mergeCell ref="BH106:BL106"/>
    <mergeCell ref="BM106:BQ106"/>
    <mergeCell ref="AK107:AP107"/>
    <mergeCell ref="AQ107:AW107"/>
    <mergeCell ref="AX107:BG107"/>
    <mergeCell ref="BH107:BL107"/>
    <mergeCell ref="BM107:BQ107"/>
    <mergeCell ref="CE128:CH128"/>
    <mergeCell ref="AK109:AP109"/>
    <mergeCell ref="AQ109:AW109"/>
    <mergeCell ref="AX109:BG109"/>
    <mergeCell ref="BH109:BL109"/>
    <mergeCell ref="BM109:BQ109"/>
    <mergeCell ref="AE126:AK126"/>
    <mergeCell ref="AK110:AP110"/>
    <mergeCell ref="AQ110:AW110"/>
    <mergeCell ref="AX110:BG110"/>
    <mergeCell ref="BH110:BL110"/>
    <mergeCell ref="BM110:BQ110"/>
    <mergeCell ref="AK111:AP111"/>
    <mergeCell ref="AQ111:AW111"/>
    <mergeCell ref="AX111:BG111"/>
    <mergeCell ref="BH111:BL111"/>
    <mergeCell ref="BM111:BQ111"/>
    <mergeCell ref="AM122:AP122"/>
    <mergeCell ref="AM123:AP123"/>
    <mergeCell ref="AM124:AP124"/>
    <mergeCell ref="BA121:BE121"/>
    <mergeCell ref="BA122:BE122"/>
    <mergeCell ref="BA123:BE123"/>
    <mergeCell ref="BA124:BE124"/>
    <mergeCell ref="CE122:CH122"/>
    <mergeCell ref="CE127:CG127"/>
    <mergeCell ref="AR121:AV121"/>
    <mergeCell ref="AR122:AV122"/>
    <mergeCell ref="AR123:AV123"/>
    <mergeCell ref="AR124:AV124"/>
    <mergeCell ref="AR125:AV125"/>
    <mergeCell ref="AR126:AV126"/>
    <mergeCell ref="AR127:AV127"/>
    <mergeCell ref="CE121:CH121"/>
    <mergeCell ref="CE126:CG126"/>
    <mergeCell ref="BL124:BP124"/>
    <mergeCell ref="BL126:BP126"/>
    <mergeCell ref="BL127:BP127"/>
    <mergeCell ref="BA126:BE126"/>
    <mergeCell ref="BA127:BE127"/>
    <mergeCell ref="CE123:CH123"/>
    <mergeCell ref="BR26:BV26"/>
    <mergeCell ref="BR27:BV27"/>
    <mergeCell ref="BR28:BV28"/>
    <mergeCell ref="BR29:BV29"/>
    <mergeCell ref="BR30:BV30"/>
    <mergeCell ref="BR31:BV31"/>
    <mergeCell ref="BR32:BV32"/>
    <mergeCell ref="BR33:BV33"/>
    <mergeCell ref="AD124:AK124"/>
    <mergeCell ref="AD123:AK123"/>
    <mergeCell ref="AK112:AP112"/>
    <mergeCell ref="AQ112:AW112"/>
    <mergeCell ref="AX112:BG112"/>
    <mergeCell ref="AM121:AP121"/>
    <mergeCell ref="AD121:AK121"/>
    <mergeCell ref="AK117:AP117"/>
    <mergeCell ref="AQ117:AW117"/>
    <mergeCell ref="AX117:BG117"/>
    <mergeCell ref="AK105:AP105"/>
    <mergeCell ref="AQ105:AW105"/>
    <mergeCell ref="AX105:BG105"/>
    <mergeCell ref="BH105:BL105"/>
    <mergeCell ref="BM105:BQ105"/>
    <mergeCell ref="AK106:AP106"/>
    <mergeCell ref="BR17:BV17"/>
    <mergeCell ref="BR18:BV18"/>
    <mergeCell ref="BR19:BV19"/>
    <mergeCell ref="BR20:BV20"/>
    <mergeCell ref="BR21:BV21"/>
    <mergeCell ref="BR22:BV22"/>
    <mergeCell ref="BR23:BV23"/>
    <mergeCell ref="BR24:BV24"/>
    <mergeCell ref="BR25:BV25"/>
    <mergeCell ref="BR67:BV67"/>
    <mergeCell ref="BR34:BV34"/>
    <mergeCell ref="BR35:BV35"/>
    <mergeCell ref="BR36:BV36"/>
    <mergeCell ref="BR37:BV37"/>
    <mergeCell ref="BR38:BV38"/>
    <mergeCell ref="BR39:BV39"/>
    <mergeCell ref="BR40:BV40"/>
    <mergeCell ref="BR41:BV41"/>
    <mergeCell ref="BR42:BV42"/>
    <mergeCell ref="BR43:BV43"/>
    <mergeCell ref="BR44:BV44"/>
    <mergeCell ref="BR45:BV45"/>
    <mergeCell ref="BR46:BV46"/>
    <mergeCell ref="BR47:BV47"/>
    <mergeCell ref="BR48:BV48"/>
    <mergeCell ref="BR49:BV49"/>
    <mergeCell ref="BR50:BV50"/>
    <mergeCell ref="BR77:BV77"/>
    <mergeCell ref="BR78:BV78"/>
    <mergeCell ref="BR79:BV79"/>
    <mergeCell ref="BR80:BV80"/>
    <mergeCell ref="BR81:BV81"/>
    <mergeCell ref="BR82:BV82"/>
    <mergeCell ref="BR83:BV83"/>
    <mergeCell ref="BR84:BV84"/>
    <mergeCell ref="BR51:BV51"/>
    <mergeCell ref="BR52:BV52"/>
    <mergeCell ref="BR53:BV53"/>
    <mergeCell ref="BR54:BV54"/>
    <mergeCell ref="BR55:BV55"/>
    <mergeCell ref="BR56:BV56"/>
    <mergeCell ref="BR57:BV57"/>
    <mergeCell ref="BR58:BV58"/>
    <mergeCell ref="BR59:BV59"/>
    <mergeCell ref="BR60:BV60"/>
    <mergeCell ref="BR61:BV61"/>
    <mergeCell ref="BR62:BV62"/>
    <mergeCell ref="BR63:BV63"/>
    <mergeCell ref="BR64:BV64"/>
    <mergeCell ref="BR65:BV65"/>
    <mergeCell ref="BR66:BV66"/>
    <mergeCell ref="BR68:BV68"/>
    <mergeCell ref="BR69:BV69"/>
    <mergeCell ref="BR70:BV70"/>
    <mergeCell ref="BR71:BV71"/>
    <mergeCell ref="BR72:BV72"/>
    <mergeCell ref="BR73:BV73"/>
    <mergeCell ref="BR74:BV74"/>
    <mergeCell ref="BR75:BV75"/>
    <mergeCell ref="BR76:BV76"/>
    <mergeCell ref="BH117:BL117"/>
    <mergeCell ref="BR98:BV98"/>
    <mergeCell ref="BR99:BV99"/>
    <mergeCell ref="BR100:BV100"/>
    <mergeCell ref="BR101:BV101"/>
    <mergeCell ref="BR102:BV102"/>
    <mergeCell ref="BR103:BV103"/>
    <mergeCell ref="BR104:BV104"/>
    <mergeCell ref="BR105:BV105"/>
    <mergeCell ref="BR106:BV106"/>
    <mergeCell ref="BR116:BV116"/>
    <mergeCell ref="BR117:BV117"/>
    <mergeCell ref="BM104:BQ104"/>
    <mergeCell ref="BM114:BQ114"/>
    <mergeCell ref="BG129:BI129"/>
    <mergeCell ref="BG130:BI130"/>
    <mergeCell ref="BA128:BE128"/>
    <mergeCell ref="BA129:BE129"/>
    <mergeCell ref="BA130:BE130"/>
    <mergeCell ref="BR85:BV85"/>
    <mergeCell ref="BR86:BV86"/>
    <mergeCell ref="BR87:BV87"/>
    <mergeCell ref="BR88:BV88"/>
    <mergeCell ref="BR89:BV89"/>
    <mergeCell ref="BR90:BV90"/>
    <mergeCell ref="BR91:BV91"/>
    <mergeCell ref="BR92:BV92"/>
    <mergeCell ref="BR93:BV93"/>
    <mergeCell ref="BR94:BV94"/>
    <mergeCell ref="BR95:BV95"/>
    <mergeCell ref="BR96:BV96"/>
    <mergeCell ref="BR97:BV97"/>
    <mergeCell ref="BM118:BQ118"/>
    <mergeCell ref="BH112:BL112"/>
    <mergeCell ref="BM112:BQ112"/>
    <mergeCell ref="BM113:BQ113"/>
    <mergeCell ref="BM115:BQ115"/>
    <mergeCell ref="BM117:BQ117"/>
    <mergeCell ref="BR107:BV107"/>
    <mergeCell ref="BR108:BV108"/>
    <mergeCell ref="BR109:BV109"/>
    <mergeCell ref="BR110:BV110"/>
    <mergeCell ref="BR111:BV111"/>
    <mergeCell ref="BR112:BV112"/>
    <mergeCell ref="BR113:BV113"/>
    <mergeCell ref="BR114:BV114"/>
    <mergeCell ref="BR115:BV115"/>
    <mergeCell ref="AC129:AK129"/>
    <mergeCell ref="AC130:AK130"/>
    <mergeCell ref="AD122:AK122"/>
    <mergeCell ref="AM126:AP126"/>
    <mergeCell ref="AM127:AP127"/>
    <mergeCell ref="AM128:AP128"/>
    <mergeCell ref="AM129:AP129"/>
    <mergeCell ref="AM130:AP130"/>
    <mergeCell ref="AR128:AV128"/>
    <mergeCell ref="AR129:AV129"/>
    <mergeCell ref="AR130:AV130"/>
    <mergeCell ref="AD127:AK127"/>
    <mergeCell ref="BR129:BT129"/>
    <mergeCell ref="BL130:BP130"/>
    <mergeCell ref="BL121:BP121"/>
    <mergeCell ref="BL122:BP122"/>
    <mergeCell ref="BL123:BP123"/>
    <mergeCell ref="AX121:AZ121"/>
    <mergeCell ref="AX122:AZ122"/>
    <mergeCell ref="AX123:AZ123"/>
    <mergeCell ref="AX124:AZ124"/>
    <mergeCell ref="AX125:AZ125"/>
    <mergeCell ref="AX126:AZ126"/>
    <mergeCell ref="AX127:AZ127"/>
    <mergeCell ref="AX128:AZ128"/>
    <mergeCell ref="AX129:AZ129"/>
    <mergeCell ref="AX130:AZ130"/>
    <mergeCell ref="BG121:BI121"/>
    <mergeCell ref="BG122:BI122"/>
    <mergeCell ref="BG123:BI123"/>
    <mergeCell ref="BG124:BI124"/>
    <mergeCell ref="BL128:BP128"/>
    <mergeCell ref="BL129:BP129"/>
    <mergeCell ref="BR130:BT130"/>
    <mergeCell ref="BL125:BP125"/>
    <mergeCell ref="BG125:BI125"/>
    <mergeCell ref="V118:X118"/>
    <mergeCell ref="BR121:BT121"/>
    <mergeCell ref="BR122:BT122"/>
    <mergeCell ref="BR123:BT123"/>
    <mergeCell ref="BR124:BT124"/>
    <mergeCell ref="BR125:BT125"/>
    <mergeCell ref="BR126:BT126"/>
    <mergeCell ref="BR127:BT127"/>
    <mergeCell ref="BR128:BT128"/>
    <mergeCell ref="AC128:AK128"/>
    <mergeCell ref="AX118:BG118"/>
    <mergeCell ref="BH118:BL118"/>
    <mergeCell ref="BG126:BI126"/>
    <mergeCell ref="BG127:BI127"/>
    <mergeCell ref="BG128:BI128"/>
    <mergeCell ref="BR118:BV118"/>
    <mergeCell ref="D106:AD106"/>
    <mergeCell ref="D107:AD107"/>
    <mergeCell ref="D108:AD108"/>
    <mergeCell ref="D75:AD75"/>
    <mergeCell ref="D76:AD76"/>
    <mergeCell ref="D84:AD84"/>
    <mergeCell ref="D85:AD85"/>
    <mergeCell ref="D86:AD86"/>
    <mergeCell ref="D87:AD87"/>
    <mergeCell ref="D88:AD88"/>
    <mergeCell ref="D89:AD89"/>
    <mergeCell ref="D90:AD90"/>
    <mergeCell ref="D91:AD91"/>
    <mergeCell ref="D97:AD97"/>
    <mergeCell ref="D98:AD98"/>
    <mergeCell ref="D99:AD99"/>
    <mergeCell ref="D100:AD100"/>
    <mergeCell ref="D101:AD101"/>
    <mergeCell ref="D102:AD102"/>
    <mergeCell ref="D103:AD103"/>
    <mergeCell ref="D104:AD104"/>
    <mergeCell ref="D105:AD105"/>
    <mergeCell ref="D92:AD92"/>
    <mergeCell ref="D93:AD93"/>
    <mergeCell ref="D96:AD96"/>
    <mergeCell ref="D61:AD61"/>
    <mergeCell ref="D62:AD62"/>
    <mergeCell ref="D63:AD63"/>
    <mergeCell ref="D64:AD64"/>
    <mergeCell ref="D65:AD65"/>
    <mergeCell ref="D66:AD66"/>
    <mergeCell ref="D67:AD67"/>
    <mergeCell ref="D68:AD68"/>
    <mergeCell ref="D69:AD69"/>
    <mergeCell ref="D94:AD94"/>
    <mergeCell ref="D72:AD72"/>
    <mergeCell ref="D73:AD73"/>
    <mergeCell ref="D74:AD74"/>
    <mergeCell ref="D78:AD78"/>
    <mergeCell ref="D79:AD79"/>
    <mergeCell ref="D80:AD80"/>
    <mergeCell ref="D81:AD81"/>
    <mergeCell ref="D82:AD82"/>
    <mergeCell ref="D83:AD83"/>
    <mergeCell ref="AE115:AJ115"/>
    <mergeCell ref="D116:AD116"/>
    <mergeCell ref="AE61:AJ61"/>
    <mergeCell ref="AE62:AJ62"/>
    <mergeCell ref="AE63:AJ63"/>
    <mergeCell ref="AE64:AJ64"/>
    <mergeCell ref="AE65:AJ65"/>
    <mergeCell ref="AE66:AJ66"/>
    <mergeCell ref="AE67:AJ67"/>
    <mergeCell ref="AE68:AJ68"/>
    <mergeCell ref="AE69:AJ69"/>
    <mergeCell ref="AE70:AJ70"/>
    <mergeCell ref="AE71:AJ71"/>
    <mergeCell ref="AE73:AJ73"/>
    <mergeCell ref="AE74:AJ74"/>
    <mergeCell ref="AE75:AJ75"/>
    <mergeCell ref="AE76:AJ76"/>
    <mergeCell ref="D95:AD95"/>
    <mergeCell ref="D53:AD53"/>
    <mergeCell ref="D54:AD54"/>
    <mergeCell ref="D55:AD55"/>
    <mergeCell ref="D56:AD56"/>
    <mergeCell ref="D57:AD57"/>
    <mergeCell ref="D58:AD58"/>
    <mergeCell ref="D59:AD59"/>
    <mergeCell ref="D60:AD60"/>
    <mergeCell ref="D77:AD77"/>
    <mergeCell ref="AE17:AJ17"/>
    <mergeCell ref="AE18:AJ18"/>
    <mergeCell ref="AE19:AJ19"/>
    <mergeCell ref="AE20:AJ20"/>
    <mergeCell ref="AE21:AJ21"/>
    <mergeCell ref="AE22:AJ22"/>
    <mergeCell ref="AE23:AJ23"/>
    <mergeCell ref="AE24:AJ24"/>
    <mergeCell ref="AE25:AJ25"/>
    <mergeCell ref="AE48:AJ48"/>
    <mergeCell ref="AE49:AJ49"/>
    <mergeCell ref="AE50:AJ50"/>
    <mergeCell ref="AE51:AJ51"/>
    <mergeCell ref="AE52:AJ52"/>
    <mergeCell ref="AE53:AJ53"/>
    <mergeCell ref="AE54:AJ54"/>
    <mergeCell ref="AE55:AJ55"/>
    <mergeCell ref="AE82:AJ82"/>
    <mergeCell ref="AE56:AJ56"/>
    <mergeCell ref="AE57:AJ57"/>
    <mergeCell ref="AE58:AJ58"/>
    <mergeCell ref="AE59:AJ59"/>
    <mergeCell ref="AE39:AJ39"/>
    <mergeCell ref="AE40:AJ40"/>
    <mergeCell ref="AE41:AJ41"/>
    <mergeCell ref="AE42:AJ42"/>
    <mergeCell ref="AE43:AJ43"/>
    <mergeCell ref="AE44:AJ44"/>
    <mergeCell ref="AE45:AJ45"/>
    <mergeCell ref="AE46:AJ46"/>
    <mergeCell ref="AE47:AJ47"/>
    <mergeCell ref="AE107:AJ107"/>
    <mergeCell ref="AE109:AJ109"/>
    <mergeCell ref="AE110:AJ110"/>
    <mergeCell ref="AE111:AJ111"/>
    <mergeCell ref="AE112:AJ112"/>
    <mergeCell ref="AE113:AJ113"/>
    <mergeCell ref="AE114:AJ114"/>
    <mergeCell ref="D117:AD117"/>
    <mergeCell ref="AE72:AJ72"/>
    <mergeCell ref="AE83:AJ83"/>
    <mergeCell ref="AE84:AJ84"/>
    <mergeCell ref="AE85:AJ85"/>
    <mergeCell ref="AE86:AJ86"/>
    <mergeCell ref="AE87:AJ87"/>
    <mergeCell ref="AE88:AJ88"/>
    <mergeCell ref="AE89:AJ89"/>
    <mergeCell ref="AE116:AJ116"/>
    <mergeCell ref="D109:AD109"/>
    <mergeCell ref="D110:AD110"/>
    <mergeCell ref="D111:AD111"/>
    <mergeCell ref="D112:AD112"/>
    <mergeCell ref="D113:AD113"/>
    <mergeCell ref="D114:AD114"/>
    <mergeCell ref="D115:AD115"/>
    <mergeCell ref="AE77:AJ77"/>
    <mergeCell ref="AE78:AJ78"/>
    <mergeCell ref="AE79:AJ79"/>
    <mergeCell ref="AE80:AJ80"/>
    <mergeCell ref="AE81:AJ81"/>
    <mergeCell ref="AE117:AJ117"/>
    <mergeCell ref="AE90:AJ90"/>
    <mergeCell ref="AE91:AJ91"/>
    <mergeCell ref="AE92:AJ92"/>
    <mergeCell ref="AE93:AJ93"/>
    <mergeCell ref="AE94:AJ94"/>
    <mergeCell ref="AE95:AJ95"/>
    <mergeCell ref="AE96:AJ96"/>
    <mergeCell ref="AE97:AJ97"/>
    <mergeCell ref="AE98:AJ98"/>
    <mergeCell ref="AE99:AJ99"/>
    <mergeCell ref="AE100:AJ100"/>
    <mergeCell ref="AE101:AJ101"/>
    <mergeCell ref="AE102:AJ102"/>
    <mergeCell ref="AE103:AJ103"/>
    <mergeCell ref="AE104:AJ104"/>
    <mergeCell ref="AE105:AJ105"/>
    <mergeCell ref="AE106:AJ106"/>
    <mergeCell ref="AE108:AJ108"/>
  </mergeCells>
  <dataValidations count="2">
    <dataValidation type="list" allowBlank="1" showInputMessage="1" showErrorMessage="1" sqref="AQ18:AW119" xr:uid="{00000000-0002-0000-0000-000000000000}">
      <formula1>genre</formula1>
    </dataValidation>
    <dataValidation type="list" allowBlank="1" showInputMessage="1" showErrorMessage="1" sqref="AK18:AK119" xr:uid="{00000000-0002-0000-0000-000001000000}">
      <formula1>format</formula1>
    </dataValidation>
  </dataValidations>
  <pageMargins left="0.31496062992125984" right="0.31496062992125984" top="0.35433070866141736" bottom="0.35433070866141736" header="0.31496062992125984" footer="0.31496062992125984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'(à cacher!) listes'!$A$20:$A$22</xm:f>
          </x14:formula1>
          <xm:sqref>BH18:BH117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859B-CBEB-482F-B25F-698BFB98312C}">
  <dimension ref="A1:AA5"/>
  <sheetViews>
    <sheetView workbookViewId="0">
      <selection activeCell="V5" sqref="V5"/>
    </sheetView>
  </sheetViews>
  <sheetFormatPr baseColWidth="10" defaultRowHeight="14.5" x14ac:dyDescent="0.35"/>
  <cols>
    <col min="1" max="1" width="33.1796875" customWidth="1"/>
    <col min="2" max="2" width="35.26953125" customWidth="1"/>
    <col min="3" max="3" width="24.81640625" customWidth="1"/>
    <col min="4" max="5" width="21.26953125" customWidth="1"/>
    <col min="6" max="6" width="17.453125" customWidth="1"/>
    <col min="7" max="13" width="19.54296875" customWidth="1"/>
    <col min="14" max="14" width="14.453125" customWidth="1"/>
    <col min="15" max="15" width="13.81640625" customWidth="1"/>
    <col min="16" max="16" width="18.1796875" customWidth="1"/>
    <col min="17" max="17" width="19.1796875" customWidth="1"/>
    <col min="18" max="18" width="11.453125" customWidth="1"/>
    <col min="19" max="19" width="16.1796875" customWidth="1"/>
    <col min="20" max="20" width="18.26953125" customWidth="1"/>
    <col min="21" max="21" width="14.453125" style="40" customWidth="1"/>
    <col min="22" max="22" width="13.81640625" customWidth="1"/>
    <col min="23" max="23" width="18.1796875" customWidth="1"/>
    <col min="24" max="24" width="19.1796875" customWidth="1"/>
    <col min="25" max="25" width="11.453125" customWidth="1"/>
    <col min="26" max="26" width="14.7265625" customWidth="1"/>
    <col min="27" max="27" width="19" customWidth="1"/>
  </cols>
  <sheetData>
    <row r="1" spans="1:27" ht="15" thickBot="1" x14ac:dyDescent="0.4">
      <c r="A1" s="103" t="s">
        <v>81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6" t="s">
        <v>80</v>
      </c>
      <c r="O1" s="107"/>
      <c r="P1" s="107"/>
      <c r="Q1" s="107"/>
      <c r="R1" s="107"/>
      <c r="S1" s="107"/>
      <c r="T1" s="108"/>
      <c r="U1" s="109" t="s">
        <v>79</v>
      </c>
      <c r="V1" s="110"/>
      <c r="W1" s="110"/>
      <c r="X1" s="110"/>
      <c r="Y1" s="110"/>
      <c r="Z1" s="110"/>
      <c r="AA1" s="111"/>
    </row>
    <row r="2" spans="1:27" ht="58" x14ac:dyDescent="0.35">
      <c r="A2" s="41" t="s">
        <v>53</v>
      </c>
      <c r="B2" s="41" t="s">
        <v>54</v>
      </c>
      <c r="C2" s="41" t="s">
        <v>48</v>
      </c>
      <c r="D2" s="41" t="s">
        <v>72</v>
      </c>
      <c r="E2" s="41" t="s">
        <v>74</v>
      </c>
      <c r="F2" s="39" t="s">
        <v>52</v>
      </c>
      <c r="G2" s="39" t="s">
        <v>73</v>
      </c>
      <c r="H2" s="39" t="s">
        <v>65</v>
      </c>
      <c r="I2" s="39" t="s">
        <v>28</v>
      </c>
      <c r="J2" s="39" t="s">
        <v>66</v>
      </c>
      <c r="K2" s="39" t="s">
        <v>67</v>
      </c>
      <c r="L2" s="39" t="s">
        <v>68</v>
      </c>
      <c r="M2" s="39" t="s">
        <v>82</v>
      </c>
      <c r="N2" s="52" t="s">
        <v>55</v>
      </c>
      <c r="O2" s="53" t="s">
        <v>56</v>
      </c>
      <c r="P2" s="53" t="s">
        <v>57</v>
      </c>
      <c r="Q2" s="53" t="s">
        <v>58</v>
      </c>
      <c r="R2" s="53" t="s">
        <v>59</v>
      </c>
      <c r="S2" s="53" t="s">
        <v>84</v>
      </c>
      <c r="T2" s="53" t="s">
        <v>85</v>
      </c>
      <c r="U2" s="54" t="s">
        <v>60</v>
      </c>
      <c r="V2" s="55" t="s">
        <v>61</v>
      </c>
      <c r="W2" s="55" t="s">
        <v>62</v>
      </c>
      <c r="X2" s="55" t="s">
        <v>63</v>
      </c>
      <c r="Y2" s="55" t="s">
        <v>64</v>
      </c>
      <c r="Z2" s="55" t="s">
        <v>83</v>
      </c>
      <c r="AA2" s="56" t="s">
        <v>86</v>
      </c>
    </row>
    <row r="3" spans="1:27" s="42" customFormat="1" x14ac:dyDescent="0.35">
      <c r="A3" s="42" t="e">
        <f>#REF!</f>
        <v>#REF!</v>
      </c>
      <c r="B3" s="42" t="e">
        <f>#REF!</f>
        <v>#REF!</v>
      </c>
      <c r="C3" s="44" t="e">
        <f>#REF!</f>
        <v>#REF!</v>
      </c>
      <c r="D3" s="42" t="e">
        <f>IF(#REF!&gt;74999.99,1,0)</f>
        <v>#REF!</v>
      </c>
      <c r="E3" s="50" t="e">
        <f>#REF!/#REF!</f>
        <v>#REF!</v>
      </c>
      <c r="F3" s="44" t="e">
        <f>#REF!</f>
        <v>#REF!</v>
      </c>
      <c r="G3" s="50" t="e">
        <f>#REF!/#REF!</f>
        <v>#REF!</v>
      </c>
      <c r="H3" s="47" t="e">
        <f>#REF!</f>
        <v>#REF!</v>
      </c>
      <c r="I3" s="47" t="e">
        <f>#REF!*0.2+#REF!+#REF!+#REF!</f>
        <v>#REF!</v>
      </c>
      <c r="J3" s="47" t="e">
        <f>#REF!+#REF!</f>
        <v>#REF!</v>
      </c>
      <c r="K3" s="44" t="e">
        <f>#REF!+#REF!</f>
        <v>#REF!</v>
      </c>
      <c r="L3" s="42" t="e">
        <f>#REF!</f>
        <v>#REF!</v>
      </c>
      <c r="M3" s="42" t="e">
        <f>L3/#REF!</f>
        <v>#REF!</v>
      </c>
      <c r="N3" s="42" t="e">
        <f>#REF!</f>
        <v>#REF!</v>
      </c>
      <c r="O3" s="42" t="e">
        <f>#REF!*0.2+#REF!+#REF!+#REF!</f>
        <v>#REF!</v>
      </c>
      <c r="P3" s="42" t="e">
        <f>#REF!+#REF!</f>
        <v>#REF!</v>
      </c>
      <c r="Q3" s="42" t="e">
        <f>#REF!+#REF!</f>
        <v>#REF!</v>
      </c>
      <c r="R3" s="42" t="e">
        <f>#REF!</f>
        <v>#REF!</v>
      </c>
      <c r="S3" s="42" t="e">
        <f>R3/#REF!</f>
        <v>#REF!</v>
      </c>
      <c r="T3" s="42" t="e">
        <f>#REF!</f>
        <v>#REF!</v>
      </c>
      <c r="U3" s="43">
        <f>Rapport!V118</f>
        <v>0</v>
      </c>
      <c r="V3" s="42">
        <f ca="1">Rapport!BG121*0.2+Rapport!BG122+Rapport!BG123+Rapport!BG124</f>
        <v>0</v>
      </c>
      <c r="W3" s="42">
        <f>Rapport!AM121+Rapport!AM122</f>
        <v>0</v>
      </c>
      <c r="X3" s="42">
        <f>Rapport!AM128+Rapport!AM129</f>
        <v>0</v>
      </c>
      <c r="Y3" s="42">
        <f>Rapport!BR118</f>
        <v>0</v>
      </c>
      <c r="Z3" s="42" t="e">
        <f>Y3/Rapport!V118</f>
        <v>#DIV/0!</v>
      </c>
      <c r="AA3" s="42" t="e">
        <f>Rapport!CM119</f>
        <v>#DIV/0!</v>
      </c>
    </row>
    <row r="4" spans="1:27" ht="21" x14ac:dyDescent="0.5">
      <c r="I4" s="49" t="s">
        <v>71</v>
      </c>
      <c r="O4" s="49" t="s">
        <v>71</v>
      </c>
      <c r="V4" s="49" t="s">
        <v>71</v>
      </c>
    </row>
    <row r="5" spans="1:27" x14ac:dyDescent="0.35">
      <c r="I5" s="48" t="s">
        <v>70</v>
      </c>
      <c r="O5" s="48" t="s">
        <v>70</v>
      </c>
      <c r="V5" s="48" t="s">
        <v>70</v>
      </c>
    </row>
  </sheetData>
  <mergeCells count="3">
    <mergeCell ref="A1:M1"/>
    <mergeCell ref="N1:T1"/>
    <mergeCell ref="U1:AA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7"/>
  <sheetViews>
    <sheetView workbookViewId="0">
      <selection activeCell="BH114" sqref="BH114:BL114"/>
    </sheetView>
  </sheetViews>
  <sheetFormatPr baseColWidth="10" defaultRowHeight="14.5" x14ac:dyDescent="0.35"/>
  <cols>
    <col min="1" max="1" width="30.54296875" customWidth="1"/>
  </cols>
  <sheetData>
    <row r="3" spans="1:1" x14ac:dyDescent="0.35">
      <c r="A3" t="s">
        <v>6</v>
      </c>
    </row>
    <row r="4" spans="1:1" x14ac:dyDescent="0.35">
      <c r="A4" s="1" t="s">
        <v>51</v>
      </c>
    </row>
    <row r="5" spans="1:1" x14ac:dyDescent="0.35">
      <c r="A5" s="8" t="s">
        <v>7</v>
      </c>
    </row>
    <row r="6" spans="1:1" x14ac:dyDescent="0.35">
      <c r="A6" s="8" t="s">
        <v>8</v>
      </c>
    </row>
    <row r="7" spans="1:1" x14ac:dyDescent="0.35">
      <c r="A7" s="8" t="s">
        <v>9</v>
      </c>
    </row>
    <row r="8" spans="1:1" x14ac:dyDescent="0.35">
      <c r="A8" s="9" t="s">
        <v>14</v>
      </c>
    </row>
    <row r="11" spans="1:1" x14ac:dyDescent="0.35">
      <c r="A11" t="s">
        <v>10</v>
      </c>
    </row>
    <row r="12" spans="1:1" x14ac:dyDescent="0.35">
      <c r="A12" t="s">
        <v>51</v>
      </c>
    </row>
    <row r="13" spans="1:1" x14ac:dyDescent="0.35">
      <c r="A13" t="s">
        <v>11</v>
      </c>
    </row>
    <row r="14" spans="1:1" x14ac:dyDescent="0.35">
      <c r="A14" t="s">
        <v>12</v>
      </c>
    </row>
    <row r="15" spans="1:1" x14ac:dyDescent="0.35">
      <c r="A15" t="s">
        <v>13</v>
      </c>
    </row>
    <row r="16" spans="1:1" x14ac:dyDescent="0.35">
      <c r="A16" t="s">
        <v>16</v>
      </c>
    </row>
    <row r="17" spans="1:1" x14ac:dyDescent="0.35">
      <c r="A17" t="s">
        <v>14</v>
      </c>
    </row>
    <row r="19" spans="1:1" x14ac:dyDescent="0.35">
      <c r="A19" t="s">
        <v>18</v>
      </c>
    </row>
    <row r="20" spans="1:1" x14ac:dyDescent="0.35">
      <c r="A20" t="s">
        <v>51</v>
      </c>
    </row>
    <row r="21" spans="1:1" x14ac:dyDescent="0.35">
      <c r="A21" t="s">
        <v>19</v>
      </c>
    </row>
    <row r="22" spans="1:1" x14ac:dyDescent="0.35">
      <c r="A22" t="s">
        <v>20</v>
      </c>
    </row>
    <row r="24" spans="1:1" x14ac:dyDescent="0.35">
      <c r="A24" t="s">
        <v>47</v>
      </c>
    </row>
    <row r="25" spans="1:1" x14ac:dyDescent="0.35">
      <c r="A25" t="s">
        <v>51</v>
      </c>
    </row>
    <row r="26" spans="1:1" x14ac:dyDescent="0.35">
      <c r="A26" t="s">
        <v>49</v>
      </c>
    </row>
    <row r="27" spans="1:1" x14ac:dyDescent="0.35">
      <c r="A2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Rapport</vt:lpstr>
      <vt:lpstr>(à cacher!) Calculs</vt:lpstr>
      <vt:lpstr>(à cacher!) listes</vt:lpstr>
      <vt:lpstr>format</vt:lpstr>
      <vt:lpstr>genre</vt:lpstr>
      <vt:lpstr>Rapport!Impression_des_titres</vt:lpstr>
      <vt:lpstr>Rapport!Zone_d_impression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Baud, Hélène</cp:lastModifiedBy>
  <cp:lastPrinted>2018-04-04T18:03:07Z</cp:lastPrinted>
  <dcterms:created xsi:type="dcterms:W3CDTF">2015-10-02T17:57:06Z</dcterms:created>
  <dcterms:modified xsi:type="dcterms:W3CDTF">2021-06-07T20:10:09Z</dcterms:modified>
</cp:coreProperties>
</file>