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decgouvqcca-my.sharepoint.com/personal/marlene_verger_sodec_gouv_qc_ca/Documents/MVerger_OneDrive/Revision_Documents_Programmes/Aff Int/Ajustements mineurs - Fév-Mars 2023/"/>
    </mc:Choice>
  </mc:AlternateContent>
  <xr:revisionPtr revIDLastSave="1743" documentId="13_ncr:1_{850BA511-F9CE-41C1-BCC8-4261B549776A}" xr6:coauthVersionLast="47" xr6:coauthVersionMax="47" xr10:uidLastSave="{4D42DD08-FAF2-4CBC-AE16-A944C9015E2C}"/>
  <workbookProtection workbookAlgorithmName="SHA-512" workbookHashValue="CPYHr3AezR1HwkBe0HDcSLWGRP9kBaree+32Rj4wdApEAm6CmU0OduApSXTu+iusS+Ovr7J60A3EZZ9pNZBzlg==" workbookSaltValue="tFq3kou4UVx0xcwLf9Iatw==" workbookSpinCount="100000" lockStructure="1"/>
  <bookViews>
    <workbookView xWindow="28680" yWindow="-120" windowWidth="29040" windowHeight="15840" xr2:uid="{BC5C81BE-90F5-413C-80D5-389039D68E10}"/>
  </bookViews>
  <sheets>
    <sheet name="Formulaire_Demande" sheetId="17" r:id="rId1"/>
    <sheet name="Liste_Professionnels" sheetId="25" r:id="rId2"/>
    <sheet name="Liste_Activités" sheetId="18" r:id="rId3"/>
    <sheet name="Prévision_Ventes" sheetId="19" r:id="rId4"/>
    <sheet name="Rapport_Final" sheetId="21" r:id="rId5"/>
    <sheet name="Recommandation" sheetId="23" state="hidden" r:id="rId6"/>
    <sheet name="Paramètres" sheetId="9" state="hidden" r:id="rId7"/>
  </sheets>
  <definedNames>
    <definedName name="_xlnm.Print_Titles" localSheetId="2">Liste_Activités!$1:$8</definedName>
    <definedName name="_xlnm.Print_Titles" localSheetId="5">Recommandation!$1:$7</definedName>
    <definedName name="_xlnm.Print_Area" localSheetId="0">Formulaire_Demande!$A$1:$L$218</definedName>
    <definedName name="_xlnm.Print_Area" localSheetId="2">Liste_Activités!$A$1:$I$38</definedName>
    <definedName name="_xlnm.Print_Area" localSheetId="1">Liste_Professionnels!$A$1:$L$52</definedName>
    <definedName name="_xlnm.Print_Area" localSheetId="3">Prévision_Ventes!$A$1:$G$21</definedName>
    <definedName name="_xlnm.Print_Area" localSheetId="4">Rapport_Final!$A$1:$M$50</definedName>
    <definedName name="_xlnm.Print_Area" localSheetId="5">Recommandation!$A$1:$K$103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21" l="1"/>
  <c r="H59" i="21"/>
  <c r="H58" i="21"/>
  <c r="E58" i="21"/>
  <c r="H57" i="21"/>
  <c r="E57" i="21"/>
  <c r="G206" i="17"/>
  <c r="G205" i="17"/>
  <c r="G204" i="17"/>
  <c r="G202" i="17"/>
  <c r="G201" i="17"/>
  <c r="G200" i="17"/>
  <c r="G198" i="17"/>
  <c r="G197" i="17"/>
  <c r="G196" i="17"/>
  <c r="G195" i="17"/>
  <c r="G194" i="17"/>
  <c r="G192" i="17"/>
  <c r="G191" i="17"/>
  <c r="G190" i="17"/>
  <c r="G189" i="17"/>
  <c r="G188" i="17"/>
  <c r="G186" i="17"/>
  <c r="C39" i="21"/>
  <c r="E208" i="17"/>
  <c r="E187" i="17"/>
  <c r="E67" i="23" s="1"/>
  <c r="E70" i="23"/>
  <c r="E69" i="23"/>
  <c r="E68" i="23"/>
  <c r="E63" i="23"/>
  <c r="E60" i="23"/>
  <c r="E61" i="23" s="1"/>
  <c r="C40" i="17" l="1"/>
  <c r="E13" i="23"/>
  <c r="E12" i="23"/>
  <c r="E11" i="23"/>
  <c r="E175" i="17"/>
  <c r="N69" i="23"/>
  <c r="G80" i="23"/>
  <c r="E30" i="23"/>
  <c r="E23" i="23"/>
  <c r="E22" i="23"/>
  <c r="E21" i="23"/>
  <c r="E20" i="23"/>
  <c r="E59" i="23" l="1"/>
  <c r="C183" i="17"/>
  <c r="E10" i="23"/>
  <c r="E16" i="23" l="1"/>
  <c r="F203" i="17" l="1"/>
  <c r="E203" i="17"/>
  <c r="G199" i="17"/>
  <c r="F199" i="17"/>
  <c r="E199" i="17"/>
  <c r="F193" i="17"/>
  <c r="E193" i="17"/>
  <c r="F187" i="17"/>
  <c r="F208" i="17" s="1"/>
  <c r="N62" i="23" l="1"/>
  <c r="N71" i="17"/>
  <c r="C9" i="21" s="1"/>
  <c r="H25" i="17" l="1"/>
  <c r="E51" i="23"/>
  <c r="E50" i="23"/>
  <c r="E48" i="23"/>
  <c r="E47" i="23"/>
  <c r="E45" i="23"/>
  <c r="E44" i="23"/>
  <c r="E42" i="23"/>
  <c r="E41" i="23"/>
  <c r="E39" i="23"/>
  <c r="E38" i="23"/>
  <c r="E36" i="23"/>
  <c r="E35" i="23"/>
  <c r="E33" i="23"/>
  <c r="E32" i="23"/>
  <c r="E28" i="23"/>
  <c r="E27" i="23"/>
  <c r="I80" i="23"/>
  <c r="N61" i="23" l="1"/>
  <c r="N63" i="23" s="1"/>
  <c r="N68" i="23"/>
  <c r="N70" i="23" s="1"/>
  <c r="I25" i="21" l="1"/>
  <c r="C25" i="21"/>
  <c r="I76" i="23"/>
  <c r="E64" i="23"/>
  <c r="E66" i="23" s="1"/>
  <c r="E56" i="23"/>
  <c r="E55" i="23"/>
  <c r="E54" i="23"/>
  <c r="E53" i="23"/>
  <c r="E52" i="23"/>
  <c r="E49" i="23"/>
  <c r="E46" i="23"/>
  <c r="E43" i="23"/>
  <c r="E40" i="23"/>
  <c r="E37" i="23"/>
  <c r="E34" i="23"/>
  <c r="E31" i="23"/>
  <c r="E29" i="23"/>
  <c r="E26" i="23"/>
  <c r="E17" i="23"/>
  <c r="H14" i="23"/>
  <c r="F66" i="23" l="1"/>
  <c r="N69" i="17"/>
  <c r="N70" i="17" l="1"/>
  <c r="C29" i="21"/>
  <c r="C28" i="21"/>
  <c r="C27" i="21"/>
  <c r="C26" i="21"/>
  <c r="G150" i="17"/>
  <c r="G173" i="17"/>
  <c r="G172" i="17"/>
  <c r="G171" i="17"/>
  <c r="G170" i="17"/>
  <c r="G169" i="17"/>
  <c r="G168" i="17"/>
  <c r="G167" i="17"/>
  <c r="G166" i="17"/>
  <c r="G165" i="17"/>
  <c r="G164" i="17"/>
  <c r="G163" i="17"/>
  <c r="G162" i="17"/>
  <c r="G161" i="17"/>
  <c r="G160" i="17"/>
  <c r="G159" i="17"/>
  <c r="G158" i="17"/>
  <c r="G157" i="17"/>
  <c r="G156" i="17"/>
  <c r="G155" i="17"/>
  <c r="G154" i="17"/>
  <c r="G153" i="17"/>
  <c r="G152" i="17"/>
  <c r="G151" i="17"/>
  <c r="H175" i="17"/>
  <c r="F175" i="17"/>
  <c r="I78" i="23"/>
  <c r="I77" i="23"/>
  <c r="M76" i="23"/>
  <c r="M75" i="23" s="1"/>
  <c r="I73" i="23"/>
  <c r="I72" i="23"/>
  <c r="G203" i="17"/>
  <c r="G193" i="17"/>
  <c r="G185" i="17"/>
  <c r="G187" i="17" l="1"/>
  <c r="G208" i="17" s="1"/>
  <c r="G69" i="17"/>
  <c r="G70" i="17" s="1"/>
  <c r="J70" i="17" s="1"/>
  <c r="G175" i="17"/>
</calcChain>
</file>

<file path=xl/sharedStrings.xml><?xml version="1.0" encoding="utf-8"?>
<sst xmlns="http://schemas.openxmlformats.org/spreadsheetml/2006/main" count="291" uniqueCount="248">
  <si>
    <t>TOTAL FINANCEMENT</t>
  </si>
  <si>
    <t>Nom de l'entreprise requérante</t>
  </si>
  <si>
    <t>Notes explicatives</t>
  </si>
  <si>
    <t>Adresse</t>
  </si>
  <si>
    <t>Ville</t>
  </si>
  <si>
    <t>OUI/NON</t>
  </si>
  <si>
    <t>Rapport final</t>
  </si>
  <si>
    <t>Requérant</t>
  </si>
  <si>
    <t>Formulaire de demande</t>
  </si>
  <si>
    <t>Prévisionnel</t>
  </si>
  <si>
    <t>Représentant officiel de l'entreprise - personne autorisée à signer</t>
  </si>
  <si>
    <t>SECTION A : IDENTIFICATION DU REQUÉRANT</t>
  </si>
  <si>
    <t>Volet 5 - Initiatives stratégiques</t>
  </si>
  <si>
    <t>Titre de la personne-ressource</t>
  </si>
  <si>
    <t>Téléphone de la personne-ressource</t>
  </si>
  <si>
    <t>Courriel de la personne-ressource</t>
  </si>
  <si>
    <r>
      <rPr>
        <b/>
        <i/>
        <sz val="14"/>
        <rFont val="Arial"/>
        <family val="2"/>
      </rPr>
      <t>ATTENTION : CONSERVER CE DOCUMENT POUR SOUMETTRE VOTRE RAPPORT FINAL</t>
    </r>
    <r>
      <rPr>
        <b/>
        <i/>
        <sz val="13"/>
        <rFont val="Arial"/>
        <family val="2"/>
      </rPr>
      <t xml:space="preserve">
TOUT DOSSIER INCOMPLET SERA REFUSÉ
Les champs marqués d'un astérisque ( * ) sont obligatoires</t>
    </r>
  </si>
  <si>
    <t>INSTRUCTIONS GÉNÉRALES</t>
  </si>
  <si>
    <t xml:space="preserve">Pour déposer une demande </t>
  </si>
  <si>
    <r>
      <t xml:space="preserve">compléter tous les champs requis dans le présent formulaire 
</t>
    </r>
    <r>
      <rPr>
        <b/>
        <i/>
        <sz val="16"/>
        <color rgb="FF0070C0"/>
        <rFont val="Arial"/>
        <family val="2"/>
      </rPr>
      <t>les champs marqués d'un astérisque ( * ) sont obligatoires</t>
    </r>
  </si>
  <si>
    <t>Pour déposer le rapport final</t>
  </si>
  <si>
    <r>
      <t xml:space="preserve">compléter les étapes telles que mentionnées dans l'onglet </t>
    </r>
    <r>
      <rPr>
        <b/>
        <sz val="16"/>
        <color rgb="FF0070C0"/>
        <rFont val="Arial"/>
        <family val="2"/>
      </rPr>
      <t>Rapport final</t>
    </r>
    <r>
      <rPr>
        <b/>
        <sz val="16"/>
        <color theme="4" tint="-0.499984740745262"/>
        <rFont val="Arial"/>
        <family val="2"/>
      </rPr>
      <t xml:space="preserve"> </t>
    </r>
    <r>
      <rPr>
        <b/>
        <i/>
        <sz val="16"/>
        <color rgb="FFC00000"/>
        <rFont val="Arial"/>
        <family val="2"/>
      </rPr>
      <t>cliquer ici</t>
    </r>
  </si>
  <si>
    <t>* Nom de l'entreprise requérante</t>
  </si>
  <si>
    <t>* Adresse</t>
  </si>
  <si>
    <t>* Ville</t>
  </si>
  <si>
    <t>* Code postal</t>
  </si>
  <si>
    <t>Province</t>
  </si>
  <si>
    <t>Québec</t>
  </si>
  <si>
    <t xml:space="preserve">* Prénom </t>
  </si>
  <si>
    <t>* Nom</t>
  </si>
  <si>
    <t>* Titre du représentant officiel de l'entreprise</t>
  </si>
  <si>
    <t>* Téléphone du représentant officiel de l'entreprise</t>
  </si>
  <si>
    <t>* Courriel du représentant officiel de l'entreprise</t>
  </si>
  <si>
    <r>
      <t xml:space="preserve">Personne-ressource pour le traitement du dossier </t>
    </r>
    <r>
      <rPr>
        <b/>
        <i/>
        <sz val="12"/>
        <color theme="4" tint="-0.499984740745262"/>
        <rFont val="Arial"/>
        <family val="2"/>
      </rPr>
      <t>(si différent du Représentant officiel de l'entreprise)</t>
    </r>
  </si>
  <si>
    <t xml:space="preserve">Prénom </t>
  </si>
  <si>
    <t>Nom</t>
  </si>
  <si>
    <t>Veuillez noter que la SODEC utilisera l'adresse courriel ci-dessus pour effectuer le suivi du projet 
(si différent du courriel du représentant officiel)</t>
  </si>
  <si>
    <t>Instructions</t>
  </si>
  <si>
    <t>Compléter tous les champs marqués d'un astérisque ( * ) ci-dessous</t>
  </si>
  <si>
    <t>La hauteur des lignes peut être ajustée au besoin</t>
  </si>
  <si>
    <t>SECTION E : PRÉVISION DES VENTES</t>
  </si>
  <si>
    <t>l</t>
  </si>
  <si>
    <t>* Montant prévisionnel</t>
  </si>
  <si>
    <t>TOTAL BUDGET</t>
  </si>
  <si>
    <r>
      <t xml:space="preserve">Toute aide gouvernementale obtenue ou à obtenir en vertu de programmes publics (municipaux, régionaux, provinciaux, nationaux et internationaux) et toute aide privée, sous quelque forme que ce soit (investissement, subvention, commandite, etc.) 
</t>
    </r>
    <r>
      <rPr>
        <b/>
        <sz val="13"/>
        <color rgb="FFC00000"/>
        <rFont val="Arial"/>
        <family val="2"/>
      </rPr>
      <t>doit être inscrite ci-dessous</t>
    </r>
    <r>
      <rPr>
        <b/>
        <sz val="13"/>
        <color theme="4" tint="-0.499984740745262"/>
        <rFont val="Arial"/>
        <family val="2"/>
      </rPr>
      <t>.</t>
    </r>
  </si>
  <si>
    <t>* Requérant</t>
  </si>
  <si>
    <t>accès rapide au rapport final</t>
  </si>
  <si>
    <t>Je déclare que les informations transmises 
sont exactes et véridiques.</t>
  </si>
  <si>
    <r>
      <rPr>
        <b/>
        <i/>
        <sz val="14"/>
        <rFont val="Arial"/>
        <family val="2"/>
      </rPr>
      <t>ATTENTION : CONSERVER CE DOCUMENT POUR SOUMETTRE VOTRE RAPPORT FINAL</t>
    </r>
    <r>
      <rPr>
        <b/>
        <i/>
        <sz val="13"/>
        <rFont val="Arial"/>
        <family val="2"/>
      </rPr>
      <t xml:space="preserve">
TOUT DOSSIER INCOMPLET SERA REFUSÉ</t>
    </r>
  </si>
  <si>
    <r>
      <t xml:space="preserve">RAPPORT FINAL </t>
    </r>
    <r>
      <rPr>
        <b/>
        <i/>
        <sz val="22"/>
        <color rgb="FFC00000"/>
        <rFont val="Arial"/>
        <family val="2"/>
      </rPr>
      <t>cliquer ici</t>
    </r>
  </si>
  <si>
    <r>
      <t xml:space="preserve">* Période
</t>
    </r>
    <r>
      <rPr>
        <i/>
        <sz val="10"/>
        <color theme="0"/>
        <rFont val="Arial"/>
        <family val="2"/>
      </rPr>
      <t>(mm / aaaa)</t>
    </r>
  </si>
  <si>
    <t>* Territoires</t>
  </si>
  <si>
    <r>
      <rPr>
        <b/>
        <sz val="13"/>
        <color theme="0"/>
        <rFont val="Arial"/>
        <family val="2"/>
      </rPr>
      <t>* Moyens déployés par l’entreprise 
pour mener à bien chacune des activités décrites</t>
    </r>
    <r>
      <rPr>
        <b/>
        <sz val="12"/>
        <color theme="0"/>
        <rFont val="Arial"/>
        <family val="2"/>
      </rPr>
      <t xml:space="preserve"> 
</t>
    </r>
    <r>
      <rPr>
        <i/>
        <sz val="10"/>
        <color theme="0"/>
        <rFont val="Arial"/>
        <family val="2"/>
      </rPr>
      <t>(incluant les ressources externes et internes)</t>
    </r>
  </si>
  <si>
    <r>
      <rPr>
        <b/>
        <u/>
        <sz val="13"/>
        <color theme="0"/>
        <rFont val="Arial"/>
        <family val="2"/>
      </rPr>
      <t>Rapport final</t>
    </r>
    <r>
      <rPr>
        <b/>
        <sz val="12"/>
        <color theme="0"/>
        <rFont val="Arial"/>
        <family val="2"/>
      </rPr>
      <t xml:space="preserve">
</t>
    </r>
    <r>
      <rPr>
        <b/>
        <sz val="10"/>
        <color theme="0"/>
        <rFont val="Arial"/>
        <family val="2"/>
      </rPr>
      <t>Indiquez si les activités/actions ont été réalisées
Si non, expliquez pourquoi
Décrivez également les activités non prévues réalisées</t>
    </r>
  </si>
  <si>
    <t>Prévision des ventes</t>
  </si>
  <si>
    <t>PRÉVISION DES VENTES</t>
  </si>
  <si>
    <t>RAPPORT FINAL</t>
  </si>
  <si>
    <t>À NOTER</t>
  </si>
  <si>
    <t>Le rapport final est composé :</t>
  </si>
  <si>
    <t>des 7 étapes ci-dessous</t>
  </si>
  <si>
    <r>
      <t>du</t>
    </r>
    <r>
      <rPr>
        <b/>
        <i/>
        <sz val="14"/>
        <rFont val="Arial"/>
        <family val="2"/>
      </rPr>
      <t xml:space="preserve"> Formulaire de bilan SODEXPORT</t>
    </r>
    <r>
      <rPr>
        <b/>
        <sz val="14"/>
        <rFont val="Arial"/>
        <family val="2"/>
      </rPr>
      <t xml:space="preserve"> 
</t>
    </r>
    <r>
      <rPr>
        <b/>
        <i/>
        <sz val="11"/>
        <rFont val="Arial"/>
        <family val="2"/>
      </rPr>
      <t>(à compléter via la plateforme Sod@ccès)</t>
    </r>
  </si>
  <si>
    <t>Étape 1.</t>
  </si>
  <si>
    <t>Étape 2.</t>
  </si>
  <si>
    <t>Étape 3.</t>
  </si>
  <si>
    <t>Étape 4.</t>
  </si>
  <si>
    <t>Étape 5.</t>
  </si>
  <si>
    <t>Étape 6.</t>
  </si>
  <si>
    <t>Répondre aux questions ci-dessous</t>
  </si>
  <si>
    <t>Étape 7.</t>
  </si>
  <si>
    <t>Recommandation</t>
  </si>
  <si>
    <t>RECOMMANDATION</t>
  </si>
  <si>
    <t>No participation</t>
  </si>
  <si>
    <t>Objet</t>
  </si>
  <si>
    <t>Vérification admissibilité de l'entreprise</t>
  </si>
  <si>
    <t>Vérification admissibilité du projet</t>
  </si>
  <si>
    <t>Date de début du projet</t>
  </si>
  <si>
    <t>50% Total frais admissibles</t>
  </si>
  <si>
    <t>Subvention recommandée</t>
  </si>
  <si>
    <t>Deuxième versement (30 %)</t>
  </si>
  <si>
    <t>Ventilation budgétaire</t>
  </si>
  <si>
    <t>Pourcentage alloué par ventilation budgétaire</t>
  </si>
  <si>
    <t>Montant appliqué par ventilation budgétaire</t>
  </si>
  <si>
    <t>Évaluation</t>
  </si>
  <si>
    <t>Le requérant est-il bien préparé pour atteindre ses objectifs?</t>
  </si>
  <si>
    <t>La mise de fonds est-elle bien de 30 %?</t>
  </si>
  <si>
    <t>Commentaires de l'analyste</t>
  </si>
  <si>
    <t>Date</t>
  </si>
  <si>
    <t>Élaine Dumont</t>
  </si>
  <si>
    <t>Directrice Affaires internationales, exportation 
et mise en marché du cinéma</t>
  </si>
  <si>
    <t>SECTEUR</t>
  </si>
  <si>
    <t>Livre et édition</t>
  </si>
  <si>
    <t>Métiers d'art et marché de l'art</t>
  </si>
  <si>
    <t>SECTION B : PROJET</t>
  </si>
  <si>
    <t>* Description Activités</t>
  </si>
  <si>
    <t>SECTION G : SOURCES DE FINANCEMENT</t>
  </si>
  <si>
    <r>
      <t xml:space="preserve">* Secteur d'activités du requérant </t>
    </r>
    <r>
      <rPr>
        <i/>
        <sz val="10"/>
        <rFont val="Arial"/>
        <family val="2"/>
      </rPr>
      <t>(liste déroulante)</t>
    </r>
  </si>
  <si>
    <t>RÉSERVÉ À LA SODEC</t>
  </si>
  <si>
    <r>
      <t xml:space="preserve">Écart 
</t>
    </r>
    <r>
      <rPr>
        <b/>
        <sz val="9"/>
        <color theme="0"/>
        <rFont val="Arial"/>
        <family val="2"/>
      </rPr>
      <t>Montant prévisionnel 
vs 
Montant Rapport final</t>
    </r>
  </si>
  <si>
    <t>Montants admissibles</t>
  </si>
  <si>
    <t>Montant Rapport final</t>
  </si>
  <si>
    <r>
      <rPr>
        <b/>
        <sz val="12"/>
        <color theme="0"/>
        <rFont val="Arial"/>
        <family val="2"/>
      </rPr>
      <t>Écart</t>
    </r>
    <r>
      <rPr>
        <b/>
        <sz val="9"/>
        <color theme="0"/>
        <rFont val="Arial"/>
        <family val="2"/>
      </rPr>
      <t xml:space="preserve"> 
Montant prévisionnel 
vs 
Montant Rapport final</t>
    </r>
  </si>
  <si>
    <t>Secteur d'activités du Requérant</t>
  </si>
  <si>
    <t>Courriel du représentant officiel</t>
  </si>
  <si>
    <r>
      <t xml:space="preserve">* Date de début du projet </t>
    </r>
    <r>
      <rPr>
        <i/>
        <sz val="10"/>
        <rFont val="Arial"/>
        <family val="2"/>
      </rPr>
      <t>(aaaa-mm-jj)</t>
    </r>
  </si>
  <si>
    <r>
      <t xml:space="preserve">* Date de fin du projet </t>
    </r>
    <r>
      <rPr>
        <i/>
        <sz val="10"/>
        <rFont val="Arial"/>
        <family val="2"/>
      </rPr>
      <t>(aaaa-mm-jj)</t>
    </r>
  </si>
  <si>
    <t>Masquer mais ne pas supprimer cette colonne</t>
  </si>
  <si>
    <t>Prénom</t>
  </si>
  <si>
    <t>Titre</t>
  </si>
  <si>
    <t>Entreprise</t>
  </si>
  <si>
    <t>Justification de la présence</t>
  </si>
  <si>
    <t>Pays</t>
  </si>
  <si>
    <t>LISTE DES ACTIVITÉS</t>
  </si>
  <si>
    <t>* Expliquer le caractère unique, exceptionnel ou innovateur du projet</t>
  </si>
  <si>
    <t>* Justifier la pertinence du projet dans le développement de l'entreprise ou l'industrie</t>
  </si>
  <si>
    <t>* Décrire l'expérience de l'entreprise à l'exportation</t>
  </si>
  <si>
    <t>Liste de professionnels invités</t>
  </si>
  <si>
    <t>LISTE DES PROFESSIONNELS INVITÉS</t>
  </si>
  <si>
    <t>Description des dépenses</t>
  </si>
  <si>
    <t>Au dépôt de la demande, inscrire la description des dépenses et les montants prévisionnels</t>
  </si>
  <si>
    <r>
      <t xml:space="preserve">Période
</t>
    </r>
    <r>
      <rPr>
        <i/>
        <sz val="10"/>
        <color theme="0"/>
        <rFont val="Arial"/>
        <family val="2"/>
      </rPr>
      <t>(mm / aaaa)</t>
    </r>
  </si>
  <si>
    <t>Description Activités</t>
  </si>
  <si>
    <t>Territoires</t>
  </si>
  <si>
    <r>
      <t>Moyens déployés par l’entreprise 
pour mener à bien chacune des activités décrites</t>
    </r>
    <r>
      <rPr>
        <b/>
        <sz val="12"/>
        <color theme="0"/>
        <rFont val="Arial"/>
        <family val="2"/>
      </rPr>
      <t xml:space="preserve"> 
</t>
    </r>
    <r>
      <rPr>
        <i/>
        <sz val="10"/>
        <color theme="0"/>
        <rFont val="Arial"/>
        <family val="2"/>
      </rPr>
      <t>(incluant les ressources externes et internes)</t>
    </r>
  </si>
  <si>
    <t>SECTION F : BUDGET</t>
  </si>
  <si>
    <r>
      <t xml:space="preserve">Compléter la section Rapport final de la liste des professionnels invités - onglet Liste_Professionnels </t>
    </r>
    <r>
      <rPr>
        <b/>
        <i/>
        <sz val="12"/>
        <color rgb="FFC00000"/>
        <rFont val="Arial"/>
        <family val="2"/>
      </rPr>
      <t>cliquer ici</t>
    </r>
  </si>
  <si>
    <r>
      <t xml:space="preserve">Compléter la section Rapport final ventes - onglet Prévision_Ventes </t>
    </r>
    <r>
      <rPr>
        <b/>
        <i/>
        <sz val="12"/>
        <color rgb="FFC00000"/>
        <rFont val="Arial"/>
        <family val="2"/>
      </rPr>
      <t>cliquer ici</t>
    </r>
  </si>
  <si>
    <r>
      <t xml:space="preserve">Compléter la section Rapport final du budget - Section F </t>
    </r>
    <r>
      <rPr>
        <b/>
        <i/>
        <sz val="12"/>
        <color rgb="FFC00000"/>
        <rFont val="Arial"/>
        <family val="2"/>
      </rPr>
      <t>cliquer ici</t>
    </r>
  </si>
  <si>
    <r>
      <t xml:space="preserve">Compléter la section Rapport final des sources de financement - Section G </t>
    </r>
    <r>
      <rPr>
        <b/>
        <i/>
        <sz val="12"/>
        <color rgb="FFC00000"/>
        <rFont val="Arial"/>
        <family val="2"/>
      </rPr>
      <t>cliquer ici</t>
    </r>
  </si>
  <si>
    <t>Aide remboursable</t>
  </si>
  <si>
    <t>Subvention</t>
  </si>
  <si>
    <t>TYPE_AIDE</t>
  </si>
  <si>
    <t>Brève description du projet</t>
  </si>
  <si>
    <t>Caractère unique, exceptionnel ou innovateur du projet</t>
  </si>
  <si>
    <t>Retombées anticipées</t>
  </si>
  <si>
    <r>
      <t xml:space="preserve">* Décrire en quoi le marché visé par ce projet représente un potentiel important pour l'entreprise ou l'industrie </t>
    </r>
    <r>
      <rPr>
        <i/>
        <sz val="10"/>
        <rFont val="Arial"/>
        <family val="2"/>
      </rPr>
      <t>(maximum 15 lignes)</t>
    </r>
  </si>
  <si>
    <r>
      <t xml:space="preserve">Inscrire la liste des professionnels invités dans l'onglet </t>
    </r>
    <r>
      <rPr>
        <b/>
        <sz val="14"/>
        <color theme="4" tint="-0.499984740745262"/>
        <rFont val="Arial"/>
        <family val="2"/>
      </rPr>
      <t>Liste_Professionnels</t>
    </r>
    <r>
      <rPr>
        <b/>
        <sz val="14"/>
        <color rgb="FF0070C0"/>
        <rFont val="Arial"/>
        <family val="2"/>
      </rPr>
      <t xml:space="preserve"> </t>
    </r>
    <r>
      <rPr>
        <b/>
        <i/>
        <sz val="14"/>
        <color rgb="FFC00000"/>
        <rFont val="Arial"/>
        <family val="2"/>
      </rPr>
      <t>cliquer ici</t>
    </r>
  </si>
  <si>
    <t>Dans le cadre d'un marché, si pertinent :</t>
  </si>
  <si>
    <r>
      <t xml:space="preserve">Inscrire les prévisions de ventes dans le cadre du projet dans l'onglet </t>
    </r>
    <r>
      <rPr>
        <b/>
        <sz val="14"/>
        <color theme="4" tint="-0.499984740745262"/>
        <rFont val="Arial"/>
        <family val="2"/>
      </rPr>
      <t>Prévision_Ventes</t>
    </r>
    <r>
      <rPr>
        <b/>
        <sz val="14"/>
        <color rgb="FF0070C0"/>
        <rFont val="Arial"/>
        <family val="2"/>
      </rPr>
      <t xml:space="preserve"> </t>
    </r>
    <r>
      <rPr>
        <b/>
        <i/>
        <sz val="14"/>
        <color rgb="FFC00000"/>
        <rFont val="Arial"/>
        <family val="2"/>
      </rPr>
      <t>cliquer ici</t>
    </r>
  </si>
  <si>
    <r>
      <t xml:space="preserve">Retombées anticipées </t>
    </r>
    <r>
      <rPr>
        <i/>
        <sz val="10"/>
        <color theme="4" tint="-0.499984740745262"/>
        <rFont val="Arial"/>
        <family val="2"/>
      </rPr>
      <t>(telles que décrites dans la demande)</t>
    </r>
  </si>
  <si>
    <t xml:space="preserve">Les retombées anticipées sont-elles réalistes et cohérentes face au montant demandé à la SODEC et au budget soumis? </t>
  </si>
  <si>
    <t>Dans le cadre d'un marché et de la venue de professionnels étrangers, inscrire les activités et l'accompagnement organisés pour mettre en relation les professionnels étrangers et les professionnels québécois</t>
  </si>
  <si>
    <t>Liste des activités</t>
  </si>
  <si>
    <t>SECTION D : LISTE DES ACTIVITÉS</t>
  </si>
  <si>
    <r>
      <t xml:space="preserve">Inscrire le détail des activités et actions prévues dans le cadre du projet dans l'onglet </t>
    </r>
    <r>
      <rPr>
        <b/>
        <sz val="14"/>
        <color theme="4" tint="-0.499984740745262"/>
        <rFont val="Arial"/>
        <family val="2"/>
      </rPr>
      <t>Liste_Activités</t>
    </r>
    <r>
      <rPr>
        <b/>
        <sz val="14"/>
        <color rgb="FF0070C0"/>
        <rFont val="Arial"/>
        <family val="2"/>
      </rPr>
      <t xml:space="preserve"> </t>
    </r>
    <r>
      <rPr>
        <b/>
        <i/>
        <sz val="14"/>
        <color rgb="FFC00000"/>
        <rFont val="Arial"/>
        <family val="2"/>
      </rPr>
      <t>cliquer ici</t>
    </r>
  </si>
  <si>
    <t xml:space="preserve">No Dossier  </t>
  </si>
  <si>
    <t xml:space="preserve">Code postal  </t>
  </si>
  <si>
    <t>Titre du représentant officiel</t>
  </si>
  <si>
    <t xml:space="preserve">Date de fin du projet  </t>
  </si>
  <si>
    <r>
      <t xml:space="preserve">Caractère stratégique et structurant du projet </t>
    </r>
    <r>
      <rPr>
        <b/>
        <sz val="12"/>
        <color theme="4" tint="-0.499984740745262"/>
        <rFont val="Arial"/>
        <family val="2"/>
      </rPr>
      <t>pour l'entreprise</t>
    </r>
  </si>
  <si>
    <r>
      <t xml:space="preserve">Caractère stratégique et structurant du projet </t>
    </r>
    <r>
      <rPr>
        <b/>
        <sz val="12"/>
        <color theme="4" tint="-0.499984740745262"/>
        <rFont val="Arial"/>
        <family val="2"/>
      </rPr>
      <t>pour l'industrie</t>
    </r>
  </si>
  <si>
    <t>Pertinence du projet dans le développement de l'entreprise 
ou l'industrie</t>
  </si>
  <si>
    <t>Territoire(s) visé(s) par le projet</t>
  </si>
  <si>
    <r>
      <t xml:space="preserve">Décrire le(s) marché(s) / clientèle(s) cible(s) 
</t>
    </r>
    <r>
      <rPr>
        <i/>
        <sz val="10"/>
        <rFont val="Arial"/>
        <family val="2"/>
      </rPr>
      <t>(le cas échéant)</t>
    </r>
  </si>
  <si>
    <t>Marché(s) et clientèle(s) cible(s)</t>
  </si>
  <si>
    <t>Potentiel du marché visé</t>
  </si>
  <si>
    <t>Sources de financement - Total</t>
  </si>
  <si>
    <t>Montant demandé à la SODEC</t>
  </si>
  <si>
    <r>
      <t xml:space="preserve">Compléter la section Rapport final des activités - onglet Liste_Activités </t>
    </r>
    <r>
      <rPr>
        <b/>
        <i/>
        <sz val="12"/>
        <color rgb="FFC00000"/>
        <rFont val="Arial"/>
        <family val="2"/>
      </rPr>
      <t>cliquer ici</t>
    </r>
  </si>
  <si>
    <t>vérifié</t>
  </si>
  <si>
    <t>Le budget est-il réaliste et cohérent face aux activités?</t>
  </si>
  <si>
    <t>* Présenter la biographie de l'entreprise</t>
  </si>
  <si>
    <r>
      <t xml:space="preserve">Ajouter les activités réalisées, mais non prévues au dépôt de la demande -  onglet Liste_Activités </t>
    </r>
    <r>
      <rPr>
        <b/>
        <i/>
        <sz val="12"/>
        <color rgb="FFC00000"/>
        <rFont val="Arial"/>
        <family val="2"/>
      </rPr>
      <t>cliquer ici</t>
    </r>
  </si>
  <si>
    <t>* Indiquer le(s) territoire(s)/pays visé(s) dans le cadre 
de ce projet</t>
  </si>
  <si>
    <t>Inscrire le(s) territoire(s)/pays</t>
  </si>
  <si>
    <r>
      <t xml:space="preserve">SECTION C : LISTE DES PROFESSIONNELS INVITÉS </t>
    </r>
    <r>
      <rPr>
        <b/>
        <i/>
        <sz val="14"/>
        <color theme="0"/>
        <rFont val="Arial"/>
        <family val="2"/>
      </rPr>
      <t>(si applicable)</t>
    </r>
  </si>
  <si>
    <t>Nom du représentant officiel</t>
  </si>
  <si>
    <t>Nom de la personne-ressource</t>
  </si>
  <si>
    <t>Si votre projet concerne une occasion d'affaires ou une campagne de promotion, 
veuillez déposer votre demande au volet 2.1</t>
  </si>
  <si>
    <t xml:space="preserve">* Décrire la concurrence, les créneaux de marchés occupés </t>
  </si>
  <si>
    <t>* Décrire le projet brièvement</t>
  </si>
  <si>
    <t>Premier versement (70 %)</t>
  </si>
  <si>
    <t>Programme SODEXPORT - Aide à l'exportation et au rayonnement culturel 
Multisecteurs</t>
  </si>
  <si>
    <t>Veuillez noter que la SODEC pourra utiliser ce numéro à des fins d'authentification pour la signature électronique de documents.</t>
  </si>
  <si>
    <t>Veuillez noter que la SODEC utilisera cette adresse courriel pour communiquer les décisions 
et envoyer tout avis à l'entreprise requérante.</t>
  </si>
  <si>
    <t>Le caractère exceptionnel ou innovateur du projet est-il bien démontré?</t>
  </si>
  <si>
    <t>Le développement international est-il bien démontré?</t>
  </si>
  <si>
    <t>Les activités et retombées anticipées auront-elles un effet structurant pour l'entreprise ou pour l'industrie?</t>
  </si>
  <si>
    <t>L'entreprise a-t-elle la capacité de réaliser le projet dont son expérience en matière d'exportation?</t>
  </si>
  <si>
    <t>Multisecteurs</t>
  </si>
  <si>
    <t>Audiovisuel</t>
  </si>
  <si>
    <t>Musique et spectacle</t>
  </si>
  <si>
    <t>,</t>
  </si>
  <si>
    <t>Retombée 1.</t>
  </si>
  <si>
    <t>Retombée 2.</t>
  </si>
  <si>
    <t>Retombée 3.</t>
  </si>
  <si>
    <t>Retombée 4.</t>
  </si>
  <si>
    <t>Retombée 5.</t>
  </si>
  <si>
    <t>1. Inscrire les coordonnées des professionnels invités dans le cadre d'un marché</t>
  </si>
  <si>
    <t>3. Préciser s'il s'agit de la première participation du professionnel à l'événement</t>
  </si>
  <si>
    <t>2. Expliquer la justification de la présence de chaque professionnel</t>
  </si>
  <si>
    <t>Oui</t>
  </si>
  <si>
    <t>Non</t>
  </si>
  <si>
    <r>
      <t xml:space="preserve">4. Ensuite, retourner au </t>
    </r>
    <r>
      <rPr>
        <b/>
        <sz val="12"/>
        <color theme="4" tint="-0.499984740745262"/>
        <rFont val="Arial"/>
        <family val="2"/>
      </rPr>
      <t>Formulaire_Demande</t>
    </r>
    <r>
      <rPr>
        <b/>
        <sz val="12"/>
        <color rgb="FF0070C0"/>
        <rFont val="Arial"/>
        <family val="2"/>
      </rPr>
      <t xml:space="preserve"> </t>
    </r>
    <r>
      <rPr>
        <b/>
        <i/>
        <sz val="12"/>
        <color rgb="FFC00000"/>
        <rFont val="Arial"/>
        <family val="2"/>
      </rPr>
      <t>cliquer ici</t>
    </r>
  </si>
  <si>
    <t>2. Détailler les moyens déployés pour mener à bien les activités</t>
  </si>
  <si>
    <r>
      <t xml:space="preserve">1. Inscrire ci-dessous toutes les activités et actions réalisées, </t>
    </r>
    <r>
      <rPr>
        <b/>
        <i/>
        <u/>
        <sz val="13"/>
        <color theme="4" tint="-0.499984740745262"/>
        <rFont val="Arial"/>
        <family val="2"/>
      </rPr>
      <t>mais non prévues au dépôt de la demande</t>
    </r>
  </si>
  <si>
    <t>ACTIVITÉS RÉALISÉES, MAIS NON PRÉVUES AU DÉPÔT DE LA DEMANDE</t>
  </si>
  <si>
    <r>
      <t xml:space="preserve">3. Ensuite, retourner au </t>
    </r>
    <r>
      <rPr>
        <b/>
        <sz val="12"/>
        <color theme="4" tint="-0.499984740745262"/>
        <rFont val="Arial"/>
        <family val="2"/>
      </rPr>
      <t>Formulaire_Demande</t>
    </r>
    <r>
      <rPr>
        <b/>
        <sz val="12"/>
        <color rgb="FF0070C0"/>
        <rFont val="Arial"/>
        <family val="2"/>
      </rPr>
      <t xml:space="preserve"> </t>
    </r>
    <r>
      <rPr>
        <b/>
        <i/>
        <sz val="12"/>
        <color rgb="FFC00000"/>
        <rFont val="Arial"/>
        <family val="2"/>
      </rPr>
      <t>cliquer ici</t>
    </r>
  </si>
  <si>
    <t>1. Inscrire le ou les territoires ou pays</t>
  </si>
  <si>
    <t>2. Inscrire les ventes prévisionnelles pour chacun des territoires ou pays</t>
  </si>
  <si>
    <r>
      <t xml:space="preserve">* SODEC </t>
    </r>
    <r>
      <rPr>
        <b/>
        <i/>
        <sz val="10"/>
        <color theme="4" tint="-0.499984740745262"/>
        <rFont val="Arial"/>
        <family val="2"/>
      </rPr>
      <t>(montant demandé)</t>
    </r>
  </si>
  <si>
    <r>
      <t xml:space="preserve">2. Ensuite, retourner au </t>
    </r>
    <r>
      <rPr>
        <b/>
        <sz val="12"/>
        <color theme="4" tint="-0.499984740745262"/>
        <rFont val="Arial"/>
        <family val="2"/>
      </rPr>
      <t>Rapport_Final</t>
    </r>
    <r>
      <rPr>
        <b/>
        <sz val="12"/>
        <color rgb="FF0070C0"/>
        <rFont val="Arial"/>
        <family val="2"/>
      </rPr>
      <t xml:space="preserve"> </t>
    </r>
    <r>
      <rPr>
        <b/>
        <i/>
        <sz val="12"/>
        <color rgb="FFC00000"/>
        <rFont val="Arial"/>
        <family val="2"/>
      </rPr>
      <t>cliquer ici</t>
    </r>
  </si>
  <si>
    <r>
      <t>Délégué</t>
    </r>
    <r>
      <rPr>
        <sz val="12"/>
        <color theme="4" tint="-0.499984740745262"/>
        <rFont val="Calibri"/>
        <family val="2"/>
      </rPr>
      <t>·</t>
    </r>
    <r>
      <rPr>
        <sz val="12"/>
        <color theme="4" tint="-0.499984740745262"/>
        <rFont val="Arial"/>
        <family val="2"/>
      </rPr>
      <t>e Affaires internationales</t>
    </r>
  </si>
  <si>
    <t>Pourcentage aides gouvernementales</t>
  </si>
  <si>
    <t>Total Aides gouvernementales</t>
  </si>
  <si>
    <t>% Aides gouvernementales</t>
  </si>
  <si>
    <t>Total Budget requérant</t>
  </si>
  <si>
    <t>Pourcentage contribution requérant</t>
  </si>
  <si>
    <t>Contribution requérant</t>
  </si>
  <si>
    <t>% Contribution requérant</t>
  </si>
  <si>
    <r>
      <t xml:space="preserve">1. Inscrire toutes les activités prévues en lien avec le projet, en ordre chronologique </t>
    </r>
    <r>
      <rPr>
        <b/>
        <i/>
        <sz val="10"/>
        <color theme="4" tint="-0.499984740745262"/>
        <rFont val="Arial"/>
        <family val="2"/>
      </rPr>
      <t>(ex : déplacement, rencontres, développement d'outils en ligne, création de matériel promotionnel, etc.)</t>
    </r>
  </si>
  <si>
    <t>Autres subventions non gouvernementales</t>
  </si>
  <si>
    <t>Le représentant officiel de l'entreprise est la personne ayant la capacité d’engager la société et l’autorisation de signer un contrat d’aide financière.</t>
  </si>
  <si>
    <t xml:space="preserve">* Veuillez préciser: </t>
  </si>
  <si>
    <t>Confirmé ou Pressenti</t>
  </si>
  <si>
    <t>Confirmé</t>
  </si>
  <si>
    <t>Pressenti</t>
  </si>
  <si>
    <t>Montant total Budget prévisionnel</t>
  </si>
  <si>
    <t>Montant total Frais admissibles</t>
  </si>
  <si>
    <t>Subventions fédérales</t>
  </si>
  <si>
    <r>
      <t xml:space="preserve">Subventions provinciales </t>
    </r>
    <r>
      <rPr>
        <b/>
        <i/>
        <sz val="10"/>
        <color rgb="FF0070C0"/>
        <rFont val="Arial"/>
        <family val="2"/>
      </rPr>
      <t>(hormis SODEC)</t>
    </r>
  </si>
  <si>
    <t>Subventions municipales</t>
  </si>
  <si>
    <r>
      <t>Subventions fédérales</t>
    </r>
    <r>
      <rPr>
        <b/>
        <sz val="10"/>
        <color theme="0"/>
        <rFont val="Arial"/>
        <family val="2"/>
      </rPr>
      <t xml:space="preserve">
</t>
    </r>
    <r>
      <rPr>
        <b/>
        <i/>
        <sz val="10"/>
        <color theme="0"/>
        <rFont val="Arial"/>
        <family val="2"/>
      </rPr>
      <t>spécifier ci-dessous</t>
    </r>
  </si>
  <si>
    <r>
      <rPr>
        <b/>
        <sz val="11"/>
        <color theme="0"/>
        <rFont val="Arial"/>
        <family val="2"/>
      </rPr>
      <t>Subventions provinciales</t>
    </r>
    <r>
      <rPr>
        <b/>
        <sz val="12"/>
        <color theme="0"/>
        <rFont val="Arial"/>
        <family val="2"/>
      </rPr>
      <t xml:space="preserve"> </t>
    </r>
    <r>
      <rPr>
        <b/>
        <i/>
        <sz val="10"/>
        <color theme="0"/>
        <rFont val="Arial"/>
        <family val="2"/>
      </rPr>
      <t>(hormis SODEC)</t>
    </r>
    <r>
      <rPr>
        <b/>
        <sz val="12"/>
        <color theme="0"/>
        <rFont val="Arial"/>
        <family val="2"/>
      </rPr>
      <t xml:space="preserve">
</t>
    </r>
    <r>
      <rPr>
        <b/>
        <i/>
        <sz val="10"/>
        <color theme="0"/>
        <rFont val="Arial"/>
        <family val="2"/>
      </rPr>
      <t>spécifier ci-dessous</t>
    </r>
  </si>
  <si>
    <r>
      <rPr>
        <b/>
        <sz val="11"/>
        <color theme="0"/>
        <rFont val="Arial"/>
        <family val="2"/>
      </rPr>
      <t>Subventions municipales</t>
    </r>
    <r>
      <rPr>
        <b/>
        <sz val="12"/>
        <color theme="0"/>
        <rFont val="Arial"/>
        <family val="2"/>
      </rPr>
      <t xml:space="preserve">
</t>
    </r>
    <r>
      <rPr>
        <b/>
        <i/>
        <sz val="10"/>
        <color theme="0"/>
        <rFont val="Arial"/>
        <family val="2"/>
      </rPr>
      <t>spécifier ci-dessous</t>
    </r>
  </si>
  <si>
    <r>
      <rPr>
        <b/>
        <sz val="11"/>
        <color theme="0"/>
        <rFont val="Arial"/>
        <family val="2"/>
      </rPr>
      <t>Autres subventions non gouvernementales</t>
    </r>
    <r>
      <rPr>
        <b/>
        <sz val="12"/>
        <color theme="0"/>
        <rFont val="Arial"/>
        <family val="2"/>
      </rPr>
      <t xml:space="preserve">
</t>
    </r>
    <r>
      <rPr>
        <b/>
        <i/>
        <sz val="10"/>
        <color theme="0"/>
        <rFont val="Arial"/>
        <family val="2"/>
      </rPr>
      <t>spécifier ci-dessous</t>
    </r>
  </si>
  <si>
    <r>
      <t xml:space="preserve">* Retombées anticipées
</t>
    </r>
    <r>
      <rPr>
        <i/>
        <sz val="10"/>
        <rFont val="Arial"/>
        <family val="2"/>
      </rPr>
      <t xml:space="preserve">  </t>
    </r>
    <r>
      <rPr>
        <b/>
        <i/>
        <sz val="10"/>
        <rFont val="Arial"/>
        <family val="2"/>
      </rPr>
      <t>par exemple</t>
    </r>
    <r>
      <rPr>
        <i/>
        <sz val="10"/>
        <rFont val="Arial"/>
        <family val="2"/>
      </rPr>
      <t xml:space="preserve"> : 
-Accroissement des ventes en pourcentage
-Développement de XX marchés et XX retombées 
 attendues
-Recherche de financement étranger pour X projets
-Entente de partenariat à détailler
-Ventes de droits avec cible précise
-Présence média accrue avec cible
 etc.</t>
    </r>
  </si>
  <si>
    <r>
      <t xml:space="preserve">* Retombées réalisées 
</t>
    </r>
    <r>
      <rPr>
        <i/>
        <sz val="10"/>
        <color theme="4" tint="-0.499984740745262"/>
        <rFont val="Arial"/>
        <family val="2"/>
      </rPr>
      <t>(Oui / Non)</t>
    </r>
  </si>
  <si>
    <t>Selon les retombées anticipées :</t>
  </si>
  <si>
    <r>
      <t xml:space="preserve">* Ce projet a-t-il obtenu des retombées non anticipées </t>
    </r>
    <r>
      <rPr>
        <i/>
        <sz val="11"/>
        <color theme="4" tint="-0.499984740745262"/>
        <rFont val="Arial"/>
        <family val="2"/>
      </rPr>
      <t>(positives ou négatives)</t>
    </r>
    <r>
      <rPr>
        <i/>
        <sz val="11"/>
        <color rgb="FF0070C0"/>
        <rFont val="Arial"/>
        <family val="2"/>
      </rPr>
      <t>?</t>
    </r>
    <r>
      <rPr>
        <b/>
        <sz val="12"/>
        <color rgb="FF0070C0"/>
        <rFont val="Arial"/>
        <family val="2"/>
      </rPr>
      <t xml:space="preserve"> </t>
    </r>
    <r>
      <rPr>
        <i/>
        <sz val="10"/>
        <color rgb="FF0070C0"/>
        <rFont val="Arial"/>
        <family val="2"/>
      </rPr>
      <t>(Oui / Non)</t>
    </r>
  </si>
  <si>
    <r>
      <t xml:space="preserve">* Comptez-vous poursuivre des efforts d'exportation sur ce(s) territoire(s) dans les prochaines années? </t>
    </r>
    <r>
      <rPr>
        <i/>
        <sz val="10"/>
        <color rgb="FF0070C0"/>
        <rFont val="Arial"/>
        <family val="2"/>
      </rPr>
      <t>(Oui / Non)</t>
    </r>
  </si>
  <si>
    <t>* Quels ont été les bons coups? Expliquez :</t>
  </si>
  <si>
    <t>* Quelles ont été les difficultés rencontrées? Expliquez :</t>
  </si>
  <si>
    <r>
      <t xml:space="preserve">Première participation 
du professionnel? 
</t>
    </r>
    <r>
      <rPr>
        <i/>
        <sz val="10"/>
        <color theme="0"/>
        <rFont val="Arial"/>
        <family val="2"/>
      </rPr>
      <t>(Oui / Non)</t>
    </r>
  </si>
  <si>
    <r>
      <t xml:space="preserve">RAPPORT FINAL
</t>
    </r>
    <r>
      <rPr>
        <b/>
        <sz val="11"/>
        <color theme="0"/>
        <rFont val="Arial"/>
        <family val="2"/>
      </rPr>
      <t xml:space="preserve">Confirmer la présence </t>
    </r>
    <r>
      <rPr>
        <b/>
        <sz val="13"/>
        <color theme="0"/>
        <rFont val="Arial"/>
        <family val="2"/>
      </rPr>
      <t xml:space="preserve">
</t>
    </r>
    <r>
      <rPr>
        <i/>
        <sz val="10"/>
        <color theme="0"/>
        <rFont val="Arial"/>
        <family val="2"/>
      </rPr>
      <t>(Oui / Non)</t>
    </r>
  </si>
  <si>
    <r>
      <t xml:space="preserve">Type d'aide </t>
    </r>
    <r>
      <rPr>
        <b/>
        <i/>
        <sz val="11"/>
        <color theme="4" tint="-0.499984740745262"/>
        <rFont val="Arial"/>
        <family val="2"/>
      </rPr>
      <t>(subvention ou aide remboursable)</t>
    </r>
  </si>
  <si>
    <r>
      <t xml:space="preserve">* Décrire les œuvres </t>
    </r>
    <r>
      <rPr>
        <b/>
        <u/>
        <sz val="12"/>
        <color theme="4" tint="-0.499984740745262"/>
        <rFont val="Arial"/>
        <family val="2"/>
      </rPr>
      <t>québécoises</t>
    </r>
    <r>
      <rPr>
        <b/>
        <sz val="12"/>
        <color rgb="FF0070C0"/>
        <rFont val="Arial"/>
        <family val="2"/>
      </rPr>
      <t xml:space="preserve"> mises de l'avant dans le cadre de ce projet</t>
    </r>
  </si>
  <si>
    <r>
      <t xml:space="preserve">Expliquer en quoi votre projet est stratégique et structurant 
</t>
    </r>
    <r>
      <rPr>
        <b/>
        <u/>
        <sz val="12"/>
        <color theme="4" tint="-0.499984740745262"/>
        <rFont val="Arial"/>
        <family val="2"/>
      </rPr>
      <t>pour votre entreprise</t>
    </r>
    <r>
      <rPr>
        <b/>
        <sz val="12"/>
        <color rgb="FF0070C0"/>
        <rFont val="Arial"/>
        <family val="2"/>
      </rPr>
      <t xml:space="preserve">
</t>
    </r>
    <r>
      <rPr>
        <i/>
        <sz val="10"/>
        <rFont val="Arial"/>
        <family val="2"/>
      </rPr>
      <t>(le cas échéant)</t>
    </r>
  </si>
  <si>
    <r>
      <t xml:space="preserve">Expliquer en quoi votre projet est stratégique et structurant 
</t>
    </r>
    <r>
      <rPr>
        <b/>
        <u/>
        <sz val="12"/>
        <color theme="4" tint="-0.499984740745262"/>
        <rFont val="Arial"/>
        <family val="2"/>
      </rPr>
      <t>pour l'industrie québécoise</t>
    </r>
    <r>
      <rPr>
        <b/>
        <sz val="12"/>
        <color rgb="FF0070C0"/>
        <rFont val="Arial"/>
        <family val="2"/>
      </rPr>
      <t xml:space="preserve">
</t>
    </r>
    <r>
      <rPr>
        <i/>
        <sz val="10"/>
        <rFont val="Arial"/>
        <family val="2"/>
      </rPr>
      <t>(le cas échéant)</t>
    </r>
  </si>
  <si>
    <t>dernière mise à jour : 23 octobre 2023</t>
  </si>
  <si>
    <t>RÉSERVÉ À LA SODEC - ANALYSE DU RAPPORT FINAL</t>
  </si>
  <si>
    <t>Montant subvention accordée</t>
  </si>
  <si>
    <t>Montant subvention révisée</t>
  </si>
  <si>
    <t>1er versement remis</t>
  </si>
  <si>
    <t>2e versement révisé</t>
  </si>
  <si>
    <t>2e versement prévu</t>
  </si>
  <si>
    <t>Désengagement</t>
  </si>
  <si>
    <t>Recouvrement</t>
  </si>
  <si>
    <t>* Indiquez les résultats connus à ce jour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</si>
</sst>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 * #,##0.00_)\ &quot;$&quot;_ ;_ * \(#,##0.00\)\ &quot;$&quot;_ ;_ * &quot;-&quot;??_)\ &quot;$&quot;_ ;_ @_ "/>
    <numFmt numFmtId="164" formatCode="#,##0\ &quot;$&quot;"/>
    <numFmt numFmtId="165" formatCode="#,##0\ [$$-C0C]"/>
    <numFmt numFmtId="166" formatCode="_(#,##0\ &quot;$&quot;_);_(\(#,##0\ &quot;$&quot;\);_(&quot;- $&quot;_);_(@_)"/>
    <numFmt numFmtId="167" formatCode="[&lt;=9999999]###\-####;###\-###\-####"/>
    <numFmt numFmtId="168" formatCode="mmm/yyyy"/>
    <numFmt numFmtId="169" formatCode="[$-F800]dddd\,\ mmmm\ dd\,\ yyyy"/>
    <numFmt numFmtId="170" formatCode="#,##0.00\ &quot;$&quot;"/>
    <numFmt numFmtId="171" formatCode="#,##0\ [$$-C0C]_);\(#,##0\ [$$-C0C]\)"/>
    <numFmt numFmtId="172" formatCode="0.0%"/>
    <numFmt numFmtId="173" formatCode="yyyy/mm/dd;@"/>
    <numFmt numFmtId="174" formatCode="_ * #,##0_)\ &quot;$&quot;_ ;_ * \(#,##0\)\ &quot;$&quot;_ ;_ * &quot;-&quot;??_)\ &quot;$&quot;_ ;_ @_ "/>
  </numFmts>
  <fonts count="105" x14ac:knownFonts="1">
    <font>
      <sz val="11"/>
      <color theme="1"/>
      <name val="Calibri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3"/>
      <color theme="0"/>
      <name val="Arial"/>
      <family val="2"/>
    </font>
    <font>
      <sz val="10"/>
      <name val="Segoe UI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i/>
      <sz val="16"/>
      <color theme="0"/>
      <name val="Arial"/>
      <family val="2"/>
    </font>
    <font>
      <b/>
      <sz val="13"/>
      <color rgb="FF0070C0"/>
      <name val="Arial"/>
      <family val="2"/>
    </font>
    <font>
      <b/>
      <sz val="13"/>
      <color theme="4" tint="-0.499984740745262"/>
      <name val="Arial"/>
      <family val="2"/>
    </font>
    <font>
      <b/>
      <sz val="16"/>
      <color rgb="FFC00000"/>
      <name val="Arial"/>
      <family val="2"/>
    </font>
    <font>
      <b/>
      <sz val="14"/>
      <color rgb="FFC00000"/>
      <name val="Arial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i/>
      <sz val="9"/>
      <color theme="4" tint="-0.499984740745262"/>
      <name val="Arial"/>
      <family val="2"/>
    </font>
    <font>
      <b/>
      <i/>
      <sz val="13"/>
      <name val="Arial"/>
      <family val="2"/>
    </font>
    <font>
      <b/>
      <i/>
      <sz val="14"/>
      <name val="Arial"/>
      <family val="2"/>
    </font>
    <font>
      <b/>
      <sz val="16"/>
      <color theme="4" tint="-0.499984740745262"/>
      <name val="Arial"/>
      <family val="2"/>
    </font>
    <font>
      <b/>
      <i/>
      <sz val="16"/>
      <color rgb="FF0070C0"/>
      <name val="Arial"/>
      <family val="2"/>
    </font>
    <font>
      <sz val="16"/>
      <color theme="4" tint="-0.499984740745262"/>
      <name val="Arial"/>
      <family val="2"/>
    </font>
    <font>
      <b/>
      <sz val="16"/>
      <color rgb="FF0070C0"/>
      <name val="Arial"/>
      <family val="2"/>
    </font>
    <font>
      <b/>
      <i/>
      <sz val="16"/>
      <color rgb="FFC00000"/>
      <name val="Arial"/>
      <family val="2"/>
    </font>
    <font>
      <b/>
      <sz val="12"/>
      <color rgb="FF0070C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i/>
      <sz val="11"/>
      <name val="Arial"/>
      <family val="2"/>
    </font>
    <font>
      <b/>
      <i/>
      <sz val="12"/>
      <color theme="4" tint="-0.499984740745262"/>
      <name val="Arial"/>
      <family val="2"/>
    </font>
    <font>
      <b/>
      <sz val="18"/>
      <color rgb="FFC00000"/>
      <name val="Arial"/>
      <family val="2"/>
    </font>
    <font>
      <b/>
      <sz val="14"/>
      <color theme="4" tint="-0.499984740745262"/>
      <name val="Arial"/>
      <family val="2"/>
    </font>
    <font>
      <b/>
      <i/>
      <sz val="11"/>
      <color theme="4" tint="-0.499984740745262"/>
      <name val="Arial"/>
      <family val="2"/>
    </font>
    <font>
      <b/>
      <sz val="11"/>
      <name val="Arial"/>
      <family val="2"/>
    </font>
    <font>
      <sz val="11"/>
      <color theme="4" tint="-0.499984740745262"/>
      <name val="Arial"/>
      <family val="2"/>
    </font>
    <font>
      <b/>
      <sz val="14"/>
      <color rgb="FF0070C0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b/>
      <sz val="13"/>
      <color rgb="FFC00000"/>
      <name val="Arial"/>
      <family val="2"/>
    </font>
    <font>
      <b/>
      <sz val="11"/>
      <color rgb="FF0070C0"/>
      <name val="Arial"/>
      <family val="2"/>
    </font>
    <font>
      <b/>
      <sz val="22"/>
      <color rgb="FFC00000"/>
      <name val="Arial"/>
      <family val="2"/>
    </font>
    <font>
      <sz val="22"/>
      <color theme="4" tint="-0.499984740745262"/>
      <name val="Arial"/>
      <family val="2"/>
    </font>
    <font>
      <i/>
      <sz val="11"/>
      <color theme="1"/>
      <name val="Arial"/>
      <family val="2"/>
    </font>
    <font>
      <b/>
      <sz val="12"/>
      <color theme="4" tint="-0.499984740745262"/>
      <name val="Arial"/>
      <family val="2"/>
    </font>
    <font>
      <b/>
      <sz val="12"/>
      <color rgb="FFC00000"/>
      <name val="Arial"/>
      <family val="2"/>
    </font>
    <font>
      <b/>
      <sz val="22"/>
      <color theme="4" tint="-0.499984740745262"/>
      <name val="Arial"/>
      <family val="2"/>
    </font>
    <font>
      <b/>
      <i/>
      <sz val="22"/>
      <color rgb="FFC00000"/>
      <name val="Arial"/>
      <family val="2"/>
    </font>
    <font>
      <i/>
      <sz val="10"/>
      <color theme="0"/>
      <name val="Arial"/>
      <family val="2"/>
    </font>
    <font>
      <b/>
      <u/>
      <sz val="13"/>
      <color theme="0"/>
      <name val="Arial"/>
      <family val="2"/>
    </font>
    <font>
      <b/>
      <sz val="10"/>
      <color theme="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4"/>
      <color theme="0" tint="-0.14999847407452621"/>
      <name val="Arial"/>
      <family val="2"/>
    </font>
    <font>
      <b/>
      <sz val="12"/>
      <name val="Wingdings"/>
      <charset val="2"/>
    </font>
    <font>
      <b/>
      <i/>
      <sz val="11"/>
      <name val="Arial"/>
      <family val="2"/>
    </font>
    <font>
      <b/>
      <sz val="13"/>
      <color theme="4" tint="-0.249977111117893"/>
      <name val="Arial"/>
      <family val="2"/>
    </font>
    <font>
      <sz val="12"/>
      <color theme="1"/>
      <name val="Calibri"/>
      <family val="2"/>
    </font>
    <font>
      <i/>
      <sz val="10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sz val="12"/>
      <color theme="0"/>
      <name val="Arial"/>
      <family val="2"/>
    </font>
    <font>
      <sz val="14"/>
      <color rgb="FF0070C0"/>
      <name val="Arial"/>
      <family val="2"/>
    </font>
    <font>
      <b/>
      <sz val="15"/>
      <name val="Arial"/>
      <family val="2"/>
    </font>
    <font>
      <sz val="12"/>
      <color theme="4" tint="-0.499984740745262"/>
      <name val="Arial"/>
      <family val="2"/>
    </font>
    <font>
      <sz val="8"/>
      <name val="Calibri"/>
      <family val="2"/>
    </font>
    <font>
      <b/>
      <i/>
      <sz val="11"/>
      <color rgb="FFC00000"/>
      <name val="Arial"/>
      <family val="2"/>
    </font>
    <font>
      <b/>
      <sz val="9"/>
      <color theme="0"/>
      <name val="Arial"/>
      <family val="2"/>
    </font>
    <font>
      <b/>
      <sz val="18"/>
      <color theme="1"/>
      <name val="Arial"/>
      <family val="2"/>
    </font>
    <font>
      <sz val="11"/>
      <color theme="0" tint="-0.1499984740745262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4" tint="-0.249977111117893"/>
      <name val="Arial"/>
      <family val="2"/>
    </font>
    <font>
      <b/>
      <i/>
      <sz val="12"/>
      <color rgb="FFC00000"/>
      <name val="Arial"/>
      <family val="2"/>
    </font>
    <font>
      <b/>
      <i/>
      <sz val="14"/>
      <color rgb="FFC00000"/>
      <name val="Arial"/>
      <family val="2"/>
    </font>
    <font>
      <sz val="13"/>
      <color theme="4" tint="-0.499984740745262"/>
      <name val="Arial"/>
      <family val="2"/>
    </font>
    <font>
      <b/>
      <i/>
      <sz val="14"/>
      <color theme="0"/>
      <name val="Arial"/>
      <family val="2"/>
    </font>
    <font>
      <b/>
      <i/>
      <sz val="10"/>
      <name val="Arial"/>
      <family val="2"/>
    </font>
    <font>
      <b/>
      <i/>
      <sz val="10"/>
      <color rgb="FF0070C0"/>
      <name val="Arial"/>
      <family val="2"/>
    </font>
    <font>
      <sz val="9"/>
      <color theme="1"/>
      <name val="Arial"/>
      <family val="2"/>
    </font>
    <font>
      <b/>
      <i/>
      <sz val="10"/>
      <color theme="4" tint="-0.499984740745262"/>
      <name val="Arial"/>
      <family val="2"/>
    </font>
    <font>
      <b/>
      <i/>
      <u/>
      <sz val="13"/>
      <color theme="4" tint="-0.499984740745262"/>
      <name val="Arial"/>
      <family val="2"/>
    </font>
    <font>
      <b/>
      <sz val="18"/>
      <color theme="0"/>
      <name val="Arial"/>
      <family val="2"/>
    </font>
    <font>
      <sz val="11"/>
      <color theme="1"/>
      <name val="Calibri"/>
      <family val="2"/>
    </font>
    <font>
      <b/>
      <i/>
      <sz val="11"/>
      <color theme="1"/>
      <name val="Arial"/>
      <family val="2"/>
    </font>
    <font>
      <sz val="12"/>
      <color theme="4" tint="-0.499984740745262"/>
      <name val="Calibri"/>
      <family val="2"/>
    </font>
    <font>
      <b/>
      <u/>
      <sz val="12"/>
      <color theme="4" tint="-0.499984740745262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</font>
    <font>
      <b/>
      <i/>
      <sz val="11"/>
      <color theme="0"/>
      <name val="Arial"/>
      <family val="2"/>
    </font>
    <font>
      <b/>
      <i/>
      <sz val="10"/>
      <color theme="0"/>
      <name val="Arial"/>
      <family val="2"/>
    </font>
    <font>
      <sz val="10"/>
      <color theme="4" tint="-0.499984740745262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i/>
      <sz val="11"/>
      <color rgb="FF0070C0"/>
      <name val="Arial"/>
      <family val="2"/>
    </font>
    <font>
      <i/>
      <sz val="10"/>
      <color rgb="FF0070C0"/>
      <name val="Arial"/>
      <family val="2"/>
    </font>
    <font>
      <i/>
      <sz val="11"/>
      <color theme="4" tint="-0.499984740745262"/>
      <name val="Arial"/>
      <family val="2"/>
    </font>
    <font>
      <b/>
      <sz val="11"/>
      <color theme="1" tint="0.34998626667073579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3E9F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1F7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theme="4" tint="0.39988402966399123"/>
      </patternFill>
    </fill>
    <fill>
      <patternFill patternType="solid">
        <fgColor rgb="FFFFFF99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/>
      <top style="medium">
        <color theme="1" tint="0.24994659260841701"/>
      </top>
      <bottom/>
      <diagonal/>
    </border>
    <border>
      <left/>
      <right style="medium">
        <color theme="1" tint="0.24994659260841701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/>
      <top/>
      <bottom/>
      <diagonal/>
    </border>
    <border>
      <left/>
      <right style="medium">
        <color theme="1" tint="0.24994659260841701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theme="2" tint="-0.499984740745262"/>
      </bottom>
      <diagonal/>
    </border>
    <border>
      <left/>
      <right/>
      <top style="thin">
        <color indexed="64"/>
      </top>
      <bottom style="hair">
        <color theme="2" tint="-0.499984740745262"/>
      </bottom>
      <diagonal/>
    </border>
    <border>
      <left/>
      <right style="thin">
        <color indexed="64"/>
      </right>
      <top style="thin">
        <color indexed="64"/>
      </top>
      <bottom style="hair">
        <color theme="2" tint="-0.499984740745262"/>
      </bottom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/>
      <right style="medium">
        <color theme="1" tint="0.24994659260841701"/>
      </right>
      <top/>
      <bottom style="medium">
        <color theme="1" tint="0.24994659260841701"/>
      </bottom>
      <diagonal/>
    </border>
  </borders>
  <cellStyleXfs count="5">
    <xf numFmtId="0" fontId="0" fillId="0" borderId="0"/>
    <xf numFmtId="0" fontId="24" fillId="0" borderId="0" applyNumberFormat="0" applyFill="0" applyBorder="0" applyAlignment="0" applyProtection="0"/>
    <xf numFmtId="0" fontId="77" fillId="0" borderId="0"/>
    <xf numFmtId="44" fontId="90" fillId="0" borderId="0" applyFont="0" applyFill="0" applyBorder="0" applyAlignment="0" applyProtection="0"/>
    <xf numFmtId="9" fontId="90" fillId="0" borderId="0" applyFont="0" applyFill="0" applyBorder="0" applyAlignment="0" applyProtection="0"/>
  </cellStyleXfs>
  <cellXfs count="590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33" fillId="0" borderId="14" xfId="1" applyFont="1" applyFill="1" applyBorder="1" applyAlignment="1" applyProtection="1">
      <alignment horizontal="left" vertical="center"/>
    </xf>
    <xf numFmtId="165" fontId="3" fillId="0" borderId="5" xfId="0" applyNumberFormat="1" applyFont="1" applyBorder="1" applyAlignment="1" applyProtection="1">
      <alignment horizontal="right" vertical="center"/>
      <protection locked="0"/>
    </xf>
    <xf numFmtId="165" fontId="3" fillId="8" borderId="5" xfId="0" applyNumberFormat="1" applyFont="1" applyFill="1" applyBorder="1" applyAlignment="1" applyProtection="1">
      <alignment horizontal="right" vertical="center"/>
      <protection locked="0"/>
    </xf>
    <xf numFmtId="0" fontId="60" fillId="0" borderId="0" xfId="1" applyFont="1" applyFill="1" applyAlignment="1" applyProtection="1">
      <alignment horizontal="left" vertical="center"/>
    </xf>
    <xf numFmtId="0" fontId="64" fillId="0" borderId="0" xfId="1" applyFont="1" applyFill="1" applyBorder="1" applyAlignment="1" applyProtection="1">
      <alignment vertical="center"/>
    </xf>
    <xf numFmtId="0" fontId="35" fillId="0" borderId="0" xfId="0" applyFont="1" applyAlignment="1">
      <alignment horizontal="center" vertical="center"/>
    </xf>
    <xf numFmtId="0" fontId="59" fillId="0" borderId="0" xfId="1" applyFont="1" applyFill="1" applyAlignment="1" applyProtection="1">
      <alignment horizontal="left" vertical="center"/>
    </xf>
    <xf numFmtId="0" fontId="31" fillId="0" borderId="14" xfId="1" applyFont="1" applyFill="1" applyBorder="1" applyAlignment="1" applyProtection="1">
      <alignment horizontal="left" vertical="center"/>
    </xf>
    <xf numFmtId="168" fontId="53" fillId="0" borderId="0" xfId="1" applyNumberFormat="1" applyFont="1" applyFill="1" applyAlignment="1" applyProtection="1">
      <alignment vertical="center"/>
    </xf>
    <xf numFmtId="0" fontId="35" fillId="0" borderId="5" xfId="0" applyFont="1" applyBorder="1" applyAlignment="1" applyProtection="1">
      <alignment horizontal="left" vertical="center" wrapText="1"/>
      <protection locked="0"/>
    </xf>
    <xf numFmtId="168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6" fillId="0" borderId="26" xfId="0" applyFont="1" applyBorder="1" applyAlignment="1" applyProtection="1">
      <alignment vertical="center"/>
      <protection locked="0"/>
    </xf>
    <xf numFmtId="17" fontId="3" fillId="8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8" borderId="5" xfId="0" applyFont="1" applyFill="1" applyBorder="1" applyAlignment="1" applyProtection="1">
      <alignment horizontal="center" vertical="center" wrapText="1"/>
      <protection locked="0"/>
    </xf>
    <xf numFmtId="168" fontId="53" fillId="0" borderId="9" xfId="1" applyNumberFormat="1" applyFont="1" applyFill="1" applyBorder="1" applyAlignment="1" applyProtection="1">
      <alignment vertical="center"/>
    </xf>
    <xf numFmtId="168" fontId="53" fillId="0" borderId="0" xfId="1" applyNumberFormat="1" applyFont="1" applyFill="1" applyBorder="1" applyAlignment="1" applyProtection="1">
      <alignment vertical="center"/>
    </xf>
    <xf numFmtId="0" fontId="15" fillId="0" borderId="5" xfId="2" applyFont="1" applyBorder="1" applyAlignment="1" applyProtection="1">
      <alignment horizontal="left" vertical="center" wrapText="1"/>
      <protection locked="0"/>
    </xf>
    <xf numFmtId="0" fontId="15" fillId="0" borderId="5" xfId="2" applyFont="1" applyBorder="1" applyAlignment="1" applyProtection="1">
      <alignment horizontal="center" vertical="center" wrapText="1"/>
      <protection locked="0"/>
    </xf>
    <xf numFmtId="0" fontId="15" fillId="8" borderId="5" xfId="2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171" fontId="35" fillId="0" borderId="5" xfId="3" applyNumberFormat="1" applyFont="1" applyBorder="1" applyAlignment="1" applyProtection="1">
      <alignment horizontal="center" vertical="center"/>
    </xf>
    <xf numFmtId="9" fontId="48" fillId="0" borderId="5" xfId="4" applyFont="1" applyBorder="1" applyAlignment="1" applyProtection="1">
      <alignment horizontal="left" vertical="center"/>
    </xf>
    <xf numFmtId="172" fontId="35" fillId="0" borderId="5" xfId="4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 vertical="center" wrapText="1"/>
      <protection locked="0"/>
    </xf>
    <xf numFmtId="168" fontId="95" fillId="8" borderId="5" xfId="1" applyNumberFormat="1" applyFont="1" applyFill="1" applyBorder="1" applyAlignment="1" applyProtection="1">
      <alignment horizontal="center" vertical="center"/>
    </xf>
    <xf numFmtId="165" fontId="3" fillId="0" borderId="5" xfId="0" applyNumberFormat="1" applyFont="1" applyBorder="1" applyAlignment="1" applyProtection="1">
      <alignment horizontal="right" vertical="center" wrapText="1"/>
      <protection locked="0"/>
    </xf>
    <xf numFmtId="165" fontId="3" fillId="8" borderId="5" xfId="0" applyNumberFormat="1" applyFont="1" applyFill="1" applyBorder="1" applyAlignment="1" applyProtection="1">
      <alignment horizontal="right" vertical="center" wrapText="1"/>
      <protection locked="0"/>
    </xf>
    <xf numFmtId="9" fontId="43" fillId="0" borderId="16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horizontal="right" vertical="center"/>
    </xf>
    <xf numFmtId="0" fontId="4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3" fillId="0" borderId="0" xfId="0" applyFont="1"/>
    <xf numFmtId="0" fontId="6" fillId="0" borderId="12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" fillId="0" borderId="0" xfId="0" applyFont="1" applyAlignment="1">
      <alignment horizontal="center" wrapText="1"/>
    </xf>
    <xf numFmtId="0" fontId="21" fillId="6" borderId="20" xfId="0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/>
    </xf>
    <xf numFmtId="0" fontId="21" fillId="6" borderId="19" xfId="0" applyFont="1" applyFill="1" applyBorder="1" applyAlignment="1">
      <alignment horizontal="center" vertical="center"/>
    </xf>
    <xf numFmtId="0" fontId="33" fillId="6" borderId="7" xfId="0" applyFont="1" applyFill="1" applyBorder="1" applyAlignment="1">
      <alignment vertical="center"/>
    </xf>
    <xf numFmtId="0" fontId="33" fillId="6" borderId="0" xfId="0" applyFont="1" applyFill="1" applyAlignment="1">
      <alignment vertical="center"/>
    </xf>
    <xf numFmtId="0" fontId="33" fillId="6" borderId="0" xfId="0" applyFont="1" applyFill="1" applyAlignment="1">
      <alignment horizontal="right" vertical="center"/>
    </xf>
    <xf numFmtId="0" fontId="4" fillId="6" borderId="23" xfId="0" applyFont="1" applyFill="1" applyBorder="1" applyAlignment="1">
      <alignment horizontal="left" vertical="center" wrapText="1"/>
    </xf>
    <xf numFmtId="0" fontId="6" fillId="6" borderId="0" xfId="0" applyFont="1" applyFill="1" applyAlignment="1">
      <alignment vertical="center"/>
    </xf>
    <xf numFmtId="0" fontId="12" fillId="6" borderId="0" xfId="0" applyFont="1" applyFill="1" applyAlignment="1">
      <alignment vertical="center"/>
    </xf>
    <xf numFmtId="0" fontId="6" fillId="6" borderId="23" xfId="0" applyFont="1" applyFill="1" applyBorder="1" applyAlignment="1">
      <alignment vertical="center"/>
    </xf>
    <xf numFmtId="0" fontId="4" fillId="6" borderId="21" xfId="0" applyFont="1" applyFill="1" applyBorder="1"/>
    <xf numFmtId="0" fontId="4" fillId="6" borderId="1" xfId="0" applyFont="1" applyFill="1" applyBorder="1"/>
    <xf numFmtId="0" fontId="4" fillId="6" borderId="1" xfId="0" applyFont="1" applyFill="1" applyBorder="1" applyAlignment="1">
      <alignment horizontal="right"/>
    </xf>
    <xf numFmtId="0" fontId="4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6" fillId="6" borderId="22" xfId="0" applyFont="1" applyFill="1" applyBorder="1" applyAlignment="1">
      <alignment vertical="center"/>
    </xf>
    <xf numFmtId="0" fontId="51" fillId="9" borderId="0" xfId="0" applyFont="1" applyFill="1" applyAlignment="1">
      <alignment horizontal="left"/>
    </xf>
    <xf numFmtId="0" fontId="94" fillId="9" borderId="0" xfId="0" applyFont="1" applyFill="1" applyAlignment="1">
      <alignment horizontal="left"/>
    </xf>
    <xf numFmtId="0" fontId="68" fillId="0" borderId="2" xfId="0" applyFont="1" applyBorder="1" applyAlignment="1">
      <alignment horizontal="center" vertical="center"/>
    </xf>
    <xf numFmtId="0" fontId="33" fillId="6" borderId="7" xfId="0" applyFont="1" applyFill="1" applyBorder="1" applyAlignment="1">
      <alignment horizontal="left" vertical="center"/>
    </xf>
    <xf numFmtId="0" fontId="33" fillId="6" borderId="0" xfId="0" applyFont="1" applyFill="1" applyAlignment="1">
      <alignment horizontal="left" vertical="center"/>
    </xf>
    <xf numFmtId="0" fontId="4" fillId="6" borderId="2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right" vertical="center"/>
    </xf>
    <xf numFmtId="0" fontId="4" fillId="6" borderId="17" xfId="0" applyFont="1" applyFill="1" applyBorder="1" applyAlignment="1">
      <alignment vertical="center"/>
    </xf>
    <xf numFmtId="0" fontId="4" fillId="6" borderId="27" xfId="0" applyFont="1" applyFill="1" applyBorder="1" applyAlignment="1">
      <alignment vertical="center"/>
    </xf>
    <xf numFmtId="0" fontId="37" fillId="6" borderId="7" xfId="0" applyFont="1" applyFill="1" applyBorder="1" applyAlignment="1">
      <alignment vertical="center"/>
    </xf>
    <xf numFmtId="0" fontId="4" fillId="6" borderId="0" xfId="0" applyFont="1" applyFill="1" applyAlignment="1">
      <alignment vertical="center"/>
    </xf>
    <xf numFmtId="0" fontId="4" fillId="6" borderId="0" xfId="0" applyFont="1" applyFill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4" fillId="0" borderId="0" xfId="0" applyFont="1" applyAlignment="1">
      <alignment horizontal="left"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horizontal="left" vertical="center" wrapText="1"/>
    </xf>
    <xf numFmtId="0" fontId="73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4" fillId="6" borderId="3" xfId="0" applyFont="1" applyFill="1" applyBorder="1" applyAlignment="1">
      <alignment horizontal="right" vertical="center"/>
    </xf>
    <xf numFmtId="0" fontId="4" fillId="6" borderId="3" xfId="0" applyFont="1" applyFill="1" applyBorder="1"/>
    <xf numFmtId="0" fontId="4" fillId="6" borderId="19" xfId="0" applyFont="1" applyFill="1" applyBorder="1"/>
    <xf numFmtId="0" fontId="12" fillId="0" borderId="0" xfId="0" applyFont="1" applyAlignment="1">
      <alignment vertical="center" wrapText="1"/>
    </xf>
    <xf numFmtId="0" fontId="33" fillId="6" borderId="7" xfId="0" applyFont="1" applyFill="1" applyBorder="1" applyAlignment="1">
      <alignment horizontal="left" vertical="top"/>
    </xf>
    <xf numFmtId="0" fontId="33" fillId="6" borderId="0" xfId="0" applyFont="1" applyFill="1" applyAlignment="1">
      <alignment horizontal="left" vertical="top"/>
    </xf>
    <xf numFmtId="0" fontId="33" fillId="6" borderId="7" xfId="0" applyFont="1" applyFill="1" applyBorder="1" applyAlignment="1">
      <alignment vertical="center" wrapText="1"/>
    </xf>
    <xf numFmtId="0" fontId="33" fillId="6" borderId="0" xfId="0" applyFont="1" applyFill="1" applyAlignment="1">
      <alignment vertical="center" wrapText="1"/>
    </xf>
    <xf numFmtId="0" fontId="3" fillId="6" borderId="17" xfId="0" applyFont="1" applyFill="1" applyBorder="1" applyAlignment="1">
      <alignment horizontal="left" vertical="center" wrapText="1"/>
    </xf>
    <xf numFmtId="0" fontId="3" fillId="6" borderId="27" xfId="0" applyFont="1" applyFill="1" applyBorder="1" applyAlignment="1">
      <alignment horizontal="left" vertical="center" wrapText="1"/>
    </xf>
    <xf numFmtId="0" fontId="33" fillId="6" borderId="7" xfId="0" applyFont="1" applyFill="1" applyBorder="1" applyAlignment="1">
      <alignment horizontal="left" vertical="top" wrapText="1"/>
    </xf>
    <xf numFmtId="0" fontId="33" fillId="6" borderId="0" xfId="0" applyFont="1" applyFill="1" applyAlignment="1">
      <alignment horizontal="left" vertical="top" wrapText="1"/>
    </xf>
    <xf numFmtId="0" fontId="33" fillId="6" borderId="7" xfId="0" applyFont="1" applyFill="1" applyBorder="1" applyAlignment="1">
      <alignment horizontal="left" vertical="center" wrapText="1"/>
    </xf>
    <xf numFmtId="0" fontId="33" fillId="6" borderId="0" xfId="0" applyFont="1" applyFill="1" applyAlignment="1">
      <alignment horizontal="left" vertical="center" wrapText="1"/>
    </xf>
    <xf numFmtId="0" fontId="4" fillId="6" borderId="17" xfId="0" applyFont="1" applyFill="1" applyBorder="1" applyAlignment="1">
      <alignment horizontal="left" wrapText="1"/>
    </xf>
    <xf numFmtId="0" fontId="4" fillId="6" borderId="27" xfId="0" applyFont="1" applyFill="1" applyBorder="1" applyAlignment="1">
      <alignment horizontal="left" wrapText="1"/>
    </xf>
    <xf numFmtId="0" fontId="8" fillId="0" borderId="0" xfId="0" applyFont="1" applyAlignment="1">
      <alignment vertical="center"/>
    </xf>
    <xf numFmtId="0" fontId="42" fillId="0" borderId="0" xfId="0" applyFont="1" applyAlignment="1">
      <alignment horizontal="center" vertical="center" wrapText="1"/>
    </xf>
    <xf numFmtId="169" fontId="76" fillId="0" borderId="0" xfId="0" applyNumberFormat="1" applyFont="1" applyAlignment="1">
      <alignment horizontal="center" vertical="center"/>
    </xf>
    <xf numFmtId="0" fontId="2" fillId="6" borderId="23" xfId="0" applyFont="1" applyFill="1" applyBorder="1" applyAlignment="1">
      <alignment horizontal="left" vertical="center" wrapText="1"/>
    </xf>
    <xf numFmtId="2" fontId="76" fillId="0" borderId="0" xfId="0" applyNumberFormat="1" applyFont="1" applyAlignment="1">
      <alignment horizontal="center" vertical="center"/>
    </xf>
    <xf numFmtId="0" fontId="3" fillId="6" borderId="0" xfId="0" applyFont="1" applyFill="1" applyAlignment="1">
      <alignment vertical="center" wrapText="1"/>
    </xf>
    <xf numFmtId="0" fontId="3" fillId="6" borderId="23" xfId="0" applyFont="1" applyFill="1" applyBorder="1" applyAlignment="1">
      <alignment vertical="center" wrapText="1"/>
    </xf>
    <xf numFmtId="0" fontId="6" fillId="0" borderId="11" xfId="0" applyFont="1" applyBorder="1" applyAlignment="1">
      <alignment vertical="top"/>
    </xf>
    <xf numFmtId="0" fontId="6" fillId="0" borderId="12" xfId="0" applyFont="1" applyBorder="1" applyAlignment="1">
      <alignment horizontal="right" vertical="top"/>
    </xf>
    <xf numFmtId="0" fontId="6" fillId="0" borderId="0" xfId="0" applyFont="1" applyAlignment="1">
      <alignment vertical="top"/>
    </xf>
    <xf numFmtId="0" fontId="42" fillId="0" borderId="0" xfId="0" applyFont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3" fillId="6" borderId="17" xfId="0" applyFont="1" applyFill="1" applyBorder="1" applyAlignment="1">
      <alignment vertical="center" wrapText="1"/>
    </xf>
    <xf numFmtId="0" fontId="3" fillId="6" borderId="27" xfId="0" applyFont="1" applyFill="1" applyBorder="1" applyAlignment="1">
      <alignment vertical="center" wrapText="1"/>
    </xf>
    <xf numFmtId="0" fontId="48" fillId="6" borderId="0" xfId="0" applyFont="1" applyFill="1" applyAlignment="1">
      <alignment vertical="center"/>
    </xf>
    <xf numFmtId="0" fontId="6" fillId="0" borderId="11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33" fillId="6" borderId="7" xfId="0" applyFont="1" applyFill="1" applyBorder="1" applyAlignment="1">
      <alignment vertical="top" wrapText="1"/>
    </xf>
    <xf numFmtId="0" fontId="33" fillId="6" borderId="0" xfId="0" applyFont="1" applyFill="1" applyAlignment="1">
      <alignment vertical="top" wrapText="1"/>
    </xf>
    <xf numFmtId="0" fontId="4" fillId="6" borderId="7" xfId="0" applyFont="1" applyFill="1" applyBorder="1"/>
    <xf numFmtId="0" fontId="4" fillId="6" borderId="0" xfId="0" applyFont="1" applyFill="1" applyAlignment="1">
      <alignment horizontal="left"/>
    </xf>
    <xf numFmtId="0" fontId="4" fillId="6" borderId="0" xfId="0" applyFont="1" applyFill="1" applyAlignment="1">
      <alignment wrapText="1"/>
    </xf>
    <xf numFmtId="0" fontId="4" fillId="6" borderId="0" xfId="0" applyFont="1" applyFill="1" applyAlignment="1">
      <alignment horizontal="left" wrapText="1"/>
    </xf>
    <xf numFmtId="0" fontId="4" fillId="6" borderId="23" xfId="0" applyFont="1" applyFill="1" applyBorder="1" applyAlignment="1">
      <alignment horizontal="left" wrapText="1"/>
    </xf>
    <xf numFmtId="0" fontId="6" fillId="0" borderId="0" xfId="0" applyFont="1" applyAlignment="1">
      <alignment vertical="center" wrapText="1"/>
    </xf>
    <xf numFmtId="0" fontId="85" fillId="6" borderId="0" xfId="0" applyFont="1" applyFill="1" applyAlignment="1">
      <alignment horizontal="right" vertical="top" wrapText="1"/>
    </xf>
    <xf numFmtId="0" fontId="33" fillId="6" borderId="21" xfId="0" applyFont="1" applyFill="1" applyBorder="1" applyAlignment="1">
      <alignment horizontal="left" vertical="center" wrapText="1"/>
    </xf>
    <xf numFmtId="0" fontId="33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wrapText="1"/>
    </xf>
    <xf numFmtId="0" fontId="4" fillId="6" borderId="22" xfId="0" applyFont="1" applyFill="1" applyBorder="1" applyAlignment="1">
      <alignment wrapText="1"/>
    </xf>
    <xf numFmtId="0" fontId="4" fillId="0" borderId="14" xfId="0" applyFont="1" applyBorder="1"/>
    <xf numFmtId="0" fontId="4" fillId="0" borderId="14" xfId="0" applyFont="1" applyBorder="1" applyAlignment="1">
      <alignment horizontal="right"/>
    </xf>
    <xf numFmtId="0" fontId="4" fillId="0" borderId="14" xfId="0" applyFont="1" applyBorder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22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0" fillId="0" borderId="0" xfId="0" applyFont="1" applyAlignment="1">
      <alignment horizontal="left" vertical="center"/>
    </xf>
    <xf numFmtId="0" fontId="13" fillId="4" borderId="5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3" fillId="10" borderId="6" xfId="0" applyFont="1" applyFill="1" applyBorder="1" applyAlignment="1">
      <alignment horizontal="center" vertical="center" wrapText="1"/>
    </xf>
    <xf numFmtId="0" fontId="13" fillId="13" borderId="6" xfId="0" applyFont="1" applyFill="1" applyBorder="1" applyAlignment="1">
      <alignment horizontal="center" vertical="center" wrapText="1"/>
    </xf>
    <xf numFmtId="165" fontId="3" fillId="5" borderId="5" xfId="0" applyNumberFormat="1" applyFont="1" applyFill="1" applyBorder="1" applyAlignment="1">
      <alignment horizontal="right" vertical="center"/>
    </xf>
    <xf numFmtId="0" fontId="52" fillId="0" borderId="0" xfId="0" applyFont="1" applyAlignment="1">
      <alignment horizontal="right" vertical="center" wrapText="1"/>
    </xf>
    <xf numFmtId="166" fontId="45" fillId="4" borderId="5" xfId="0" applyNumberFormat="1" applyFont="1" applyFill="1" applyBorder="1" applyAlignment="1">
      <alignment vertical="center"/>
    </xf>
    <xf numFmtId="166" fontId="45" fillId="7" borderId="5" xfId="0" applyNumberFormat="1" applyFont="1" applyFill="1" applyBorder="1" applyAlignment="1">
      <alignment vertical="center"/>
    </xf>
    <xf numFmtId="166" fontId="45" fillId="11" borderId="5" xfId="0" applyNumberFormat="1" applyFont="1" applyFill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6" fillId="0" borderId="11" xfId="0" applyFont="1" applyBorder="1"/>
    <xf numFmtId="0" fontId="6" fillId="0" borderId="12" xfId="0" applyFont="1" applyBorder="1"/>
    <xf numFmtId="0" fontId="96" fillId="4" borderId="5" xfId="0" applyFont="1" applyFill="1" applyBorder="1" applyAlignment="1">
      <alignment horizontal="right" vertical="center" wrapText="1"/>
    </xf>
    <xf numFmtId="0" fontId="97" fillId="4" borderId="5" xfId="0" applyFont="1" applyFill="1" applyBorder="1" applyAlignment="1">
      <alignment horizontal="center" vertical="center" wrapText="1"/>
    </xf>
    <xf numFmtId="0" fontId="52" fillId="6" borderId="6" xfId="0" applyFont="1" applyFill="1" applyBorder="1" applyAlignment="1">
      <alignment vertical="center"/>
    </xf>
    <xf numFmtId="166" fontId="78" fillId="4" borderId="4" xfId="0" applyNumberFormat="1" applyFont="1" applyFill="1" applyBorder="1" applyAlignment="1">
      <alignment vertical="center"/>
    </xf>
    <xf numFmtId="166" fontId="78" fillId="7" borderId="5" xfId="0" applyNumberFormat="1" applyFont="1" applyFill="1" applyBorder="1" applyAlignment="1">
      <alignment vertical="center"/>
    </xf>
    <xf numFmtId="166" fontId="78" fillId="11" borderId="5" xfId="0" applyNumberFormat="1" applyFont="1" applyFill="1" applyBorder="1" applyAlignment="1">
      <alignment horizontal="right" vertical="center"/>
    </xf>
    <xf numFmtId="165" fontId="6" fillId="0" borderId="0" xfId="0" applyNumberFormat="1" applyFont="1"/>
    <xf numFmtId="0" fontId="12" fillId="0" borderId="0" xfId="0" applyFont="1"/>
    <xf numFmtId="165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12" fillId="0" borderId="14" xfId="0" applyFont="1" applyBorder="1"/>
    <xf numFmtId="165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/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73" fontId="3" fillId="0" borderId="5" xfId="0" applyNumberFormat="1" applyFont="1" applyBorder="1" applyAlignment="1" applyProtection="1">
      <alignment horizontal="left" vertical="center" wrapText="1"/>
      <protection locked="0"/>
    </xf>
    <xf numFmtId="0" fontId="98" fillId="0" borderId="5" xfId="0" applyFont="1" applyBorder="1" applyAlignment="1" applyProtection="1">
      <alignment horizontal="center" vertical="center"/>
      <protection locked="0"/>
    </xf>
    <xf numFmtId="0" fontId="86" fillId="0" borderId="0" xfId="2" applyFont="1" applyAlignment="1">
      <alignment vertical="top" wrapText="1"/>
    </xf>
    <xf numFmtId="0" fontId="20" fillId="0" borderId="0" xfId="2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0" borderId="0" xfId="2" applyFont="1"/>
    <xf numFmtId="0" fontId="86" fillId="0" borderId="0" xfId="2" applyFont="1" applyAlignment="1">
      <alignment horizontal="right" vertical="top" wrapText="1"/>
    </xf>
    <xf numFmtId="0" fontId="20" fillId="0" borderId="0" xfId="2" applyFont="1" applyAlignment="1">
      <alignment horizontal="right" vertical="center"/>
    </xf>
    <xf numFmtId="0" fontId="6" fillId="0" borderId="8" xfId="0" applyFont="1" applyBorder="1"/>
    <xf numFmtId="168" fontId="6" fillId="0" borderId="9" xfId="0" applyNumberFormat="1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168" fontId="6" fillId="0" borderId="0" xfId="0" applyNumberFormat="1" applyFont="1" applyAlignment="1">
      <alignment horizontal="center"/>
    </xf>
    <xf numFmtId="0" fontId="86" fillId="0" borderId="11" xfId="2" applyFont="1" applyBorder="1" applyAlignment="1">
      <alignment horizontal="right" vertical="top" wrapText="1"/>
    </xf>
    <xf numFmtId="0" fontId="6" fillId="0" borderId="12" xfId="2" applyFont="1" applyBorder="1"/>
    <xf numFmtId="0" fontId="6" fillId="0" borderId="11" xfId="2" applyFont="1" applyBorder="1"/>
    <xf numFmtId="0" fontId="13" fillId="4" borderId="5" xfId="2" applyFont="1" applyFill="1" applyBorder="1" applyAlignment="1">
      <alignment horizontal="center" vertical="center" wrapText="1"/>
    </xf>
    <xf numFmtId="0" fontId="13" fillId="7" borderId="5" xfId="2" applyFont="1" applyFill="1" applyBorder="1" applyAlignment="1">
      <alignment horizontal="center" vertical="center" wrapText="1"/>
    </xf>
    <xf numFmtId="0" fontId="6" fillId="0" borderId="13" xfId="2" applyFont="1" applyBorder="1"/>
    <xf numFmtId="0" fontId="6" fillId="0" borderId="14" xfId="2" applyFont="1" applyBorder="1"/>
    <xf numFmtId="0" fontId="6" fillId="0" borderId="15" xfId="2" applyFont="1" applyBorder="1"/>
    <xf numFmtId="0" fontId="53" fillId="0" borderId="0" xfId="0" applyFont="1" applyAlignment="1">
      <alignment vertical="center"/>
    </xf>
    <xf numFmtId="0" fontId="20" fillId="0" borderId="0" xfId="0" applyFont="1"/>
    <xf numFmtId="0" fontId="33" fillId="0" borderId="0" xfId="0" applyFont="1" applyAlignment="1">
      <alignment vertical="center"/>
    </xf>
    <xf numFmtId="168" fontId="16" fillId="4" borderId="5" xfId="0" applyNumberFormat="1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vertical="center"/>
    </xf>
    <xf numFmtId="0" fontId="6" fillId="0" borderId="13" xfId="0" applyFont="1" applyBorder="1"/>
    <xf numFmtId="168" fontId="6" fillId="0" borderId="14" xfId="0" applyNumberFormat="1" applyFont="1" applyBorder="1" applyAlignment="1">
      <alignment horizontal="center"/>
    </xf>
    <xf numFmtId="0" fontId="6" fillId="0" borderId="15" xfId="0" applyFont="1" applyBorder="1"/>
    <xf numFmtId="0" fontId="82" fillId="0" borderId="0" xfId="0" applyFont="1" applyAlignment="1">
      <alignment vertical="center" wrapText="1"/>
    </xf>
    <xf numFmtId="0" fontId="14" fillId="0" borderId="0" xfId="0" applyFont="1"/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/>
    <xf numFmtId="0" fontId="0" fillId="0" borderId="12" xfId="0" applyBorder="1"/>
    <xf numFmtId="0" fontId="23" fillId="0" borderId="0" xfId="0" applyFont="1" applyAlignment="1">
      <alignment vertical="center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6" fillId="0" borderId="0" xfId="0" applyFont="1" applyAlignment="1">
      <alignment wrapText="1"/>
    </xf>
    <xf numFmtId="0" fontId="4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6" fillId="12" borderId="7" xfId="0" applyFont="1" applyFill="1" applyBorder="1" applyAlignment="1">
      <alignment vertical="center"/>
    </xf>
    <xf numFmtId="0" fontId="46" fillId="12" borderId="0" xfId="0" applyFont="1" applyFill="1" applyAlignment="1">
      <alignment vertical="center"/>
    </xf>
    <xf numFmtId="0" fontId="62" fillId="12" borderId="0" xfId="0" applyFont="1" applyFill="1" applyAlignment="1">
      <alignment horizontal="right" vertical="center"/>
    </xf>
    <xf numFmtId="0" fontId="46" fillId="12" borderId="21" xfId="0" applyFont="1" applyFill="1" applyBorder="1" applyAlignment="1">
      <alignment vertical="center"/>
    </xf>
    <xf numFmtId="0" fontId="46" fillId="12" borderId="1" xfId="0" applyFont="1" applyFill="1" applyBorder="1" applyAlignment="1">
      <alignment vertical="center"/>
    </xf>
    <xf numFmtId="0" fontId="62" fillId="12" borderId="1" xfId="0" applyFont="1" applyFill="1" applyBorder="1" applyAlignment="1">
      <alignment horizontal="right" vertical="center"/>
    </xf>
    <xf numFmtId="0" fontId="79" fillId="8" borderId="20" xfId="0" applyFont="1" applyFill="1" applyBorder="1" applyAlignment="1">
      <alignment vertical="center"/>
    </xf>
    <xf numFmtId="0" fontId="0" fillId="0" borderId="0" xfId="0" applyAlignment="1">
      <alignment horizontal="center" wrapText="1"/>
    </xf>
    <xf numFmtId="0" fontId="79" fillId="8" borderId="7" xfId="0" applyFont="1" applyFill="1" applyBorder="1" applyAlignment="1">
      <alignment vertical="center"/>
    </xf>
    <xf numFmtId="0" fontId="11" fillId="0" borderId="0" xfId="0" applyFont="1"/>
    <xf numFmtId="0" fontId="79" fillId="8" borderId="21" xfId="0" applyFont="1" applyFill="1" applyBorder="1" applyAlignment="1">
      <alignment vertical="center"/>
    </xf>
    <xf numFmtId="0" fontId="6" fillId="0" borderId="11" xfId="0" applyFont="1" applyBorder="1" applyAlignment="1">
      <alignment wrapText="1"/>
    </xf>
    <xf numFmtId="0" fontId="52" fillId="0" borderId="0" xfId="0" applyFont="1" applyAlignment="1">
      <alignment vertical="center"/>
    </xf>
    <xf numFmtId="0" fontId="5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/>
    </xf>
    <xf numFmtId="0" fontId="23" fillId="0" borderId="0" xfId="0" applyFont="1" applyAlignment="1">
      <alignment vertical="center"/>
    </xf>
    <xf numFmtId="0" fontId="33" fillId="0" borderId="0" xfId="0" applyFont="1" applyAlignment="1">
      <alignment horizontal="left" vertical="center" wrapText="1"/>
    </xf>
    <xf numFmtId="0" fontId="48" fillId="0" borderId="12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33" fillId="6" borderId="3" xfId="0" applyFont="1" applyFill="1" applyBorder="1" applyAlignment="1">
      <alignment horizontal="right" vertical="center"/>
    </xf>
    <xf numFmtId="0" fontId="14" fillId="0" borderId="0" xfId="0" applyFont="1" applyAlignment="1">
      <alignment horizontal="center" wrapText="1"/>
    </xf>
    <xf numFmtId="0" fontId="35" fillId="6" borderId="1" xfId="0" applyFont="1" applyFill="1" applyBorder="1" applyAlignment="1">
      <alignment vertical="center"/>
    </xf>
    <xf numFmtId="0" fontId="33" fillId="6" borderId="1" xfId="0" applyFont="1" applyFill="1" applyBorder="1" applyAlignment="1">
      <alignment horizontal="right" vertical="center"/>
    </xf>
    <xf numFmtId="0" fontId="6" fillId="6" borderId="1" xfId="0" applyFont="1" applyFill="1" applyBorder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3" fillId="0" borderId="0" xfId="0" applyFont="1" applyAlignment="1">
      <alignment vertical="center" wrapText="1"/>
    </xf>
    <xf numFmtId="0" fontId="4" fillId="6" borderId="20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horizontal="left" vertical="center"/>
    </xf>
    <xf numFmtId="0" fontId="4" fillId="6" borderId="19" xfId="0" applyFont="1" applyFill="1" applyBorder="1" applyAlignment="1">
      <alignment horizontal="left" vertical="center"/>
    </xf>
    <xf numFmtId="169" fontId="4" fillId="6" borderId="0" xfId="0" applyNumberFormat="1" applyFont="1" applyFill="1" applyAlignment="1">
      <alignment horizontal="left" vertical="center" wrapText="1"/>
    </xf>
    <xf numFmtId="0" fontId="53" fillId="0" borderId="12" xfId="0" applyFont="1" applyBorder="1" applyAlignment="1">
      <alignment vertical="center" wrapText="1"/>
    </xf>
    <xf numFmtId="0" fontId="53" fillId="0" borderId="0" xfId="0" applyFont="1" applyAlignment="1">
      <alignment vertical="top" wrapText="1"/>
    </xf>
    <xf numFmtId="0" fontId="22" fillId="6" borderId="2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165" fontId="35" fillId="6" borderId="1" xfId="0" applyNumberFormat="1" applyFont="1" applyFill="1" applyBorder="1" applyAlignment="1">
      <alignment horizontal="center" vertical="top" wrapText="1"/>
    </xf>
    <xf numFmtId="0" fontId="22" fillId="6" borderId="22" xfId="0" applyFont="1" applyFill="1" applyBorder="1" applyAlignment="1">
      <alignment horizontal="center" vertical="center"/>
    </xf>
    <xf numFmtId="165" fontId="6" fillId="6" borderId="3" xfId="0" applyNumberFormat="1" applyFont="1" applyFill="1" applyBorder="1" applyAlignment="1">
      <alignment horizontal="center" vertical="center"/>
    </xf>
    <xf numFmtId="165" fontId="6" fillId="6" borderId="0" xfId="0" applyNumberFormat="1" applyFont="1" applyFill="1" applyAlignment="1">
      <alignment horizontal="center" vertical="center"/>
    </xf>
    <xf numFmtId="0" fontId="48" fillId="0" borderId="5" xfId="0" applyFont="1" applyBorder="1" applyAlignment="1">
      <alignment vertical="center"/>
    </xf>
    <xf numFmtId="165" fontId="67" fillId="6" borderId="0" xfId="0" applyNumberFormat="1" applyFont="1" applyFill="1" applyAlignment="1">
      <alignment horizontal="center" vertical="center"/>
    </xf>
    <xf numFmtId="165" fontId="15" fillId="6" borderId="0" xfId="0" applyNumberFormat="1" applyFont="1" applyFill="1" applyAlignment="1">
      <alignment horizontal="center" vertical="center"/>
    </xf>
    <xf numFmtId="0" fontId="15" fillId="6" borderId="0" xfId="0" applyFont="1" applyFill="1" applyAlignment="1">
      <alignment horizontal="left" vertical="center" wrapText="1"/>
    </xf>
    <xf numFmtId="165" fontId="15" fillId="6" borderId="1" xfId="0" applyNumberFormat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vertical="center"/>
    </xf>
    <xf numFmtId="0" fontId="69" fillId="0" borderId="3" xfId="0" applyFont="1" applyBorder="1" applyAlignment="1">
      <alignment horizontal="right" vertical="center"/>
    </xf>
    <xf numFmtId="164" fontId="69" fillId="0" borderId="19" xfId="0" applyNumberFormat="1" applyFont="1" applyBorder="1" applyAlignment="1">
      <alignment horizontal="center" vertical="center"/>
    </xf>
    <xf numFmtId="0" fontId="69" fillId="0" borderId="0" xfId="0" applyFont="1" applyAlignment="1">
      <alignment horizontal="right" vertical="center"/>
    </xf>
    <xf numFmtId="164" fontId="69" fillId="0" borderId="2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170" fontId="69" fillId="0" borderId="0" xfId="0" applyNumberFormat="1" applyFont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48" fillId="0" borderId="0" xfId="0" applyFont="1" applyAlignment="1">
      <alignment horizontal="center" vertical="center" wrapText="1"/>
    </xf>
    <xf numFmtId="0" fontId="48" fillId="0" borderId="23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/>
    </xf>
    <xf numFmtId="165" fontId="43" fillId="0" borderId="31" xfId="0" applyNumberFormat="1" applyFont="1" applyBorder="1" applyAlignment="1">
      <alignment horizontal="center" vertical="center"/>
    </xf>
    <xf numFmtId="0" fontId="47" fillId="0" borderId="0" xfId="0" applyFont="1" applyAlignment="1">
      <alignment horizontal="center" vertical="center" wrapText="1"/>
    </xf>
    <xf numFmtId="0" fontId="43" fillId="0" borderId="7" xfId="0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9" fontId="43" fillId="0" borderId="0" xfId="0" applyNumberFormat="1" applyFont="1" applyAlignment="1">
      <alignment horizontal="center" vertical="center"/>
    </xf>
    <xf numFmtId="165" fontId="43" fillId="0" borderId="23" xfId="0" applyNumberFormat="1" applyFont="1" applyBorder="1" applyAlignment="1">
      <alignment horizontal="center" vertical="center"/>
    </xf>
    <xf numFmtId="0" fontId="67" fillId="0" borderId="21" xfId="0" applyFont="1" applyBorder="1" applyAlignment="1">
      <alignment horizontal="left"/>
    </xf>
    <xf numFmtId="0" fontId="67" fillId="0" borderId="1" xfId="0" applyFont="1" applyBorder="1" applyAlignment="1">
      <alignment horizontal="left"/>
    </xf>
    <xf numFmtId="0" fontId="6" fillId="0" borderId="1" xfId="0" applyFont="1" applyBorder="1"/>
    <xf numFmtId="9" fontId="6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5" fontId="67" fillId="0" borderId="1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7" fillId="0" borderId="0" xfId="0" applyFont="1" applyAlignment="1">
      <alignment horizontal="left"/>
    </xf>
    <xf numFmtId="9" fontId="67" fillId="0" borderId="0" xfId="0" applyNumberFormat="1" applyFont="1" applyAlignment="1">
      <alignment horizontal="center" vertical="center"/>
    </xf>
    <xf numFmtId="165" fontId="67" fillId="0" borderId="0" xfId="0" applyNumberFormat="1" applyFont="1" applyAlignment="1">
      <alignment horizontal="center" vertical="center"/>
    </xf>
    <xf numFmtId="0" fontId="67" fillId="0" borderId="7" xfId="0" applyFont="1" applyBorder="1" applyAlignment="1">
      <alignment horizontal="left" wrapText="1"/>
    </xf>
    <xf numFmtId="0" fontId="67" fillId="0" borderId="0" xfId="0" applyFont="1" applyAlignment="1">
      <alignment horizontal="left" wrapText="1"/>
    </xf>
    <xf numFmtId="0" fontId="6" fillId="0" borderId="17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169" fontId="4" fillId="0" borderId="1" xfId="0" applyNumberFormat="1" applyFont="1" applyBorder="1" applyAlignment="1">
      <alignment horizontal="right" vertical="center"/>
    </xf>
    <xf numFmtId="0" fontId="52" fillId="0" borderId="0" xfId="0" applyFont="1" applyAlignment="1">
      <alignment horizontal="right" vertical="center"/>
    </xf>
    <xf numFmtId="0" fontId="52" fillId="0" borderId="0" xfId="0" applyFont="1" applyAlignment="1">
      <alignment vertical="center" wrapText="1"/>
    </xf>
    <xf numFmtId="0" fontId="67" fillId="0" borderId="0" xfId="0" applyFont="1" applyAlignment="1">
      <alignment horizontal="right" vertical="center"/>
    </xf>
    <xf numFmtId="165" fontId="48" fillId="0" borderId="23" xfId="0" applyNumberFormat="1" applyFont="1" applyBorder="1" applyAlignment="1">
      <alignment horizontal="center" vertical="center" wrapText="1"/>
    </xf>
    <xf numFmtId="9" fontId="35" fillId="0" borderId="0" xfId="0" applyNumberFormat="1" applyFont="1" applyAlignment="1" applyProtection="1">
      <alignment horizontal="center" vertical="center"/>
      <protection locked="0"/>
    </xf>
    <xf numFmtId="9" fontId="35" fillId="0" borderId="23" xfId="0" applyNumberFormat="1" applyFont="1" applyBorder="1" applyAlignment="1" applyProtection="1">
      <alignment horizontal="center" vertical="center"/>
      <protection locked="0"/>
    </xf>
    <xf numFmtId="165" fontId="3" fillId="0" borderId="5" xfId="0" applyNumberFormat="1" applyFont="1" applyBorder="1" applyAlignment="1" applyProtection="1">
      <alignment horizontal="center" vertical="center"/>
      <protection locked="0"/>
    </xf>
    <xf numFmtId="165" fontId="3" fillId="8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32" xfId="0" applyFont="1" applyBorder="1"/>
    <xf numFmtId="0" fontId="6" fillId="0" borderId="33" xfId="0" applyFont="1" applyBorder="1"/>
    <xf numFmtId="0" fontId="6" fillId="0" borderId="34" xfId="0" applyFont="1" applyBorder="1"/>
    <xf numFmtId="0" fontId="6" fillId="0" borderId="35" xfId="0" applyFont="1" applyBorder="1"/>
    <xf numFmtId="0" fontId="6" fillId="0" borderId="36" xfId="0" applyFont="1" applyBorder="1"/>
    <xf numFmtId="0" fontId="6" fillId="0" borderId="35" xfId="0" applyFont="1" applyBorder="1" applyAlignment="1">
      <alignment vertical="center" wrapText="1"/>
    </xf>
    <xf numFmtId="0" fontId="6" fillId="0" borderId="36" xfId="0" applyFont="1" applyBorder="1" applyAlignment="1">
      <alignment vertical="center"/>
    </xf>
    <xf numFmtId="0" fontId="6" fillId="0" borderId="35" xfId="0" applyFont="1" applyBorder="1" applyAlignment="1">
      <alignment wrapText="1"/>
    </xf>
    <xf numFmtId="0" fontId="6" fillId="16" borderId="20" xfId="0" applyFont="1" applyFill="1" applyBorder="1"/>
    <xf numFmtId="0" fontId="6" fillId="16" borderId="3" xfId="0" applyFont="1" applyFill="1" applyBorder="1"/>
    <xf numFmtId="0" fontId="6" fillId="16" borderId="19" xfId="0" applyFont="1" applyFill="1" applyBorder="1"/>
    <xf numFmtId="174" fontId="8" fillId="0" borderId="5" xfId="3" applyNumberFormat="1" applyFont="1" applyFill="1" applyBorder="1" applyAlignment="1">
      <alignment vertical="center"/>
    </xf>
    <xf numFmtId="174" fontId="104" fillId="0" borderId="5" xfId="3" applyNumberFormat="1" applyFont="1" applyFill="1" applyBorder="1" applyAlignment="1">
      <alignment vertical="center"/>
    </xf>
    <xf numFmtId="0" fontId="6" fillId="16" borderId="0" xfId="0" applyFont="1" applyFill="1" applyAlignment="1">
      <alignment vertical="center"/>
    </xf>
    <xf numFmtId="0" fontId="6" fillId="16" borderId="23" xfId="0" applyFont="1" applyFill="1" applyBorder="1" applyAlignment="1">
      <alignment vertical="center"/>
    </xf>
    <xf numFmtId="174" fontId="6" fillId="16" borderId="0" xfId="3" applyNumberFormat="1" applyFont="1" applyFill="1" applyBorder="1" applyAlignment="1" applyProtection="1">
      <alignment vertical="center"/>
      <protection hidden="1"/>
    </xf>
    <xf numFmtId="0" fontId="6" fillId="16" borderId="7" xfId="0" applyFont="1" applyFill="1" applyBorder="1" applyAlignment="1">
      <alignment vertical="center"/>
    </xf>
    <xf numFmtId="0" fontId="6" fillId="16" borderId="21" xfId="0" applyFont="1" applyFill="1" applyBorder="1"/>
    <xf numFmtId="0" fontId="6" fillId="16" borderId="1" xfId="0" applyFont="1" applyFill="1" applyBorder="1"/>
    <xf numFmtId="0" fontId="6" fillId="16" borderId="22" xfId="0" applyFont="1" applyFill="1" applyBorder="1"/>
    <xf numFmtId="0" fontId="6" fillId="0" borderId="40" xfId="0" applyFont="1" applyBorder="1" applyAlignment="1">
      <alignment wrapText="1"/>
    </xf>
    <xf numFmtId="0" fontId="6" fillId="0" borderId="41" xfId="0" applyFont="1" applyBorder="1"/>
    <xf numFmtId="0" fontId="6" fillId="0" borderId="42" xfId="0" applyFont="1" applyBorder="1"/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2" fillId="6" borderId="7" xfId="0" applyFont="1" applyFill="1" applyBorder="1" applyAlignment="1">
      <alignment horizontal="right" vertical="center" wrapText="1"/>
    </xf>
    <xf numFmtId="0" fontId="2" fillId="6" borderId="0" xfId="0" applyFont="1" applyFill="1" applyAlignment="1">
      <alignment horizontal="right" vertical="center" wrapText="1"/>
    </xf>
    <xf numFmtId="0" fontId="40" fillId="4" borderId="7" xfId="0" applyFont="1" applyFill="1" applyBorder="1" applyAlignment="1">
      <alignment horizontal="left" vertical="center"/>
    </xf>
    <xf numFmtId="0" fontId="40" fillId="4" borderId="0" xfId="0" applyFont="1" applyFill="1" applyAlignment="1">
      <alignment horizontal="left" vertical="center"/>
    </xf>
    <xf numFmtId="0" fontId="45" fillId="4" borderId="6" xfId="0" applyFont="1" applyFill="1" applyBorder="1" applyAlignment="1">
      <alignment horizontal="left" vertical="center"/>
    </xf>
    <xf numFmtId="0" fontId="45" fillId="4" borderId="4" xfId="0" applyFont="1" applyFill="1" applyBorder="1" applyAlignment="1">
      <alignment horizontal="left"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167" fontId="35" fillId="0" borderId="6" xfId="0" applyNumberFormat="1" applyFont="1" applyBorder="1" applyAlignment="1" applyProtection="1">
      <alignment horizontal="left" vertical="center" wrapText="1"/>
      <protection locked="0"/>
    </xf>
    <xf numFmtId="167" fontId="35" fillId="0" borderId="4" xfId="0" applyNumberFormat="1" applyFont="1" applyBorder="1" applyAlignment="1" applyProtection="1">
      <alignment horizontal="left" vertical="center" wrapText="1"/>
      <protection locked="0"/>
    </xf>
    <xf numFmtId="0" fontId="35" fillId="0" borderId="6" xfId="0" applyFont="1" applyBorder="1" applyAlignment="1" applyProtection="1">
      <alignment horizontal="left" vertical="center" wrapText="1"/>
      <protection locked="0"/>
    </xf>
    <xf numFmtId="0" fontId="35" fillId="0" borderId="2" xfId="0" applyFont="1" applyBorder="1" applyAlignment="1" applyProtection="1">
      <alignment horizontal="left" vertical="center" wrapText="1"/>
      <protection locked="0"/>
    </xf>
    <xf numFmtId="0" fontId="35" fillId="0" borderId="4" xfId="0" applyFont="1" applyBorder="1" applyAlignment="1" applyProtection="1">
      <alignment horizontal="left" vertical="center" wrapText="1"/>
      <protection locked="0"/>
    </xf>
    <xf numFmtId="0" fontId="36" fillId="6" borderId="17" xfId="0" applyFont="1" applyFill="1" applyBorder="1" applyAlignment="1">
      <alignment horizontal="left" vertical="center" wrapText="1"/>
    </xf>
    <xf numFmtId="0" fontId="36" fillId="6" borderId="27" xfId="0" applyFont="1" applyFill="1" applyBorder="1" applyAlignment="1">
      <alignment horizontal="left" vertical="center" wrapText="1"/>
    </xf>
    <xf numFmtId="0" fontId="36" fillId="6" borderId="1" xfId="0" applyFont="1" applyFill="1" applyBorder="1" applyAlignment="1">
      <alignment horizontal="left" vertical="center" wrapText="1"/>
    </xf>
    <xf numFmtId="0" fontId="36" fillId="6" borderId="22" xfId="0" applyFont="1" applyFill="1" applyBorder="1" applyAlignment="1">
      <alignment horizontal="left" vertical="center" wrapText="1"/>
    </xf>
    <xf numFmtId="0" fontId="89" fillId="3" borderId="6" xfId="0" applyFont="1" applyFill="1" applyBorder="1" applyAlignment="1">
      <alignment horizontal="center" vertical="center"/>
    </xf>
    <xf numFmtId="0" fontId="89" fillId="3" borderId="2" xfId="0" applyFont="1" applyFill="1" applyBorder="1" applyAlignment="1">
      <alignment horizontal="center" vertical="center"/>
    </xf>
    <xf numFmtId="0" fontId="89" fillId="3" borderId="4" xfId="0" applyFont="1" applyFill="1" applyBorder="1" applyAlignment="1">
      <alignment horizontal="center" vertical="center"/>
    </xf>
    <xf numFmtId="0" fontId="40" fillId="0" borderId="0" xfId="0" applyFont="1" applyAlignment="1">
      <alignment horizontal="left" vertical="center" wrapText="1"/>
    </xf>
    <xf numFmtId="0" fontId="33" fillId="6" borderId="20" xfId="0" applyFont="1" applyFill="1" applyBorder="1" applyAlignment="1">
      <alignment horizontal="left" vertical="center" wrapText="1"/>
    </xf>
    <xf numFmtId="0" fontId="33" fillId="6" borderId="3" xfId="0" applyFont="1" applyFill="1" applyBorder="1" applyAlignment="1">
      <alignment horizontal="left" vertical="center" wrapText="1"/>
    </xf>
    <xf numFmtId="0" fontId="33" fillId="6" borderId="7" xfId="0" applyFont="1" applyFill="1" applyBorder="1" applyAlignment="1">
      <alignment vertical="center"/>
    </xf>
    <xf numFmtId="0" fontId="33" fillId="6" borderId="0" xfId="0" applyFont="1" applyFill="1" applyAlignment="1">
      <alignment vertical="center"/>
    </xf>
    <xf numFmtId="0" fontId="33" fillId="6" borderId="7" xfId="0" applyFont="1" applyFill="1" applyBorder="1" applyAlignment="1">
      <alignment horizontal="left" vertical="top" wrapText="1"/>
    </xf>
    <xf numFmtId="0" fontId="33" fillId="6" borderId="0" xfId="0" applyFont="1" applyFill="1" applyAlignment="1">
      <alignment horizontal="left" vertical="top" wrapText="1"/>
    </xf>
    <xf numFmtId="0" fontId="33" fillId="6" borderId="0" xfId="0" applyFont="1" applyFill="1" applyAlignment="1">
      <alignment horizontal="left" vertical="top"/>
    </xf>
    <xf numFmtId="0" fontId="33" fillId="6" borderId="7" xfId="0" applyFont="1" applyFill="1" applyBorder="1" applyAlignment="1">
      <alignment horizontal="left" vertical="center"/>
    </xf>
    <xf numFmtId="0" fontId="33" fillId="6" borderId="0" xfId="0" applyFont="1" applyFill="1" applyAlignment="1">
      <alignment horizontal="left" vertical="center"/>
    </xf>
    <xf numFmtId="0" fontId="33" fillId="6" borderId="23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 wrapText="1"/>
    </xf>
    <xf numFmtId="0" fontId="4" fillId="6" borderId="23" xfId="0" applyFont="1" applyFill="1" applyBorder="1" applyAlignment="1">
      <alignment horizontal="left" vertical="center" wrapText="1"/>
    </xf>
    <xf numFmtId="0" fontId="33" fillId="6" borderId="7" xfId="0" applyFont="1" applyFill="1" applyBorder="1" applyAlignment="1">
      <alignment vertical="top" wrapText="1"/>
    </xf>
    <xf numFmtId="0" fontId="33" fillId="6" borderId="0" xfId="0" applyFont="1" applyFill="1" applyAlignment="1">
      <alignment vertical="top" wrapText="1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45" fillId="13" borderId="1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44" fillId="0" borderId="0" xfId="1" applyFont="1" applyAlignment="1" applyProtection="1">
      <alignment horizontal="left" vertical="center" wrapText="1"/>
    </xf>
    <xf numFmtId="0" fontId="51" fillId="9" borderId="0" xfId="0" applyFont="1" applyFill="1" applyAlignment="1">
      <alignment horizontal="left"/>
    </xf>
    <xf numFmtId="0" fontId="20" fillId="0" borderId="0" xfId="0" applyFont="1" applyAlignment="1">
      <alignment horizontal="right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5" fillId="0" borderId="20" xfId="0" applyFont="1" applyBorder="1" applyAlignment="1" applyProtection="1">
      <alignment horizontal="left" vertical="center" wrapText="1"/>
      <protection locked="0"/>
    </xf>
    <xf numFmtId="0" fontId="35" fillId="0" borderId="19" xfId="0" applyFont="1" applyBorder="1" applyAlignment="1" applyProtection="1">
      <alignment horizontal="left" vertical="center" wrapText="1"/>
      <protection locked="0"/>
    </xf>
    <xf numFmtId="0" fontId="4" fillId="6" borderId="0" xfId="0" applyFont="1" applyFill="1" applyAlignment="1" applyProtection="1">
      <alignment horizontal="left" vertical="center" wrapText="1"/>
      <protection locked="0"/>
    </xf>
    <xf numFmtId="0" fontId="4" fillId="6" borderId="23" xfId="0" applyFont="1" applyFill="1" applyBorder="1" applyAlignment="1" applyProtection="1">
      <alignment horizontal="left" vertical="center" wrapText="1"/>
      <protection locked="0"/>
    </xf>
    <xf numFmtId="0" fontId="75" fillId="14" borderId="6" xfId="0" applyFont="1" applyFill="1" applyBorder="1" applyAlignment="1">
      <alignment horizontal="center" vertical="center" wrapText="1"/>
    </xf>
    <xf numFmtId="0" fontId="75" fillId="14" borderId="2" xfId="0" applyFont="1" applyFill="1" applyBorder="1" applyAlignment="1">
      <alignment horizontal="center" vertical="center" wrapText="1"/>
    </xf>
    <xf numFmtId="0" fontId="75" fillId="14" borderId="4" xfId="0" applyFont="1" applyFill="1" applyBorder="1" applyAlignment="1">
      <alignment horizontal="center" vertical="center" wrapText="1"/>
    </xf>
    <xf numFmtId="0" fontId="36" fillId="6" borderId="17" xfId="0" applyFont="1" applyFill="1" applyBorder="1" applyAlignment="1">
      <alignment horizontal="center" vertical="center" wrapText="1"/>
    </xf>
    <xf numFmtId="0" fontId="36" fillId="6" borderId="27" xfId="0" applyFont="1" applyFill="1" applyBorder="1" applyAlignment="1">
      <alignment horizontal="center" vertical="center" wrapText="1"/>
    </xf>
    <xf numFmtId="0" fontId="84" fillId="6" borderId="7" xfId="0" applyFont="1" applyFill="1" applyBorder="1" applyAlignment="1">
      <alignment horizontal="center" vertical="center" wrapText="1"/>
    </xf>
    <xf numFmtId="0" fontId="84" fillId="6" borderId="0" xfId="0" applyFont="1" applyFill="1" applyAlignment="1">
      <alignment horizontal="center" vertical="center" wrapText="1"/>
    </xf>
    <xf numFmtId="0" fontId="33" fillId="6" borderId="7" xfId="0" applyFont="1" applyFill="1" applyBorder="1" applyAlignment="1">
      <alignment horizontal="left" vertical="top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20" fillId="14" borderId="6" xfId="0" applyFont="1" applyFill="1" applyBorder="1" applyAlignment="1">
      <alignment horizontal="center" wrapText="1"/>
    </xf>
    <xf numFmtId="0" fontId="20" fillId="14" borderId="2" xfId="0" applyFont="1" applyFill="1" applyBorder="1" applyAlignment="1">
      <alignment horizontal="center" wrapText="1"/>
    </xf>
    <xf numFmtId="0" fontId="20" fillId="14" borderId="4" xfId="0" applyFont="1" applyFill="1" applyBorder="1" applyAlignment="1">
      <alignment horizontal="center" wrapText="1"/>
    </xf>
    <xf numFmtId="0" fontId="78" fillId="4" borderId="6" xfId="0" applyFont="1" applyFill="1" applyBorder="1" applyAlignment="1">
      <alignment horizontal="left" vertical="center" wrapText="1"/>
    </xf>
    <xf numFmtId="0" fontId="78" fillId="4" borderId="4" xfId="0" applyFont="1" applyFill="1" applyBorder="1" applyAlignment="1">
      <alignment horizontal="left"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16" fillId="4" borderId="29" xfId="0" applyFont="1" applyFill="1" applyBorder="1" applyAlignment="1">
      <alignment horizontal="center" vertical="center" wrapText="1"/>
    </xf>
    <xf numFmtId="0" fontId="6" fillId="4" borderId="7" xfId="0" applyFont="1" applyFill="1" applyBorder="1"/>
    <xf numFmtId="0" fontId="6" fillId="4" borderId="0" xfId="0" applyFont="1" applyFill="1"/>
    <xf numFmtId="0" fontId="13" fillId="7" borderId="28" xfId="0" applyFont="1" applyFill="1" applyBorder="1" applyAlignment="1">
      <alignment horizontal="center" vertical="center" wrapText="1"/>
    </xf>
    <xf numFmtId="0" fontId="13" fillId="7" borderId="29" xfId="0" applyFont="1" applyFill="1" applyBorder="1" applyAlignment="1">
      <alignment horizontal="center" vertical="center" wrapText="1"/>
    </xf>
    <xf numFmtId="0" fontId="58" fillId="10" borderId="28" xfId="0" applyFont="1" applyFill="1" applyBorder="1" applyAlignment="1">
      <alignment horizontal="center" vertical="center" wrapText="1"/>
    </xf>
    <xf numFmtId="0" fontId="58" fillId="10" borderId="29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99" fillId="0" borderId="1" xfId="0" applyFont="1" applyBorder="1" applyAlignment="1">
      <alignment horizontal="center" vertical="center" wrapText="1"/>
    </xf>
    <xf numFmtId="0" fontId="99" fillId="0" borderId="22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54" fillId="8" borderId="6" xfId="1" applyFont="1" applyFill="1" applyBorder="1" applyAlignment="1" applyProtection="1">
      <alignment horizontal="center" vertical="center"/>
    </xf>
    <xf numFmtId="0" fontId="54" fillId="8" borderId="2" xfId="1" applyFont="1" applyFill="1" applyBorder="1" applyAlignment="1" applyProtection="1">
      <alignment horizontal="center" vertical="center"/>
    </xf>
    <xf numFmtId="0" fontId="54" fillId="8" borderId="4" xfId="1" applyFont="1" applyFill="1" applyBorder="1" applyAlignment="1" applyProtection="1">
      <alignment horizontal="center" vertical="center"/>
    </xf>
    <xf numFmtId="0" fontId="18" fillId="3" borderId="7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/>
    </xf>
    <xf numFmtId="0" fontId="16" fillId="4" borderId="6" xfId="0" applyFont="1" applyFill="1" applyBorder="1" applyAlignment="1">
      <alignment horizontal="left" vertical="center" wrapText="1"/>
    </xf>
    <xf numFmtId="0" fontId="16" fillId="4" borderId="4" xfId="0" applyFont="1" applyFill="1" applyBorder="1" applyAlignment="1">
      <alignment horizontal="left" vertical="center" wrapText="1"/>
    </xf>
    <xf numFmtId="0" fontId="3" fillId="6" borderId="6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45" fillId="4" borderId="6" xfId="0" applyFont="1" applyFill="1" applyBorder="1" applyAlignment="1">
      <alignment vertical="center"/>
    </xf>
    <xf numFmtId="0" fontId="45" fillId="4" borderId="4" xfId="0" applyFont="1" applyFill="1" applyBorder="1" applyAlignment="1">
      <alignment vertical="center"/>
    </xf>
    <xf numFmtId="0" fontId="42" fillId="6" borderId="7" xfId="0" applyFont="1" applyFill="1" applyBorder="1" applyAlignment="1">
      <alignment horizontal="center" vertical="center" wrapText="1"/>
    </xf>
    <xf numFmtId="0" fontId="42" fillId="6" borderId="0" xfId="0" applyFont="1" applyFill="1" applyAlignment="1">
      <alignment horizontal="center" vertical="center" wrapText="1"/>
    </xf>
    <xf numFmtId="0" fontId="42" fillId="6" borderId="23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left" vertical="center"/>
    </xf>
    <xf numFmtId="168" fontId="33" fillId="0" borderId="0" xfId="0" applyNumberFormat="1" applyFont="1" applyAlignment="1">
      <alignment horizontal="left" vertical="center"/>
    </xf>
    <xf numFmtId="168" fontId="89" fillId="3" borderId="6" xfId="0" applyNumberFormat="1" applyFont="1" applyFill="1" applyBorder="1" applyAlignment="1">
      <alignment horizontal="center" vertical="center"/>
    </xf>
    <xf numFmtId="168" fontId="89" fillId="3" borderId="2" xfId="0" applyNumberFormat="1" applyFont="1" applyFill="1" applyBorder="1" applyAlignment="1">
      <alignment horizontal="center" vertical="center"/>
    </xf>
    <xf numFmtId="168" fontId="89" fillId="3" borderId="4" xfId="0" applyNumberFormat="1" applyFont="1" applyFill="1" applyBorder="1" applyAlignment="1">
      <alignment horizontal="center" vertical="center"/>
    </xf>
    <xf numFmtId="168" fontId="39" fillId="0" borderId="0" xfId="0" applyNumberFormat="1" applyFont="1" applyAlignment="1">
      <alignment horizontal="left" vertical="center"/>
    </xf>
    <xf numFmtId="0" fontId="89" fillId="7" borderId="6" xfId="0" applyFont="1" applyFill="1" applyBorder="1" applyAlignment="1">
      <alignment horizontal="center" vertical="center"/>
    </xf>
    <xf numFmtId="0" fontId="89" fillId="7" borderId="2" xfId="0" applyFont="1" applyFill="1" applyBorder="1" applyAlignment="1">
      <alignment horizontal="center" vertical="center"/>
    </xf>
    <xf numFmtId="0" fontId="89" fillId="7" borderId="4" xfId="0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168" fontId="38" fillId="14" borderId="6" xfId="0" applyNumberFormat="1" applyFont="1" applyFill="1" applyBorder="1" applyAlignment="1">
      <alignment horizontal="left" vertical="center" wrapText="1"/>
    </xf>
    <xf numFmtId="168" fontId="38" fillId="14" borderId="2" xfId="0" applyNumberFormat="1" applyFont="1" applyFill="1" applyBorder="1" applyAlignment="1">
      <alignment horizontal="left" vertical="center" wrapText="1"/>
    </xf>
    <xf numFmtId="168" fontId="38" fillId="14" borderId="4" xfId="0" applyNumberFormat="1" applyFont="1" applyFill="1" applyBorder="1" applyAlignment="1">
      <alignment horizontal="left" vertical="center" wrapText="1"/>
    </xf>
    <xf numFmtId="168" fontId="33" fillId="0" borderId="0" xfId="0" applyNumberFormat="1" applyFont="1" applyAlignment="1">
      <alignment horizontal="left" vertical="center" wrapText="1"/>
    </xf>
    <xf numFmtId="0" fontId="3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>
      <alignment vertical="center" wrapText="1"/>
    </xf>
    <xf numFmtId="0" fontId="33" fillId="0" borderId="23" xfId="0" applyFont="1" applyBorder="1" applyAlignment="1">
      <alignment vertical="center"/>
    </xf>
    <xf numFmtId="0" fontId="48" fillId="0" borderId="0" xfId="0" applyFont="1" applyAlignment="1">
      <alignment vertical="center" wrapText="1"/>
    </xf>
    <xf numFmtId="0" fontId="33" fillId="0" borderId="1" xfId="0" applyFont="1" applyBorder="1" applyAlignment="1">
      <alignment horizontal="left" vertical="center"/>
    </xf>
    <xf numFmtId="0" fontId="52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3" fillId="0" borderId="0" xfId="0" applyFont="1" applyAlignment="1">
      <alignment vertical="center" wrapText="1"/>
    </xf>
    <xf numFmtId="0" fontId="33" fillId="0" borderId="23" xfId="0" applyFont="1" applyBorder="1" applyAlignment="1">
      <alignment vertical="center" wrapText="1"/>
    </xf>
    <xf numFmtId="0" fontId="52" fillId="0" borderId="0" xfId="0" applyFont="1" applyAlignment="1">
      <alignment horizontal="center" vertical="center"/>
    </xf>
    <xf numFmtId="0" fontId="3" fillId="8" borderId="6" xfId="0" applyFont="1" applyFill="1" applyBorder="1" applyAlignment="1" applyProtection="1">
      <alignment horizontal="left" vertical="top" wrapText="1"/>
      <protection locked="0"/>
    </xf>
    <xf numFmtId="0" fontId="3" fillId="8" borderId="2" xfId="0" applyFont="1" applyFill="1" applyBorder="1" applyAlignment="1" applyProtection="1">
      <alignment horizontal="left" vertical="top" wrapText="1"/>
      <protection locked="0"/>
    </xf>
    <xf numFmtId="0" fontId="3" fillId="8" borderId="4" xfId="0" applyFont="1" applyFill="1" applyBorder="1" applyAlignment="1" applyProtection="1">
      <alignment horizontal="left" vertical="top" wrapText="1"/>
      <protection locked="0"/>
    </xf>
    <xf numFmtId="0" fontId="79" fillId="8" borderId="0" xfId="1" applyFont="1" applyFill="1" applyBorder="1" applyAlignment="1" applyProtection="1">
      <alignment horizontal="left" vertical="center"/>
    </xf>
    <xf numFmtId="0" fontId="79" fillId="8" borderId="23" xfId="1" applyFont="1" applyFill="1" applyBorder="1" applyAlignment="1" applyProtection="1">
      <alignment horizontal="left" vertical="center"/>
    </xf>
    <xf numFmtId="0" fontId="79" fillId="8" borderId="1" xfId="0" applyFont="1" applyFill="1" applyBorder="1" applyAlignment="1">
      <alignment horizontal="left" vertical="center"/>
    </xf>
    <xf numFmtId="0" fontId="79" fillId="8" borderId="22" xfId="0" applyFont="1" applyFill="1" applyBorder="1" applyAlignment="1">
      <alignment horizontal="left" vertical="center"/>
    </xf>
    <xf numFmtId="0" fontId="65" fillId="0" borderId="0" xfId="0" applyFont="1" applyAlignment="1">
      <alignment horizontal="center" wrapText="1"/>
    </xf>
    <xf numFmtId="169" fontId="61" fillId="0" borderId="0" xfId="0" applyNumberFormat="1" applyFont="1" applyAlignment="1">
      <alignment horizontal="left" vertical="center"/>
    </xf>
    <xf numFmtId="0" fontId="0" fillId="0" borderId="0" xfId="0" applyAlignment="1">
      <alignment horizontal="center" wrapText="1"/>
    </xf>
    <xf numFmtId="0" fontId="5" fillId="12" borderId="20" xfId="0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  <xf numFmtId="0" fontId="5" fillId="12" borderId="19" xfId="0" applyFont="1" applyFill="1" applyBorder="1" applyAlignment="1">
      <alignment horizontal="center" vertical="center"/>
    </xf>
    <xf numFmtId="0" fontId="46" fillId="12" borderId="7" xfId="0" applyFont="1" applyFill="1" applyBorder="1" applyAlignment="1">
      <alignment horizontal="left"/>
    </xf>
    <xf numFmtId="0" fontId="46" fillId="12" borderId="0" xfId="0" applyFont="1" applyFill="1" applyAlignment="1">
      <alignment horizontal="left"/>
    </xf>
    <xf numFmtId="0" fontId="46" fillId="12" borderId="23" xfId="0" applyFont="1" applyFill="1" applyBorder="1" applyAlignment="1">
      <alignment horizontal="left"/>
    </xf>
    <xf numFmtId="0" fontId="46" fillId="12" borderId="0" xfId="0" applyFont="1" applyFill="1" applyAlignment="1">
      <alignment horizontal="left" vertical="center"/>
    </xf>
    <xf numFmtId="0" fontId="46" fillId="12" borderId="23" xfId="0" applyFont="1" applyFill="1" applyBorder="1" applyAlignment="1">
      <alignment horizontal="left" vertical="center"/>
    </xf>
    <xf numFmtId="0" fontId="46" fillId="12" borderId="1" xfId="0" applyFont="1" applyFill="1" applyBorder="1" applyAlignment="1">
      <alignment horizontal="left" vertical="center" wrapText="1"/>
    </xf>
    <xf numFmtId="0" fontId="46" fillId="12" borderId="22" xfId="0" applyFont="1" applyFill="1" applyBorder="1" applyAlignment="1">
      <alignment horizontal="left" vertical="center" wrapText="1"/>
    </xf>
    <xf numFmtId="0" fontId="79" fillId="8" borderId="3" xfId="1" applyFont="1" applyFill="1" applyBorder="1" applyAlignment="1" applyProtection="1">
      <alignment horizontal="left" vertical="center"/>
    </xf>
    <xf numFmtId="0" fontId="79" fillId="8" borderId="19" xfId="1" applyFont="1" applyFill="1" applyBorder="1" applyAlignment="1" applyProtection="1">
      <alignment horizontal="left" vertical="center"/>
    </xf>
    <xf numFmtId="0" fontId="45" fillId="10" borderId="6" xfId="0" applyFont="1" applyFill="1" applyBorder="1" applyAlignment="1">
      <alignment horizontal="center" vertical="center"/>
    </xf>
    <xf numFmtId="0" fontId="45" fillId="10" borderId="2" xfId="0" applyFont="1" applyFill="1" applyBorder="1" applyAlignment="1">
      <alignment horizontal="center" vertical="center"/>
    </xf>
    <xf numFmtId="0" fontId="45" fillId="10" borderId="4" xfId="0" applyFont="1" applyFill="1" applyBorder="1" applyAlignment="1">
      <alignment horizontal="center" vertical="center"/>
    </xf>
    <xf numFmtId="0" fontId="2" fillId="15" borderId="37" xfId="0" applyFont="1" applyFill="1" applyBorder="1" applyAlignment="1">
      <alignment horizontal="left" vertical="center"/>
    </xf>
    <xf numFmtId="0" fontId="2" fillId="15" borderId="38" xfId="0" applyFont="1" applyFill="1" applyBorder="1" applyAlignment="1">
      <alignment horizontal="left" vertical="center"/>
    </xf>
    <xf numFmtId="0" fontId="2" fillId="15" borderId="39" xfId="0" applyFont="1" applyFill="1" applyBorder="1" applyAlignment="1">
      <alignment horizontal="left" vertical="center"/>
    </xf>
    <xf numFmtId="0" fontId="3" fillId="15" borderId="21" xfId="0" applyFont="1" applyFill="1" applyBorder="1" applyAlignment="1">
      <alignment horizontal="left" vertical="top" wrapText="1"/>
    </xf>
    <xf numFmtId="0" fontId="3" fillId="15" borderId="1" xfId="0" applyFont="1" applyFill="1" applyBorder="1" applyAlignment="1">
      <alignment horizontal="left" vertical="top" wrapText="1"/>
    </xf>
    <xf numFmtId="0" fontId="3" fillId="15" borderId="22" xfId="0" applyFont="1" applyFill="1" applyBorder="1" applyAlignment="1">
      <alignment horizontal="left" vertical="top" wrapText="1"/>
    </xf>
    <xf numFmtId="0" fontId="104" fillId="16" borderId="7" xfId="0" applyFont="1" applyFill="1" applyBorder="1" applyAlignment="1">
      <alignment horizontal="right" vertical="center"/>
    </xf>
    <xf numFmtId="0" fontId="104" fillId="16" borderId="23" xfId="0" applyFont="1" applyFill="1" applyBorder="1" applyAlignment="1">
      <alignment horizontal="right" vertical="center"/>
    </xf>
    <xf numFmtId="0" fontId="6" fillId="16" borderId="7" xfId="0" applyFont="1" applyFill="1" applyBorder="1" applyAlignment="1">
      <alignment horizontal="right" vertical="center"/>
    </xf>
    <xf numFmtId="0" fontId="6" fillId="16" borderId="0" xfId="0" applyFont="1" applyFill="1" applyAlignment="1">
      <alignment horizontal="right" vertical="center"/>
    </xf>
    <xf numFmtId="169" fontId="3" fillId="6" borderId="0" xfId="0" applyNumberFormat="1" applyFont="1" applyFill="1" applyAlignment="1">
      <alignment horizontal="left" vertical="center" wrapText="1"/>
    </xf>
    <xf numFmtId="0" fontId="100" fillId="6" borderId="7" xfId="0" applyFont="1" applyFill="1" applyBorder="1" applyAlignment="1">
      <alignment vertical="center"/>
    </xf>
    <xf numFmtId="0" fontId="100" fillId="6" borderId="0" xfId="0" applyFont="1" applyFill="1" applyAlignment="1">
      <alignment vertical="center"/>
    </xf>
    <xf numFmtId="0" fontId="52" fillId="6" borderId="7" xfId="0" applyFont="1" applyFill="1" applyBorder="1" applyAlignment="1">
      <alignment vertical="center"/>
    </xf>
    <xf numFmtId="0" fontId="52" fillId="6" borderId="0" xfId="0" applyFont="1" applyFill="1" applyAlignment="1">
      <alignment vertical="center"/>
    </xf>
    <xf numFmtId="0" fontId="3" fillId="6" borderId="0" xfId="0" applyFont="1" applyFill="1" applyAlignment="1">
      <alignment horizontal="left" vertical="top" wrapText="1"/>
    </xf>
    <xf numFmtId="0" fontId="3" fillId="6" borderId="23" xfId="0" applyFont="1" applyFill="1" applyBorder="1" applyAlignment="1">
      <alignment horizontal="left" vertical="top" wrapText="1"/>
    </xf>
    <xf numFmtId="0" fontId="71" fillId="0" borderId="0" xfId="0" applyFont="1" applyAlignment="1">
      <alignment vertical="top"/>
    </xf>
    <xf numFmtId="0" fontId="41" fillId="6" borderId="0" xfId="0" applyFont="1" applyFill="1" applyAlignment="1">
      <alignment vertical="center"/>
    </xf>
    <xf numFmtId="0" fontId="48" fillId="0" borderId="7" xfId="0" applyFont="1" applyBorder="1" applyAlignment="1">
      <alignment horizontal="left" vertical="center" wrapText="1"/>
    </xf>
    <xf numFmtId="0" fontId="48" fillId="0" borderId="0" xfId="0" applyFont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17" fillId="3" borderId="6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35" fillId="6" borderId="3" xfId="0" applyFont="1" applyFill="1" applyBorder="1" applyAlignment="1" applyProtection="1">
      <alignment horizontal="left" vertical="center"/>
      <protection locked="0"/>
    </xf>
    <xf numFmtId="0" fontId="35" fillId="6" borderId="19" xfId="0" applyFont="1" applyFill="1" applyBorder="1" applyAlignment="1" applyProtection="1">
      <alignment horizontal="left" vertical="center"/>
      <protection locked="0"/>
    </xf>
    <xf numFmtId="0" fontId="35" fillId="6" borderId="0" xfId="0" applyFont="1" applyFill="1" applyAlignment="1" applyProtection="1">
      <alignment horizontal="left" vertical="center" wrapText="1"/>
      <protection locked="0"/>
    </xf>
    <xf numFmtId="0" fontId="35" fillId="6" borderId="23" xfId="0" applyFont="1" applyFill="1" applyBorder="1" applyAlignment="1" applyProtection="1">
      <alignment horizontal="left" vertical="center" wrapText="1"/>
      <protection locked="0"/>
    </xf>
    <xf numFmtId="0" fontId="33" fillId="6" borderId="20" xfId="0" applyFont="1" applyFill="1" applyBorder="1" applyAlignment="1">
      <alignment vertical="center"/>
    </xf>
    <xf numFmtId="0" fontId="33" fillId="6" borderId="3" xfId="0" applyFont="1" applyFill="1" applyBorder="1" applyAlignment="1">
      <alignment vertical="center"/>
    </xf>
    <xf numFmtId="0" fontId="35" fillId="6" borderId="1" xfId="0" applyFont="1" applyFill="1" applyBorder="1" applyAlignment="1">
      <alignment horizontal="left" vertical="center" wrapText="1"/>
    </xf>
    <xf numFmtId="0" fontId="35" fillId="6" borderId="22" xfId="0" applyFont="1" applyFill="1" applyBorder="1" applyAlignment="1">
      <alignment horizontal="left" vertical="center" wrapText="1"/>
    </xf>
    <xf numFmtId="0" fontId="35" fillId="6" borderId="3" xfId="0" applyFont="1" applyFill="1" applyBorder="1" applyAlignment="1">
      <alignment horizontal="left" vertical="center" wrapText="1"/>
    </xf>
    <xf numFmtId="0" fontId="35" fillId="6" borderId="19" xfId="0" applyFont="1" applyFill="1" applyBorder="1" applyAlignment="1">
      <alignment horizontal="left" vertical="center" wrapText="1"/>
    </xf>
    <xf numFmtId="0" fontId="33" fillId="6" borderId="21" xfId="0" applyFont="1" applyFill="1" applyBorder="1" applyAlignment="1">
      <alignment vertical="center"/>
    </xf>
    <xf numFmtId="0" fontId="33" fillId="6" borderId="1" xfId="0" applyFont="1" applyFill="1" applyBorder="1" applyAlignment="1">
      <alignment vertical="center"/>
    </xf>
    <xf numFmtId="0" fontId="33" fillId="6" borderId="7" xfId="0" applyFont="1" applyFill="1" applyBorder="1" applyAlignment="1">
      <alignment horizontal="left" vertical="center" wrapText="1"/>
    </xf>
    <xf numFmtId="0" fontId="33" fillId="6" borderId="0" xfId="0" applyFont="1" applyFill="1" applyAlignment="1">
      <alignment horizontal="left" vertical="center" wrapText="1"/>
    </xf>
    <xf numFmtId="0" fontId="33" fillId="6" borderId="21" xfId="0" applyFont="1" applyFill="1" applyBorder="1" applyAlignment="1">
      <alignment horizontal="left" vertical="center" wrapText="1"/>
    </xf>
    <xf numFmtId="0" fontId="33" fillId="6" borderId="1" xfId="0" applyFont="1" applyFill="1" applyBorder="1" applyAlignment="1">
      <alignment horizontal="left" vertical="center" wrapText="1"/>
    </xf>
    <xf numFmtId="0" fontId="35" fillId="6" borderId="0" xfId="0" applyFont="1" applyFill="1" applyAlignment="1">
      <alignment horizontal="left" vertical="center" wrapText="1"/>
    </xf>
    <xf numFmtId="0" fontId="35" fillId="6" borderId="23" xfId="0" applyFont="1" applyFill="1" applyBorder="1" applyAlignment="1">
      <alignment horizontal="left" vertical="center" wrapText="1"/>
    </xf>
    <xf numFmtId="0" fontId="53" fillId="0" borderId="0" xfId="0" applyFont="1" applyAlignment="1">
      <alignment horizontal="left" vertical="center" wrapText="1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91" fillId="6" borderId="3" xfId="0" applyFont="1" applyFill="1" applyBorder="1" applyAlignment="1">
      <alignment horizontal="center" vertical="center"/>
    </xf>
    <xf numFmtId="0" fontId="45" fillId="3" borderId="6" xfId="0" applyFont="1" applyFill="1" applyBorder="1" applyAlignment="1">
      <alignment horizontal="center" vertical="center"/>
    </xf>
    <xf numFmtId="0" fontId="45" fillId="3" borderId="2" xfId="0" applyFont="1" applyFill="1" applyBorder="1" applyAlignment="1">
      <alignment horizontal="center" vertical="center"/>
    </xf>
    <xf numFmtId="0" fontId="45" fillId="3" borderId="4" xfId="0" applyFont="1" applyFill="1" applyBorder="1" applyAlignment="1">
      <alignment horizontal="center" vertical="center"/>
    </xf>
    <xf numFmtId="0" fontId="71" fillId="0" borderId="0" xfId="0" applyFont="1" applyAlignment="1">
      <alignment horizontal="left" vertical="center" wrapText="1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5" fillId="0" borderId="6" xfId="0" applyFont="1" applyBorder="1" applyAlignment="1" applyProtection="1">
      <alignment horizontal="left" vertical="top" wrapText="1"/>
      <protection locked="0"/>
    </xf>
    <xf numFmtId="0" fontId="35" fillId="0" borderId="2" xfId="0" applyFont="1" applyBorder="1" applyAlignment="1" applyProtection="1">
      <alignment horizontal="left" vertical="top" wrapText="1"/>
      <protection locked="0"/>
    </xf>
    <xf numFmtId="0" fontId="35" fillId="0" borderId="4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2" fillId="0" borderId="3" xfId="0" applyFont="1" applyBorder="1" applyAlignment="1" applyProtection="1">
      <alignment horizontal="left" vertical="center"/>
      <protection locked="0"/>
    </xf>
    <xf numFmtId="0" fontId="16" fillId="3" borderId="20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00" fillId="6" borderId="21" xfId="0" applyFont="1" applyFill="1" applyBorder="1" applyAlignment="1">
      <alignment vertical="center"/>
    </xf>
    <xf numFmtId="0" fontId="100" fillId="6" borderId="1" xfId="0" applyFont="1" applyFill="1" applyBorder="1" applyAlignment="1">
      <alignment vertical="center"/>
    </xf>
    <xf numFmtId="0" fontId="45" fillId="3" borderId="20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0" fontId="45" fillId="3" borderId="7" xfId="0" applyFont="1" applyFill="1" applyBorder="1" applyAlignment="1">
      <alignment horizontal="center" vertical="center"/>
    </xf>
    <xf numFmtId="0" fontId="45" fillId="3" borderId="0" xfId="0" applyFont="1" applyFill="1" applyAlignment="1">
      <alignment horizontal="center" vertical="center"/>
    </xf>
    <xf numFmtId="164" fontId="22" fillId="0" borderId="28" xfId="0" applyNumberFormat="1" applyFont="1" applyBorder="1" applyAlignment="1" applyProtection="1">
      <alignment horizontal="center" vertical="center"/>
      <protection locked="0"/>
    </xf>
    <xf numFmtId="164" fontId="22" fillId="0" borderId="29" xfId="0" applyNumberFormat="1" applyFont="1" applyBorder="1" applyAlignment="1" applyProtection="1">
      <alignment horizontal="center" vertical="center"/>
      <protection locked="0"/>
    </xf>
    <xf numFmtId="0" fontId="33" fillId="0" borderId="7" xfId="0" applyFont="1" applyBorder="1" applyAlignment="1">
      <alignment horizontal="left" vertical="center"/>
    </xf>
    <xf numFmtId="0" fontId="43" fillId="0" borderId="30" xfId="0" applyFont="1" applyBorder="1" applyAlignment="1" applyProtection="1">
      <alignment horizontal="left" vertical="center" wrapText="1"/>
      <protection locked="0"/>
    </xf>
    <xf numFmtId="0" fontId="43" fillId="0" borderId="16" xfId="0" applyFont="1" applyBorder="1" applyAlignment="1" applyProtection="1">
      <alignment horizontal="left" vertical="center" wrapText="1"/>
      <protection locked="0"/>
    </xf>
    <xf numFmtId="9" fontId="35" fillId="0" borderId="30" xfId="0" applyNumberFormat="1" applyFont="1" applyBorder="1" applyAlignment="1" applyProtection="1">
      <alignment horizontal="left" vertical="center"/>
      <protection locked="0"/>
    </xf>
    <xf numFmtId="9" fontId="35" fillId="0" borderId="16" xfId="0" applyNumberFormat="1" applyFont="1" applyBorder="1" applyAlignment="1" applyProtection="1">
      <alignment horizontal="left" vertical="center"/>
      <protection locked="0"/>
    </xf>
    <xf numFmtId="0" fontId="89" fillId="0" borderId="0" xfId="0" applyFont="1" applyAlignment="1">
      <alignment horizontal="center" vertical="center"/>
    </xf>
  </cellXfs>
  <cellStyles count="5">
    <cellStyle name="Lien hypertexte" xfId="1" builtinId="8"/>
    <cellStyle name="Monétaire" xfId="3" builtinId="4"/>
    <cellStyle name="Normal" xfId="0" builtinId="0"/>
    <cellStyle name="Normal 2" xfId="2" xr:uid="{D409AC1C-3A4A-4A88-B6A2-235DECD86967}"/>
    <cellStyle name="Pourcentage" xfId="4" builtinId="5"/>
  </cellStyles>
  <dxfs count="2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E1F7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1F7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1F7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1F7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C00000"/>
      </font>
    </dxf>
    <dxf>
      <fill>
        <patternFill>
          <bgColor rgb="FFFFFF00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E1F7FF"/>
      <color rgb="FFE3E9F5"/>
      <color rgb="FFFFFFCC"/>
      <color rgb="FFC9F1FF"/>
      <color rgb="FFFFEBEB"/>
      <color rgb="FFF0F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69849</xdr:colOff>
      <xdr:row>0</xdr:row>
      <xdr:rowOff>63500</xdr:rowOff>
    </xdr:from>
    <xdr:ext cx="1669967" cy="882650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4" y="66675"/>
          <a:ext cx="1669967" cy="88265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520700</xdr:colOff>
          <xdr:row>215</xdr:row>
          <xdr:rowOff>38100</xdr:rowOff>
        </xdr:from>
        <xdr:to>
          <xdr:col>9</xdr:col>
          <xdr:colOff>904875</xdr:colOff>
          <xdr:row>215</xdr:row>
          <xdr:rowOff>466725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101600</xdr:colOff>
      <xdr:row>0</xdr:row>
      <xdr:rowOff>123824</xdr:rowOff>
    </xdr:from>
    <xdr:to>
      <xdr:col>3</xdr:col>
      <xdr:colOff>44450</xdr:colOff>
      <xdr:row>3</xdr:row>
      <xdr:rowOff>16097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26999"/>
          <a:ext cx="1590675" cy="8320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133350</xdr:colOff>
      <xdr:row>0</xdr:row>
      <xdr:rowOff>66675</xdr:rowOff>
    </xdr:from>
    <xdr:ext cx="1669967" cy="882650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63500"/>
          <a:ext cx="1669967" cy="882650"/>
        </a:xfrm>
        <a:prstGeom prst="rect">
          <a:avLst/>
        </a:prstGeom>
      </xdr:spPr>
    </xdr:pic>
    <xdr:clientData/>
  </xdr:oneCellAnchor>
  <xdr:oneCellAnchor>
    <xdr:from>
      <xdr:col>2</xdr:col>
      <xdr:colOff>133350</xdr:colOff>
      <xdr:row>0</xdr:row>
      <xdr:rowOff>66675</xdr:rowOff>
    </xdr:from>
    <xdr:ext cx="1669967" cy="882650"/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63500"/>
          <a:ext cx="1669967" cy="882650"/>
        </a:xfrm>
        <a:prstGeom prst="rect">
          <a:avLst/>
        </a:prstGeom>
      </xdr:spPr>
    </xdr:pic>
    <xdr:clientData/>
  </xdr:oneCellAnchor>
  <xdr:oneCellAnchor>
    <xdr:from>
      <xdr:col>2</xdr:col>
      <xdr:colOff>133350</xdr:colOff>
      <xdr:row>0</xdr:row>
      <xdr:rowOff>66675</xdr:rowOff>
    </xdr:from>
    <xdr:ext cx="1669967" cy="882650"/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63500"/>
          <a:ext cx="1669967" cy="88265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69849</xdr:colOff>
      <xdr:row>0</xdr:row>
      <xdr:rowOff>63500</xdr:rowOff>
    </xdr:from>
    <xdr:ext cx="1669967" cy="882650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4" y="66675"/>
          <a:ext cx="1669967" cy="88265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400050</xdr:colOff>
      <xdr:row>0</xdr:row>
      <xdr:rowOff>123825</xdr:rowOff>
    </xdr:from>
    <xdr:ext cx="1669967" cy="882650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120650"/>
          <a:ext cx="1669967" cy="88265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69849</xdr:colOff>
      <xdr:row>0</xdr:row>
      <xdr:rowOff>63500</xdr:rowOff>
    </xdr:from>
    <xdr:ext cx="1669967" cy="882650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49" y="66675"/>
          <a:ext cx="1669967" cy="8826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887B7-35FE-4ED8-A41A-9A4772034A8F}">
  <sheetPr>
    <tabColor theme="4" tint="0.79998168889431442"/>
    <pageSetUpPr fitToPage="1"/>
  </sheetPr>
  <dimension ref="B1:S221"/>
  <sheetViews>
    <sheetView showGridLines="0" tabSelected="1" zoomScaleNormal="100" workbookViewId="0">
      <selection activeCell="C10" sqref="C10:J10"/>
    </sheetView>
  </sheetViews>
  <sheetFormatPr baseColWidth="10" defaultColWidth="10.90625" defaultRowHeight="14" x14ac:dyDescent="0.35"/>
  <cols>
    <col min="1" max="1" width="1.6328125" style="36" customWidth="1"/>
    <col min="2" max="2" width="2.6328125" style="36" customWidth="1"/>
    <col min="3" max="3" width="29.26953125" style="36" customWidth="1"/>
    <col min="4" max="4" width="23.7265625" style="36" customWidth="1"/>
    <col min="5" max="5" width="18.6328125" style="40" customWidth="1"/>
    <col min="6" max="7" width="18.6328125" style="36" customWidth="1"/>
    <col min="8" max="8" width="20.6328125" style="36" customWidth="1"/>
    <col min="9" max="9" width="19.6328125" style="36" customWidth="1"/>
    <col min="10" max="10" width="29.6328125" style="36" customWidth="1"/>
    <col min="11" max="11" width="2.6328125" style="40" customWidth="1"/>
    <col min="12" max="12" width="1.6328125" style="36" customWidth="1"/>
    <col min="13" max="13" width="24.90625" style="36" bestFit="1" customWidth="1"/>
    <col min="14" max="14" width="18.54296875" style="36" hidden="1" customWidth="1"/>
    <col min="15" max="17" width="21.54296875" style="36" customWidth="1"/>
    <col min="18" max="16384" width="10.90625" style="36"/>
  </cols>
  <sheetData>
    <row r="1" spans="2:16" ht="38" customHeight="1" x14ac:dyDescent="0.35">
      <c r="E1" s="401" t="s">
        <v>171</v>
      </c>
      <c r="F1" s="401"/>
      <c r="G1" s="401"/>
      <c r="H1" s="401"/>
      <c r="I1" s="401"/>
      <c r="J1" s="401"/>
      <c r="K1" s="401"/>
      <c r="L1" s="37"/>
      <c r="M1" s="37"/>
      <c r="N1" s="38" t="s">
        <v>105</v>
      </c>
      <c r="O1" s="37"/>
      <c r="P1" s="39"/>
    </row>
    <row r="2" spans="2:16" ht="18" customHeight="1" x14ac:dyDescent="0.35">
      <c r="K2" s="41" t="s">
        <v>12</v>
      </c>
      <c r="O2" s="40"/>
    </row>
    <row r="3" spans="2:16" ht="18" customHeight="1" x14ac:dyDescent="0.35">
      <c r="C3" s="42"/>
      <c r="D3" s="42"/>
      <c r="E3" s="42"/>
      <c r="F3" s="43"/>
      <c r="K3" s="44" t="s">
        <v>8</v>
      </c>
      <c r="O3" s="40"/>
    </row>
    <row r="4" spans="2:16" ht="12" customHeight="1" x14ac:dyDescent="0.35">
      <c r="C4" s="42"/>
      <c r="D4" s="42"/>
      <c r="E4" s="42"/>
      <c r="F4" s="43"/>
      <c r="K4" s="45" t="s">
        <v>238</v>
      </c>
      <c r="O4" s="40"/>
    </row>
    <row r="5" spans="2:16" ht="10" customHeight="1" x14ac:dyDescent="0.35">
      <c r="C5" s="42"/>
      <c r="D5" s="42"/>
      <c r="E5" s="42"/>
      <c r="F5" s="43"/>
      <c r="K5" s="44"/>
      <c r="O5" s="40"/>
    </row>
    <row r="6" spans="2:16" ht="70" customHeight="1" x14ac:dyDescent="0.35">
      <c r="C6" s="402" t="s">
        <v>16</v>
      </c>
      <c r="D6" s="403"/>
      <c r="E6" s="403"/>
      <c r="F6" s="403"/>
      <c r="G6" s="403"/>
      <c r="H6" s="403"/>
      <c r="I6" s="403"/>
      <c r="J6" s="404"/>
      <c r="K6" s="44"/>
      <c r="O6" s="40"/>
    </row>
    <row r="7" spans="2:16" ht="10" customHeight="1" x14ac:dyDescent="0.35">
      <c r="O7" s="46"/>
      <c r="P7" s="47"/>
    </row>
    <row r="8" spans="2:16" ht="10" customHeight="1" thickBot="1" x14ac:dyDescent="0.4">
      <c r="N8" s="46"/>
      <c r="O8" s="47"/>
    </row>
    <row r="9" spans="2:16" ht="10" customHeight="1" x14ac:dyDescent="0.35">
      <c r="B9" s="48"/>
      <c r="C9" s="49"/>
      <c r="D9" s="49"/>
      <c r="E9" s="50"/>
      <c r="F9" s="49"/>
      <c r="G9" s="49"/>
      <c r="H9" s="49"/>
      <c r="I9" s="49"/>
      <c r="J9" s="49"/>
      <c r="K9" s="51"/>
      <c r="N9" s="46"/>
      <c r="O9" s="47"/>
    </row>
    <row r="10" spans="2:16" ht="27.5" customHeight="1" x14ac:dyDescent="0.35">
      <c r="B10" s="52"/>
      <c r="C10" s="376" t="s">
        <v>17</v>
      </c>
      <c r="D10" s="377"/>
      <c r="E10" s="377"/>
      <c r="F10" s="377"/>
      <c r="G10" s="377"/>
      <c r="H10" s="377"/>
      <c r="I10" s="377"/>
      <c r="J10" s="378"/>
      <c r="K10" s="53"/>
      <c r="N10" s="46"/>
      <c r="O10" s="47"/>
    </row>
    <row r="11" spans="2:16" ht="16" customHeight="1" x14ac:dyDescent="0.35">
      <c r="B11" s="52"/>
      <c r="K11" s="53"/>
      <c r="N11" s="46"/>
      <c r="O11" s="47"/>
    </row>
    <row r="12" spans="2:16" ht="42.5" customHeight="1" x14ac:dyDescent="0.35">
      <c r="B12" s="52"/>
      <c r="C12" s="412" t="s">
        <v>167</v>
      </c>
      <c r="D12" s="413"/>
      <c r="E12" s="413"/>
      <c r="F12" s="413"/>
      <c r="G12" s="413"/>
      <c r="H12" s="413"/>
      <c r="I12" s="413"/>
      <c r="J12" s="414"/>
      <c r="K12" s="53"/>
      <c r="N12" s="46"/>
      <c r="O12" s="47"/>
    </row>
    <row r="13" spans="2:16" ht="16" customHeight="1" x14ac:dyDescent="0.35">
      <c r="B13" s="52"/>
      <c r="K13" s="53"/>
      <c r="N13" s="46"/>
      <c r="O13" s="47"/>
    </row>
    <row r="14" spans="2:16" ht="27.5" customHeight="1" x14ac:dyDescent="0.35">
      <c r="B14" s="52"/>
      <c r="C14" s="54" t="s">
        <v>18</v>
      </c>
      <c r="K14" s="53"/>
      <c r="N14" s="46"/>
      <c r="O14" s="47"/>
    </row>
    <row r="15" spans="2:16" ht="48" customHeight="1" x14ac:dyDescent="0.35">
      <c r="B15" s="52"/>
      <c r="D15" s="405" t="s">
        <v>19</v>
      </c>
      <c r="E15" s="405"/>
      <c r="F15" s="405"/>
      <c r="G15" s="405"/>
      <c r="H15" s="405"/>
      <c r="I15" s="405"/>
      <c r="J15" s="405"/>
      <c r="K15" s="53"/>
      <c r="N15" s="46"/>
      <c r="O15" s="47"/>
    </row>
    <row r="16" spans="2:16" ht="16" customHeight="1" x14ac:dyDescent="0.35">
      <c r="B16" s="52"/>
      <c r="D16" s="55"/>
      <c r="K16" s="53"/>
      <c r="N16" s="46"/>
      <c r="O16" s="47"/>
    </row>
    <row r="17" spans="2:19" ht="27.5" customHeight="1" x14ac:dyDescent="0.35">
      <c r="B17" s="52"/>
      <c r="C17" s="54" t="s">
        <v>20</v>
      </c>
      <c r="D17" s="56"/>
      <c r="E17" s="56"/>
      <c r="F17" s="56"/>
      <c r="K17" s="53"/>
      <c r="N17" s="46"/>
      <c r="O17" s="47"/>
    </row>
    <row r="18" spans="2:19" ht="26" customHeight="1" x14ac:dyDescent="0.35">
      <c r="B18" s="52"/>
      <c r="D18" s="405" t="s">
        <v>21</v>
      </c>
      <c r="E18" s="405"/>
      <c r="F18" s="405"/>
      <c r="G18" s="405"/>
      <c r="H18" s="405"/>
      <c r="I18" s="405"/>
      <c r="J18" s="405"/>
      <c r="K18" s="53"/>
      <c r="N18" s="46"/>
      <c r="O18" s="47"/>
    </row>
    <row r="19" spans="2:19" ht="10" customHeight="1" thickBot="1" x14ac:dyDescent="0.4">
      <c r="B19" s="57"/>
      <c r="C19" s="58"/>
      <c r="D19" s="58"/>
      <c r="E19" s="59"/>
      <c r="F19" s="58"/>
      <c r="G19" s="58"/>
      <c r="H19" s="58"/>
      <c r="I19" s="58"/>
      <c r="J19" s="58"/>
      <c r="K19" s="60"/>
      <c r="N19" s="46"/>
      <c r="O19" s="47"/>
    </row>
    <row r="20" spans="2:19" ht="10" customHeight="1" thickBot="1" x14ac:dyDescent="0.4">
      <c r="N20" s="46"/>
      <c r="O20" s="47"/>
    </row>
    <row r="21" spans="2:19" ht="10" customHeight="1" x14ac:dyDescent="0.25">
      <c r="B21" s="48"/>
      <c r="C21" s="61"/>
      <c r="D21" s="61"/>
      <c r="E21" s="62"/>
      <c r="F21" s="63"/>
      <c r="G21" s="49"/>
      <c r="H21" s="49"/>
      <c r="I21" s="49"/>
      <c r="J21" s="49"/>
      <c r="K21" s="64"/>
      <c r="N21" s="65"/>
      <c r="O21" s="40"/>
    </row>
    <row r="22" spans="2:19" ht="26" customHeight="1" x14ac:dyDescent="0.35">
      <c r="B22" s="52"/>
      <c r="C22" s="376" t="s">
        <v>11</v>
      </c>
      <c r="D22" s="377"/>
      <c r="E22" s="377"/>
      <c r="F22" s="377"/>
      <c r="G22" s="377"/>
      <c r="H22" s="377"/>
      <c r="I22" s="377"/>
      <c r="J22" s="378"/>
      <c r="K22" s="66"/>
      <c r="O22" s="40"/>
    </row>
    <row r="23" spans="2:19" ht="28" customHeight="1" x14ac:dyDescent="0.25">
      <c r="B23" s="52"/>
      <c r="C23" s="406" t="s">
        <v>7</v>
      </c>
      <c r="D23" s="406"/>
      <c r="E23" s="406"/>
      <c r="F23" s="406"/>
      <c r="G23" s="406"/>
      <c r="H23" s="406"/>
      <c r="I23" s="406"/>
      <c r="J23" s="406"/>
      <c r="K23" s="53"/>
      <c r="M23" s="68"/>
      <c r="N23" s="69"/>
    </row>
    <row r="24" spans="2:19" ht="10" customHeight="1" x14ac:dyDescent="0.25">
      <c r="B24" s="52"/>
      <c r="C24" s="70"/>
      <c r="D24" s="71"/>
      <c r="E24" s="71"/>
      <c r="F24" s="71"/>
      <c r="G24" s="71"/>
      <c r="H24" s="71"/>
      <c r="I24" s="71"/>
      <c r="J24" s="72"/>
      <c r="K24" s="53"/>
      <c r="M24" s="68"/>
      <c r="N24" s="69"/>
    </row>
    <row r="25" spans="2:19" ht="24" customHeight="1" x14ac:dyDescent="0.25">
      <c r="B25" s="52"/>
      <c r="C25" s="382" t="s">
        <v>95</v>
      </c>
      <c r="D25" s="383"/>
      <c r="E25" s="383"/>
      <c r="F25" s="408"/>
      <c r="G25" s="409"/>
      <c r="H25" s="75" t="str">
        <f>IF(F25="Multisecteurs","* Spécifier ici :","")</f>
        <v/>
      </c>
      <c r="I25" s="410"/>
      <c r="J25" s="411"/>
      <c r="K25" s="53"/>
      <c r="N25" s="69"/>
    </row>
    <row r="26" spans="2:19" ht="24" customHeight="1" x14ac:dyDescent="0.25">
      <c r="B26" s="52"/>
      <c r="C26" s="382" t="s">
        <v>22</v>
      </c>
      <c r="D26" s="383"/>
      <c r="E26" s="383"/>
      <c r="F26" s="369"/>
      <c r="G26" s="370"/>
      <c r="H26" s="370"/>
      <c r="I26" s="370"/>
      <c r="J26" s="371"/>
      <c r="K26" s="53"/>
      <c r="N26" s="69"/>
    </row>
    <row r="27" spans="2:19" ht="24" customHeight="1" x14ac:dyDescent="0.35">
      <c r="B27" s="52"/>
      <c r="C27" s="382" t="s">
        <v>23</v>
      </c>
      <c r="D27" s="383"/>
      <c r="E27" s="383"/>
      <c r="F27" s="369"/>
      <c r="G27" s="370"/>
      <c r="H27" s="370"/>
      <c r="I27" s="370"/>
      <c r="J27" s="371"/>
      <c r="K27" s="53"/>
    </row>
    <row r="28" spans="2:19" ht="24" customHeight="1" x14ac:dyDescent="0.35">
      <c r="B28" s="52"/>
      <c r="C28" s="382" t="s">
        <v>24</v>
      </c>
      <c r="D28" s="383"/>
      <c r="E28" s="383"/>
      <c r="F28" s="369"/>
      <c r="G28" s="370"/>
      <c r="H28" s="370"/>
      <c r="I28" s="370"/>
      <c r="J28" s="371"/>
      <c r="K28" s="53"/>
    </row>
    <row r="29" spans="2:19" ht="24" customHeight="1" x14ac:dyDescent="0.35">
      <c r="B29" s="52"/>
      <c r="C29" s="382" t="s">
        <v>25</v>
      </c>
      <c r="D29" s="383"/>
      <c r="E29" s="383"/>
      <c r="F29" s="14"/>
      <c r="G29" s="77"/>
      <c r="H29" s="75" t="s">
        <v>26</v>
      </c>
      <c r="I29" s="78" t="s">
        <v>27</v>
      </c>
      <c r="J29" s="79"/>
      <c r="K29" s="53"/>
    </row>
    <row r="30" spans="2:19" ht="10" customHeight="1" x14ac:dyDescent="0.35">
      <c r="B30" s="52"/>
      <c r="C30" s="80"/>
      <c r="D30" s="81"/>
      <c r="E30" s="82"/>
      <c r="F30" s="83"/>
      <c r="G30" s="84"/>
      <c r="H30" s="84"/>
      <c r="I30" s="84"/>
      <c r="J30" s="85"/>
      <c r="K30" s="53"/>
    </row>
    <row r="31" spans="2:19" ht="28" customHeight="1" x14ac:dyDescent="0.35">
      <c r="B31" s="52"/>
      <c r="C31" s="407" t="s">
        <v>10</v>
      </c>
      <c r="D31" s="407"/>
      <c r="E31" s="407"/>
      <c r="F31" s="407"/>
      <c r="G31" s="407"/>
      <c r="H31" s="407"/>
      <c r="I31" s="407"/>
      <c r="J31" s="407"/>
      <c r="K31" s="53"/>
      <c r="N31" s="400"/>
      <c r="O31" s="400"/>
      <c r="P31" s="400"/>
      <c r="Q31" s="400"/>
      <c r="R31" s="400"/>
      <c r="S31" s="400"/>
    </row>
    <row r="32" spans="2:19" ht="34" customHeight="1" x14ac:dyDescent="0.35">
      <c r="B32" s="52"/>
      <c r="C32" s="451" t="s">
        <v>211</v>
      </c>
      <c r="D32" s="452"/>
      <c r="E32" s="452"/>
      <c r="F32" s="452"/>
      <c r="G32" s="452"/>
      <c r="H32" s="452"/>
      <c r="I32" s="452"/>
      <c r="J32" s="453"/>
      <c r="K32" s="53"/>
      <c r="N32" s="87"/>
      <c r="O32" s="87"/>
      <c r="P32" s="87"/>
      <c r="Q32" s="87"/>
      <c r="R32" s="87"/>
    </row>
    <row r="33" spans="2:19" ht="10" customHeight="1" x14ac:dyDescent="0.35">
      <c r="B33" s="52"/>
      <c r="C33" s="88"/>
      <c r="D33" s="88"/>
      <c r="E33" s="88"/>
      <c r="F33" s="88"/>
      <c r="G33" s="88"/>
      <c r="H33" s="88"/>
      <c r="I33" s="88"/>
      <c r="J33" s="88"/>
      <c r="K33" s="53"/>
      <c r="N33" s="87"/>
      <c r="O33" s="87"/>
      <c r="P33" s="87"/>
      <c r="Q33" s="87"/>
      <c r="R33" s="87"/>
    </row>
    <row r="34" spans="2:19" ht="10" customHeight="1" x14ac:dyDescent="0.25">
      <c r="B34" s="52"/>
      <c r="C34" s="70"/>
      <c r="D34" s="71"/>
      <c r="E34" s="71"/>
      <c r="F34" s="71"/>
      <c r="G34" s="71"/>
      <c r="H34" s="71"/>
      <c r="I34" s="71"/>
      <c r="J34" s="72"/>
      <c r="K34" s="53"/>
      <c r="M34" s="68"/>
      <c r="N34" s="69"/>
    </row>
    <row r="35" spans="2:19" ht="24" customHeight="1" x14ac:dyDescent="0.35">
      <c r="B35" s="52"/>
      <c r="C35" s="387" t="s">
        <v>28</v>
      </c>
      <c r="D35" s="388"/>
      <c r="E35" s="389"/>
      <c r="F35" s="369"/>
      <c r="G35" s="370"/>
      <c r="H35" s="370"/>
      <c r="I35" s="370"/>
      <c r="J35" s="371"/>
      <c r="K35" s="53"/>
      <c r="N35" s="400"/>
      <c r="O35" s="400"/>
      <c r="P35" s="400"/>
      <c r="Q35" s="400"/>
      <c r="R35" s="400"/>
      <c r="S35" s="400"/>
    </row>
    <row r="36" spans="2:19" ht="24" customHeight="1" x14ac:dyDescent="0.35">
      <c r="B36" s="52"/>
      <c r="C36" s="387" t="s">
        <v>29</v>
      </c>
      <c r="D36" s="388"/>
      <c r="E36" s="389"/>
      <c r="F36" s="369"/>
      <c r="G36" s="370"/>
      <c r="H36" s="370"/>
      <c r="I36" s="370"/>
      <c r="J36" s="371"/>
      <c r="K36" s="53"/>
      <c r="N36" s="86"/>
      <c r="O36" s="86"/>
      <c r="P36" s="86"/>
      <c r="Q36" s="86"/>
      <c r="R36" s="86"/>
      <c r="S36" s="86"/>
    </row>
    <row r="37" spans="2:19" ht="24" customHeight="1" x14ac:dyDescent="0.35">
      <c r="B37" s="52"/>
      <c r="C37" s="387" t="s">
        <v>30</v>
      </c>
      <c r="D37" s="388"/>
      <c r="E37" s="389"/>
      <c r="F37" s="369"/>
      <c r="G37" s="370"/>
      <c r="H37" s="370"/>
      <c r="I37" s="370"/>
      <c r="J37" s="371"/>
      <c r="K37" s="53"/>
    </row>
    <row r="38" spans="2:19" ht="28" customHeight="1" x14ac:dyDescent="0.35">
      <c r="B38" s="52"/>
      <c r="C38" s="387" t="s">
        <v>31</v>
      </c>
      <c r="D38" s="388"/>
      <c r="E38" s="389"/>
      <c r="F38" s="367"/>
      <c r="G38" s="368"/>
      <c r="H38" s="415" t="s">
        <v>172</v>
      </c>
      <c r="I38" s="415"/>
      <c r="J38" s="416"/>
      <c r="K38" s="53"/>
    </row>
    <row r="39" spans="2:19" ht="24" customHeight="1" x14ac:dyDescent="0.35">
      <c r="B39" s="52"/>
      <c r="C39" s="387" t="s">
        <v>32</v>
      </c>
      <c r="D39" s="388"/>
      <c r="E39" s="389"/>
      <c r="F39" s="369"/>
      <c r="G39" s="370"/>
      <c r="H39" s="370"/>
      <c r="I39" s="370"/>
      <c r="J39" s="371"/>
      <c r="K39" s="53"/>
    </row>
    <row r="40" spans="2:19" ht="26" customHeight="1" x14ac:dyDescent="0.35">
      <c r="B40" s="52"/>
      <c r="C40" s="417" t="str">
        <f>IF(AND(F39="",F35&lt;&gt;""),"L'adresse courriel du représentant officiel de l'entreprise est essentielle pour communiquer la décision","")</f>
        <v/>
      </c>
      <c r="D40" s="418"/>
      <c r="E40" s="418"/>
      <c r="F40" s="372" t="s">
        <v>173</v>
      </c>
      <c r="G40" s="372"/>
      <c r="H40" s="372"/>
      <c r="I40" s="372"/>
      <c r="J40" s="373"/>
      <c r="K40" s="53"/>
    </row>
    <row r="41" spans="2:19" ht="10" customHeight="1" x14ac:dyDescent="0.35">
      <c r="B41" s="52"/>
      <c r="C41" s="91"/>
      <c r="D41" s="83"/>
      <c r="E41" s="92"/>
      <c r="F41" s="374"/>
      <c r="G41" s="374"/>
      <c r="H41" s="374"/>
      <c r="I41" s="374"/>
      <c r="J41" s="375"/>
      <c r="K41" s="53"/>
    </row>
    <row r="42" spans="2:19" ht="28" customHeight="1" x14ac:dyDescent="0.35">
      <c r="B42" s="52"/>
      <c r="C42" s="407" t="s">
        <v>33</v>
      </c>
      <c r="D42" s="407"/>
      <c r="E42" s="407"/>
      <c r="F42" s="407"/>
      <c r="G42" s="407"/>
      <c r="H42" s="407"/>
      <c r="I42" s="407"/>
      <c r="J42" s="407"/>
      <c r="K42" s="53"/>
    </row>
    <row r="43" spans="2:19" ht="10" customHeight="1" x14ac:dyDescent="0.25">
      <c r="B43" s="52"/>
      <c r="C43" s="70"/>
      <c r="D43" s="71"/>
      <c r="E43" s="71"/>
      <c r="F43" s="71"/>
      <c r="G43" s="71"/>
      <c r="H43" s="71"/>
      <c r="I43" s="71"/>
      <c r="J43" s="72"/>
      <c r="K43" s="53"/>
      <c r="M43" s="68"/>
      <c r="N43" s="69"/>
    </row>
    <row r="44" spans="2:19" ht="24" customHeight="1" x14ac:dyDescent="0.35">
      <c r="B44" s="52"/>
      <c r="C44" s="387" t="s">
        <v>34</v>
      </c>
      <c r="D44" s="388"/>
      <c r="E44" s="389"/>
      <c r="F44" s="369"/>
      <c r="G44" s="370"/>
      <c r="H44" s="370"/>
      <c r="I44" s="370"/>
      <c r="J44" s="371"/>
      <c r="K44" s="53"/>
    </row>
    <row r="45" spans="2:19" ht="24" customHeight="1" x14ac:dyDescent="0.35">
      <c r="B45" s="52"/>
      <c r="C45" s="387" t="s">
        <v>35</v>
      </c>
      <c r="D45" s="388"/>
      <c r="E45" s="389"/>
      <c r="F45" s="369"/>
      <c r="G45" s="370"/>
      <c r="H45" s="370"/>
      <c r="I45" s="370"/>
      <c r="J45" s="371"/>
      <c r="K45" s="53"/>
    </row>
    <row r="46" spans="2:19" ht="24" customHeight="1" x14ac:dyDescent="0.35">
      <c r="B46" s="52"/>
      <c r="C46" s="387" t="s">
        <v>13</v>
      </c>
      <c r="D46" s="388"/>
      <c r="E46" s="389"/>
      <c r="F46" s="369"/>
      <c r="G46" s="370"/>
      <c r="H46" s="370"/>
      <c r="I46" s="370"/>
      <c r="J46" s="371"/>
      <c r="K46" s="53"/>
    </row>
    <row r="47" spans="2:19" ht="24" customHeight="1" x14ac:dyDescent="0.35">
      <c r="B47" s="52"/>
      <c r="C47" s="387" t="s">
        <v>14</v>
      </c>
      <c r="D47" s="388"/>
      <c r="E47" s="389"/>
      <c r="F47" s="367"/>
      <c r="G47" s="368"/>
      <c r="H47" s="93"/>
      <c r="I47" s="93"/>
      <c r="J47" s="94"/>
      <c r="K47" s="53"/>
    </row>
    <row r="48" spans="2:19" ht="24" customHeight="1" x14ac:dyDescent="0.35">
      <c r="B48" s="52"/>
      <c r="C48" s="387" t="s">
        <v>15</v>
      </c>
      <c r="D48" s="388"/>
      <c r="E48" s="389"/>
      <c r="F48" s="369"/>
      <c r="G48" s="370"/>
      <c r="H48" s="370"/>
      <c r="I48" s="370"/>
      <c r="J48" s="371"/>
      <c r="K48" s="53"/>
    </row>
    <row r="49" spans="2:13" ht="23" customHeight="1" x14ac:dyDescent="0.35">
      <c r="B49" s="52"/>
      <c r="C49" s="95"/>
      <c r="D49" s="96"/>
      <c r="E49" s="97"/>
      <c r="F49" s="372" t="s">
        <v>36</v>
      </c>
      <c r="G49" s="372"/>
      <c r="H49" s="372"/>
      <c r="I49" s="372"/>
      <c r="J49" s="373"/>
      <c r="K49" s="53"/>
    </row>
    <row r="50" spans="2:13" ht="10" customHeight="1" x14ac:dyDescent="0.35">
      <c r="B50" s="52"/>
      <c r="C50" s="91"/>
      <c r="D50" s="83"/>
      <c r="E50" s="92"/>
      <c r="F50" s="374"/>
      <c r="G50" s="374"/>
      <c r="H50" s="374"/>
      <c r="I50" s="374"/>
      <c r="J50" s="375"/>
      <c r="K50" s="53"/>
    </row>
    <row r="51" spans="2:13" ht="10" customHeight="1" thickBot="1" x14ac:dyDescent="0.4">
      <c r="B51" s="57"/>
      <c r="C51" s="98"/>
      <c r="D51" s="98"/>
      <c r="E51" s="99"/>
      <c r="F51" s="100"/>
      <c r="G51" s="58"/>
      <c r="H51" s="58"/>
      <c r="I51" s="58"/>
      <c r="J51" s="58"/>
      <c r="K51" s="60"/>
    </row>
    <row r="52" spans="2:13" ht="14" customHeight="1" thickBot="1" x14ac:dyDescent="0.4">
      <c r="C52" s="101"/>
      <c r="D52" s="101"/>
      <c r="E52" s="101"/>
      <c r="F52" s="47"/>
      <c r="G52" s="47"/>
      <c r="H52" s="47"/>
      <c r="I52" s="47"/>
      <c r="J52" s="47"/>
    </row>
    <row r="53" spans="2:13" ht="10" customHeight="1" x14ac:dyDescent="0.35">
      <c r="B53" s="48"/>
      <c r="C53" s="102"/>
      <c r="D53" s="102"/>
      <c r="E53" s="103"/>
      <c r="F53" s="63"/>
      <c r="G53" s="49"/>
      <c r="H53" s="49"/>
      <c r="I53" s="49"/>
      <c r="J53" s="49"/>
      <c r="K53" s="51"/>
    </row>
    <row r="54" spans="2:13" ht="28" customHeight="1" x14ac:dyDescent="0.35">
      <c r="B54" s="52"/>
      <c r="C54" s="376" t="s">
        <v>92</v>
      </c>
      <c r="D54" s="377"/>
      <c r="E54" s="377"/>
      <c r="F54" s="377"/>
      <c r="G54" s="377"/>
      <c r="H54" s="377"/>
      <c r="I54" s="377"/>
      <c r="J54" s="378"/>
      <c r="K54" s="53"/>
    </row>
    <row r="55" spans="2:13" ht="10" customHeight="1" x14ac:dyDescent="0.35">
      <c r="B55" s="52"/>
      <c r="C55" s="104"/>
      <c r="D55" s="104"/>
      <c r="E55" s="105"/>
      <c r="F55" s="47"/>
      <c r="G55" s="47"/>
      <c r="H55" s="47"/>
      <c r="I55" s="47"/>
      <c r="J55" s="47"/>
      <c r="K55" s="53"/>
    </row>
    <row r="56" spans="2:13" ht="28" customHeight="1" x14ac:dyDescent="0.35">
      <c r="B56" s="52"/>
      <c r="C56" s="106" t="s">
        <v>37</v>
      </c>
      <c r="D56" s="104"/>
      <c r="E56" s="105"/>
      <c r="F56" s="47"/>
      <c r="G56" s="47"/>
      <c r="H56" s="47"/>
      <c r="I56" s="47"/>
      <c r="J56" s="47"/>
      <c r="K56" s="53"/>
    </row>
    <row r="57" spans="2:13" ht="20" customHeight="1" x14ac:dyDescent="0.35">
      <c r="B57" s="52"/>
      <c r="C57" s="379" t="s">
        <v>38</v>
      </c>
      <c r="D57" s="379"/>
      <c r="E57" s="379"/>
      <c r="F57" s="379"/>
      <c r="G57" s="379"/>
      <c r="H57" s="379"/>
      <c r="I57" s="379"/>
      <c r="J57" s="379"/>
      <c r="K57" s="53"/>
    </row>
    <row r="58" spans="2:13" ht="20" customHeight="1" x14ac:dyDescent="0.35">
      <c r="B58" s="52"/>
      <c r="C58" s="108" t="s">
        <v>39</v>
      </c>
      <c r="D58" s="109"/>
      <c r="E58" s="109"/>
      <c r="F58" s="109"/>
      <c r="G58" s="109"/>
      <c r="H58" s="109"/>
      <c r="I58" s="109"/>
      <c r="J58" s="109"/>
      <c r="K58" s="53"/>
    </row>
    <row r="59" spans="2:13" ht="10" customHeight="1" x14ac:dyDescent="0.35">
      <c r="B59" s="52"/>
      <c r="C59" s="104"/>
      <c r="D59" s="105"/>
      <c r="E59" s="47"/>
      <c r="F59" s="47"/>
      <c r="G59" s="47"/>
      <c r="H59" s="47"/>
      <c r="K59" s="53"/>
    </row>
    <row r="60" spans="2:13" ht="10" customHeight="1" x14ac:dyDescent="0.35">
      <c r="B60" s="52"/>
      <c r="C60" s="380"/>
      <c r="D60" s="381"/>
      <c r="E60" s="110"/>
      <c r="F60" s="111"/>
      <c r="G60" s="111"/>
      <c r="H60" s="111"/>
      <c r="I60" s="111"/>
      <c r="J60" s="112"/>
      <c r="K60" s="53"/>
      <c r="M60" s="113"/>
    </row>
    <row r="61" spans="2:13" ht="60" customHeight="1" x14ac:dyDescent="0.35">
      <c r="B61" s="52"/>
      <c r="C61" s="419" t="s">
        <v>160</v>
      </c>
      <c r="D61" s="386"/>
      <c r="E61" s="386"/>
      <c r="F61" s="356"/>
      <c r="G61" s="357"/>
      <c r="H61" s="357"/>
      <c r="I61" s="357"/>
      <c r="J61" s="358"/>
      <c r="K61" s="53"/>
      <c r="M61" s="113"/>
    </row>
    <row r="62" spans="2:13" ht="60" customHeight="1" x14ac:dyDescent="0.35">
      <c r="B62" s="52"/>
      <c r="C62" s="89"/>
      <c r="D62" s="90"/>
      <c r="E62" s="90"/>
      <c r="F62" s="356"/>
      <c r="G62" s="357"/>
      <c r="H62" s="357"/>
      <c r="I62" s="357"/>
      <c r="J62" s="358"/>
      <c r="K62" s="53"/>
      <c r="M62" s="113"/>
    </row>
    <row r="63" spans="2:13" ht="60" customHeight="1" x14ac:dyDescent="0.35">
      <c r="B63" s="52"/>
      <c r="C63" s="89"/>
      <c r="D63" s="90"/>
      <c r="E63" s="90"/>
      <c r="F63" s="356"/>
      <c r="G63" s="357"/>
      <c r="H63" s="357"/>
      <c r="I63" s="357"/>
      <c r="J63" s="358"/>
      <c r="K63" s="53"/>
      <c r="M63" s="113"/>
    </row>
    <row r="64" spans="2:13" ht="10" customHeight="1" x14ac:dyDescent="0.35">
      <c r="B64" s="52"/>
      <c r="C64" s="116"/>
      <c r="D64" s="117"/>
      <c r="E64" s="117"/>
      <c r="F64" s="118"/>
      <c r="G64" s="118"/>
      <c r="H64" s="118"/>
      <c r="I64" s="118"/>
      <c r="J64" s="119"/>
      <c r="K64" s="53"/>
      <c r="M64" s="113"/>
    </row>
    <row r="65" spans="2:14" ht="60" customHeight="1" x14ac:dyDescent="0.35">
      <c r="B65" s="52"/>
      <c r="C65" s="384" t="s">
        <v>169</v>
      </c>
      <c r="D65" s="385"/>
      <c r="E65" s="385"/>
      <c r="F65" s="356"/>
      <c r="G65" s="357"/>
      <c r="H65" s="357"/>
      <c r="I65" s="357"/>
      <c r="J65" s="358"/>
      <c r="K65" s="53"/>
    </row>
    <row r="66" spans="2:14" ht="60" customHeight="1" x14ac:dyDescent="0.35">
      <c r="B66" s="52"/>
      <c r="C66" s="120"/>
      <c r="D66" s="121"/>
      <c r="E66" s="121"/>
      <c r="F66" s="356"/>
      <c r="G66" s="357"/>
      <c r="H66" s="357"/>
      <c r="I66" s="357"/>
      <c r="J66" s="358"/>
      <c r="K66" s="53"/>
    </row>
    <row r="67" spans="2:14" ht="60" customHeight="1" x14ac:dyDescent="0.35">
      <c r="B67" s="52"/>
      <c r="C67" s="120"/>
      <c r="D67" s="121"/>
      <c r="E67" s="121"/>
      <c r="F67" s="356"/>
      <c r="G67" s="357"/>
      <c r="H67" s="357"/>
      <c r="I67" s="357"/>
      <c r="J67" s="358"/>
      <c r="K67" s="53"/>
    </row>
    <row r="68" spans="2:14" ht="10" customHeight="1" x14ac:dyDescent="0.35">
      <c r="B68" s="52"/>
      <c r="C68" s="122"/>
      <c r="D68" s="123"/>
      <c r="E68" s="123"/>
      <c r="F68" s="124"/>
      <c r="G68" s="124"/>
      <c r="H68" s="124"/>
      <c r="I68" s="124"/>
      <c r="J68" s="125"/>
      <c r="K68" s="53"/>
      <c r="M68" s="126"/>
    </row>
    <row r="69" spans="2:14" ht="30" customHeight="1" x14ac:dyDescent="0.35">
      <c r="B69" s="52"/>
      <c r="C69" s="382" t="s">
        <v>103</v>
      </c>
      <c r="D69" s="383"/>
      <c r="E69" s="383"/>
      <c r="F69" s="197"/>
      <c r="G69" s="456" t="str">
        <f>IF(F69="","",IF(N70&lt;56,"Malheureusement, votre demande étant soumise hors du délai de 8 semaines avant le début des activités, celle-ci n'est donc pas admissible",""))</f>
        <v/>
      </c>
      <c r="H69" s="457"/>
      <c r="I69" s="457"/>
      <c r="J69" s="458"/>
      <c r="K69" s="53"/>
      <c r="M69" s="127"/>
      <c r="N69" s="128">
        <f ca="1">TODAY()</f>
        <v>45224</v>
      </c>
    </row>
    <row r="70" spans="2:14" ht="30" customHeight="1" x14ac:dyDescent="0.35">
      <c r="B70" s="52"/>
      <c r="C70" s="382" t="s">
        <v>104</v>
      </c>
      <c r="D70" s="383"/>
      <c r="E70" s="383"/>
      <c r="F70" s="197"/>
      <c r="G70" s="359" t="str">
        <f>IF(F70="","",IF(G69="Malheureusement, votre demande étant soumise hors du délai de 8 semaines avant le début des activités, celle-ci n'est donc pas admissible","","Le rapport final devra être remis au plus tard le"))</f>
        <v/>
      </c>
      <c r="H70" s="360"/>
      <c r="I70" s="360"/>
      <c r="J70" s="129" t="str">
        <f>IF(F70="","",IF(G70="","",TEXT(N71,"J MMMM AAAA")))</f>
        <v/>
      </c>
      <c r="K70" s="53"/>
      <c r="M70" s="127"/>
      <c r="N70" s="130">
        <f ca="1">_xlfn.DAYS(F69,N69)</f>
        <v>-45224</v>
      </c>
    </row>
    <row r="71" spans="2:14" ht="10" customHeight="1" x14ac:dyDescent="0.35">
      <c r="B71" s="52"/>
      <c r="C71" s="116"/>
      <c r="D71" s="117"/>
      <c r="E71" s="117"/>
      <c r="F71" s="131"/>
      <c r="G71" s="131"/>
      <c r="H71" s="131"/>
      <c r="I71" s="131"/>
      <c r="J71" s="132"/>
      <c r="K71" s="53"/>
      <c r="M71" s="113"/>
      <c r="N71" s="128">
        <f>+F70+90</f>
        <v>90</v>
      </c>
    </row>
    <row r="72" spans="2:14" ht="60" customHeight="1" x14ac:dyDescent="0.35">
      <c r="B72" s="52"/>
      <c r="C72" s="384" t="s">
        <v>235</v>
      </c>
      <c r="D72" s="385"/>
      <c r="E72" s="385"/>
      <c r="F72" s="356"/>
      <c r="G72" s="357"/>
      <c r="H72" s="357"/>
      <c r="I72" s="357"/>
      <c r="J72" s="358"/>
      <c r="K72" s="53"/>
      <c r="M72" s="127"/>
      <c r="N72" s="128" t="s">
        <v>181</v>
      </c>
    </row>
    <row r="73" spans="2:14" ht="60" customHeight="1" x14ac:dyDescent="0.35">
      <c r="B73" s="52"/>
      <c r="C73" s="122"/>
      <c r="D73" s="123"/>
      <c r="E73" s="123"/>
      <c r="F73" s="356"/>
      <c r="G73" s="357"/>
      <c r="H73" s="357"/>
      <c r="I73" s="357"/>
      <c r="J73" s="358"/>
      <c r="K73" s="53"/>
      <c r="M73" s="127"/>
      <c r="N73" s="128"/>
    </row>
    <row r="74" spans="2:14" ht="60" customHeight="1" x14ac:dyDescent="0.35">
      <c r="B74" s="52"/>
      <c r="C74" s="122"/>
      <c r="D74" s="123"/>
      <c r="E74" s="123"/>
      <c r="F74" s="356"/>
      <c r="G74" s="357"/>
      <c r="H74" s="357"/>
      <c r="I74" s="357"/>
      <c r="J74" s="358"/>
      <c r="K74" s="53"/>
      <c r="M74" s="127"/>
      <c r="N74" s="128"/>
    </row>
    <row r="75" spans="2:14" ht="10" customHeight="1" x14ac:dyDescent="0.35">
      <c r="B75" s="52"/>
      <c r="C75" s="116"/>
      <c r="D75" s="117"/>
      <c r="E75" s="117"/>
      <c r="F75" s="118"/>
      <c r="G75" s="118"/>
      <c r="H75" s="118"/>
      <c r="I75" s="118"/>
      <c r="J75" s="119"/>
      <c r="K75" s="53"/>
      <c r="M75" s="113"/>
    </row>
    <row r="76" spans="2:14" s="135" customFormat="1" ht="60" customHeight="1" x14ac:dyDescent="0.35">
      <c r="B76" s="133"/>
      <c r="C76" s="384" t="s">
        <v>112</v>
      </c>
      <c r="D76" s="385"/>
      <c r="E76" s="385"/>
      <c r="F76" s="356"/>
      <c r="G76" s="357"/>
      <c r="H76" s="357"/>
      <c r="I76" s="357"/>
      <c r="J76" s="358"/>
      <c r="K76" s="134"/>
      <c r="M76" s="136"/>
    </row>
    <row r="77" spans="2:14" s="135" customFormat="1" ht="60" customHeight="1" x14ac:dyDescent="0.35">
      <c r="B77" s="133"/>
      <c r="C77" s="120"/>
      <c r="D77" s="121"/>
      <c r="E77" s="121"/>
      <c r="F77" s="356"/>
      <c r="G77" s="357"/>
      <c r="H77" s="357"/>
      <c r="I77" s="357"/>
      <c r="J77" s="358"/>
      <c r="K77" s="134"/>
      <c r="M77" s="136"/>
    </row>
    <row r="78" spans="2:14" s="135" customFormat="1" ht="60" customHeight="1" x14ac:dyDescent="0.35">
      <c r="B78" s="133"/>
      <c r="C78" s="120"/>
      <c r="D78" s="121"/>
      <c r="E78" s="121"/>
      <c r="F78" s="356"/>
      <c r="G78" s="357"/>
      <c r="H78" s="357"/>
      <c r="I78" s="357"/>
      <c r="J78" s="358"/>
      <c r="K78" s="134"/>
      <c r="M78" s="136"/>
    </row>
    <row r="79" spans="2:14" ht="10" customHeight="1" x14ac:dyDescent="0.35">
      <c r="B79" s="52"/>
      <c r="C79" s="116"/>
      <c r="D79" s="117"/>
      <c r="E79" s="117"/>
      <c r="F79" s="118"/>
      <c r="G79" s="118"/>
      <c r="H79" s="118"/>
      <c r="I79" s="118"/>
      <c r="J79" s="119"/>
      <c r="K79" s="53"/>
      <c r="M79" s="113"/>
    </row>
    <row r="80" spans="2:14" s="135" customFormat="1" ht="60" customHeight="1" x14ac:dyDescent="0.35">
      <c r="B80" s="133"/>
      <c r="C80" s="384" t="s">
        <v>236</v>
      </c>
      <c r="D80" s="385"/>
      <c r="E80" s="385"/>
      <c r="F80" s="356"/>
      <c r="G80" s="357"/>
      <c r="H80" s="357"/>
      <c r="I80" s="357"/>
      <c r="J80" s="358"/>
      <c r="K80" s="134"/>
      <c r="M80" s="137"/>
    </row>
    <row r="81" spans="2:13" s="135" customFormat="1" ht="60" customHeight="1" x14ac:dyDescent="0.35">
      <c r="B81" s="133"/>
      <c r="C81" s="120"/>
      <c r="D81" s="121"/>
      <c r="E81" s="121"/>
      <c r="F81" s="356"/>
      <c r="G81" s="357"/>
      <c r="H81" s="357"/>
      <c r="I81" s="357"/>
      <c r="J81" s="358"/>
      <c r="K81" s="134"/>
      <c r="M81" s="137"/>
    </row>
    <row r="82" spans="2:13" s="135" customFormat="1" ht="60" customHeight="1" x14ac:dyDescent="0.35">
      <c r="B82" s="133"/>
      <c r="C82" s="120"/>
      <c r="D82" s="121"/>
      <c r="E82" s="121"/>
      <c r="F82" s="356"/>
      <c r="G82" s="357"/>
      <c r="H82" s="357"/>
      <c r="I82" s="357"/>
      <c r="J82" s="358"/>
      <c r="K82" s="134"/>
      <c r="M82" s="137"/>
    </row>
    <row r="83" spans="2:13" ht="10" customHeight="1" x14ac:dyDescent="0.35">
      <c r="B83" s="52"/>
      <c r="C83" s="116"/>
      <c r="D83" s="117"/>
      <c r="E83" s="117"/>
      <c r="F83" s="118"/>
      <c r="G83" s="118"/>
      <c r="H83" s="118"/>
      <c r="I83" s="118"/>
      <c r="J83" s="119"/>
      <c r="K83" s="53"/>
      <c r="M83" s="113"/>
    </row>
    <row r="84" spans="2:13" s="135" customFormat="1" ht="60" customHeight="1" x14ac:dyDescent="0.35">
      <c r="B84" s="133"/>
      <c r="C84" s="384" t="s">
        <v>237</v>
      </c>
      <c r="D84" s="385"/>
      <c r="E84" s="385"/>
      <c r="F84" s="356"/>
      <c r="G84" s="357"/>
      <c r="H84" s="357"/>
      <c r="I84" s="357"/>
      <c r="J84" s="358"/>
      <c r="K84" s="134"/>
      <c r="M84" s="137"/>
    </row>
    <row r="85" spans="2:13" s="135" customFormat="1" ht="60" customHeight="1" x14ac:dyDescent="0.35">
      <c r="B85" s="133"/>
      <c r="C85" s="120"/>
      <c r="D85" s="121"/>
      <c r="E85" s="121"/>
      <c r="F85" s="356"/>
      <c r="G85" s="357"/>
      <c r="H85" s="357"/>
      <c r="I85" s="357"/>
      <c r="J85" s="358"/>
      <c r="K85" s="134"/>
      <c r="M85" s="137"/>
    </row>
    <row r="86" spans="2:13" s="135" customFormat="1" ht="60" customHeight="1" x14ac:dyDescent="0.35">
      <c r="B86" s="133"/>
      <c r="C86" s="120"/>
      <c r="D86" s="121"/>
      <c r="E86" s="121"/>
      <c r="F86" s="356"/>
      <c r="G86" s="357"/>
      <c r="H86" s="357"/>
      <c r="I86" s="357"/>
      <c r="J86" s="358"/>
      <c r="K86" s="134"/>
      <c r="M86" s="137"/>
    </row>
    <row r="87" spans="2:13" ht="10" customHeight="1" x14ac:dyDescent="0.35">
      <c r="B87" s="52"/>
      <c r="C87" s="116"/>
      <c r="D87" s="117"/>
      <c r="E87" s="117"/>
      <c r="F87" s="118"/>
      <c r="G87" s="118"/>
      <c r="H87" s="118"/>
      <c r="I87" s="118"/>
      <c r="J87" s="119"/>
      <c r="K87" s="53"/>
      <c r="M87" s="113"/>
    </row>
    <row r="88" spans="2:13" s="135" customFormat="1" ht="60" customHeight="1" x14ac:dyDescent="0.35">
      <c r="B88" s="133"/>
      <c r="C88" s="384" t="s">
        <v>113</v>
      </c>
      <c r="D88" s="385"/>
      <c r="E88" s="385"/>
      <c r="F88" s="356"/>
      <c r="G88" s="357"/>
      <c r="H88" s="357"/>
      <c r="I88" s="357"/>
      <c r="J88" s="358"/>
      <c r="K88" s="134"/>
      <c r="M88" s="136"/>
    </row>
    <row r="89" spans="2:13" s="135" customFormat="1" ht="60" customHeight="1" x14ac:dyDescent="0.35">
      <c r="B89" s="133"/>
      <c r="C89" s="120"/>
      <c r="D89" s="121"/>
      <c r="E89" s="121"/>
      <c r="F89" s="356"/>
      <c r="G89" s="357"/>
      <c r="H89" s="357"/>
      <c r="I89" s="357"/>
      <c r="J89" s="358"/>
      <c r="K89" s="134"/>
      <c r="M89" s="136"/>
    </row>
    <row r="90" spans="2:13" s="135" customFormat="1" ht="60" customHeight="1" x14ac:dyDescent="0.35">
      <c r="B90" s="133"/>
      <c r="C90" s="120"/>
      <c r="D90" s="121"/>
      <c r="E90" s="121"/>
      <c r="F90" s="356"/>
      <c r="G90" s="357"/>
      <c r="H90" s="357"/>
      <c r="I90" s="357"/>
      <c r="J90" s="358"/>
      <c r="K90" s="134"/>
      <c r="M90" s="136"/>
    </row>
    <row r="91" spans="2:13" ht="10" customHeight="1" x14ac:dyDescent="0.35">
      <c r="B91" s="52"/>
      <c r="C91" s="116"/>
      <c r="D91" s="117"/>
      <c r="E91" s="117"/>
      <c r="F91" s="118"/>
      <c r="G91" s="118"/>
      <c r="H91" s="118"/>
      <c r="I91" s="118"/>
      <c r="J91" s="119"/>
      <c r="K91" s="53"/>
      <c r="M91" s="113"/>
    </row>
    <row r="92" spans="2:13" s="135" customFormat="1" ht="60" customHeight="1" x14ac:dyDescent="0.35">
      <c r="B92" s="133"/>
      <c r="C92" s="384" t="s">
        <v>114</v>
      </c>
      <c r="D92" s="385"/>
      <c r="E92" s="385"/>
      <c r="F92" s="356"/>
      <c r="G92" s="357"/>
      <c r="H92" s="357"/>
      <c r="I92" s="357"/>
      <c r="J92" s="358"/>
      <c r="K92" s="134"/>
      <c r="M92" s="137"/>
    </row>
    <row r="93" spans="2:13" s="135" customFormat="1" ht="60" customHeight="1" x14ac:dyDescent="0.35">
      <c r="B93" s="133"/>
      <c r="C93" s="120"/>
      <c r="D93" s="121"/>
      <c r="E93" s="121"/>
      <c r="F93" s="356"/>
      <c r="G93" s="357"/>
      <c r="H93" s="357"/>
      <c r="I93" s="357"/>
      <c r="J93" s="358"/>
      <c r="K93" s="134"/>
      <c r="M93" s="137"/>
    </row>
    <row r="94" spans="2:13" s="135" customFormat="1" ht="60" customHeight="1" x14ac:dyDescent="0.35">
      <c r="B94" s="133"/>
      <c r="C94" s="120"/>
      <c r="D94" s="121"/>
      <c r="E94" s="121"/>
      <c r="F94" s="356"/>
      <c r="G94" s="357"/>
      <c r="H94" s="357"/>
      <c r="I94" s="357"/>
      <c r="J94" s="358"/>
      <c r="K94" s="134"/>
      <c r="M94" s="137"/>
    </row>
    <row r="95" spans="2:13" ht="10" customHeight="1" x14ac:dyDescent="0.35">
      <c r="B95" s="52"/>
      <c r="C95" s="116"/>
      <c r="D95" s="117"/>
      <c r="E95" s="117"/>
      <c r="F95" s="138"/>
      <c r="G95" s="138"/>
      <c r="H95" s="138"/>
      <c r="I95" s="138"/>
      <c r="J95" s="139"/>
      <c r="K95" s="53"/>
      <c r="M95" s="113"/>
    </row>
    <row r="96" spans="2:13" ht="60" customHeight="1" x14ac:dyDescent="0.35">
      <c r="B96" s="52"/>
      <c r="C96" s="384" t="s">
        <v>162</v>
      </c>
      <c r="D96" s="385"/>
      <c r="E96" s="385"/>
      <c r="F96" s="356"/>
      <c r="G96" s="357"/>
      <c r="H96" s="357"/>
      <c r="I96" s="357"/>
      <c r="J96" s="358"/>
      <c r="K96" s="53"/>
      <c r="M96" s="113"/>
    </row>
    <row r="97" spans="2:14" ht="60" customHeight="1" x14ac:dyDescent="0.35">
      <c r="B97" s="52"/>
      <c r="C97" s="120"/>
      <c r="D97" s="121"/>
      <c r="E97" s="121"/>
      <c r="F97" s="356"/>
      <c r="G97" s="357"/>
      <c r="H97" s="357"/>
      <c r="I97" s="357"/>
      <c r="J97" s="358"/>
      <c r="K97" s="53"/>
      <c r="M97" s="113"/>
    </row>
    <row r="98" spans="2:14" ht="60" customHeight="1" x14ac:dyDescent="0.35">
      <c r="B98" s="52"/>
      <c r="C98" s="120"/>
      <c r="D98" s="121"/>
      <c r="E98" s="121"/>
      <c r="F98" s="356"/>
      <c r="G98" s="357"/>
      <c r="H98" s="357"/>
      <c r="I98" s="357"/>
      <c r="J98" s="358"/>
      <c r="K98" s="53"/>
      <c r="M98" s="113"/>
    </row>
    <row r="99" spans="2:14" ht="10" customHeight="1" x14ac:dyDescent="0.35">
      <c r="B99" s="52"/>
      <c r="C99" s="73"/>
      <c r="D99" s="140"/>
      <c r="E99" s="97"/>
      <c r="F99" s="390"/>
      <c r="G99" s="390"/>
      <c r="H99" s="390"/>
      <c r="I99" s="390"/>
      <c r="J99" s="391"/>
      <c r="K99" s="53"/>
      <c r="M99" s="113"/>
    </row>
    <row r="100" spans="2:14" s="143" customFormat="1" ht="60" customHeight="1" x14ac:dyDescent="0.35">
      <c r="B100" s="141"/>
      <c r="C100" s="384" t="s">
        <v>152</v>
      </c>
      <c r="D100" s="386"/>
      <c r="E100" s="386"/>
      <c r="F100" s="356"/>
      <c r="G100" s="357"/>
      <c r="H100" s="357"/>
      <c r="I100" s="357"/>
      <c r="J100" s="358"/>
      <c r="K100" s="142"/>
      <c r="M100" s="144"/>
    </row>
    <row r="101" spans="2:14" s="143" customFormat="1" ht="60" customHeight="1" x14ac:dyDescent="0.35">
      <c r="B101" s="141"/>
      <c r="C101" s="120"/>
      <c r="D101" s="115"/>
      <c r="E101" s="115"/>
      <c r="F101" s="356"/>
      <c r="G101" s="357"/>
      <c r="H101" s="357"/>
      <c r="I101" s="357"/>
      <c r="J101" s="358"/>
      <c r="K101" s="142"/>
      <c r="M101" s="144"/>
    </row>
    <row r="102" spans="2:14" s="143" customFormat="1" ht="60" customHeight="1" x14ac:dyDescent="0.35">
      <c r="B102" s="141"/>
      <c r="C102" s="120"/>
      <c r="D102" s="115"/>
      <c r="E102" s="115"/>
      <c r="F102" s="356"/>
      <c r="G102" s="357"/>
      <c r="H102" s="357"/>
      <c r="I102" s="357"/>
      <c r="J102" s="358"/>
      <c r="K102" s="142"/>
      <c r="M102" s="144"/>
    </row>
    <row r="103" spans="2:14" ht="10" customHeight="1" x14ac:dyDescent="0.35">
      <c r="B103" s="52"/>
      <c r="C103" s="116"/>
      <c r="D103" s="117"/>
      <c r="E103" s="117"/>
      <c r="F103" s="138"/>
      <c r="G103" s="138"/>
      <c r="H103" s="138"/>
      <c r="I103" s="138"/>
      <c r="J103" s="139"/>
      <c r="K103" s="53"/>
      <c r="M103" s="113"/>
    </row>
    <row r="104" spans="2:14" s="135" customFormat="1" ht="60" customHeight="1" x14ac:dyDescent="0.35">
      <c r="B104" s="133"/>
      <c r="C104" s="392" t="s">
        <v>168</v>
      </c>
      <c r="D104" s="393"/>
      <c r="E104" s="393"/>
      <c r="F104" s="356"/>
      <c r="G104" s="357"/>
      <c r="H104" s="357"/>
      <c r="I104" s="357"/>
      <c r="J104" s="358"/>
      <c r="K104" s="134"/>
      <c r="M104" s="137"/>
    </row>
    <row r="105" spans="2:14" s="135" customFormat="1" ht="60" customHeight="1" x14ac:dyDescent="0.35">
      <c r="B105" s="133"/>
      <c r="C105" s="145"/>
      <c r="D105" s="146"/>
      <c r="E105" s="146"/>
      <c r="F105" s="356"/>
      <c r="G105" s="357"/>
      <c r="H105" s="357"/>
      <c r="I105" s="357"/>
      <c r="J105" s="358"/>
      <c r="K105" s="134"/>
      <c r="M105" s="137"/>
    </row>
    <row r="106" spans="2:14" s="135" customFormat="1" ht="60" customHeight="1" x14ac:dyDescent="0.35">
      <c r="B106" s="133"/>
      <c r="C106" s="145"/>
      <c r="D106" s="146"/>
      <c r="E106" s="146"/>
      <c r="F106" s="356"/>
      <c r="G106" s="357"/>
      <c r="H106" s="357"/>
      <c r="I106" s="357"/>
      <c r="J106" s="358"/>
      <c r="K106" s="134"/>
      <c r="M106" s="137"/>
    </row>
    <row r="107" spans="2:14" ht="10" customHeight="1" x14ac:dyDescent="0.35">
      <c r="B107" s="52"/>
      <c r="C107" s="116"/>
      <c r="D107" s="117"/>
      <c r="E107" s="117"/>
      <c r="F107" s="118"/>
      <c r="G107" s="118"/>
      <c r="H107" s="118"/>
      <c r="I107" s="118"/>
      <c r="J107" s="119"/>
      <c r="K107" s="53"/>
      <c r="M107" s="113"/>
    </row>
    <row r="108" spans="2:14" s="135" customFormat="1" ht="60" customHeight="1" x14ac:dyDescent="0.35">
      <c r="B108" s="133"/>
      <c r="C108" s="392" t="s">
        <v>134</v>
      </c>
      <c r="D108" s="393"/>
      <c r="E108" s="393"/>
      <c r="F108" s="356"/>
      <c r="G108" s="357"/>
      <c r="H108" s="357"/>
      <c r="I108" s="357"/>
      <c r="J108" s="358"/>
      <c r="K108" s="134"/>
      <c r="M108" s="137"/>
    </row>
    <row r="109" spans="2:14" s="135" customFormat="1" ht="60" customHeight="1" x14ac:dyDescent="0.35">
      <c r="B109" s="133"/>
      <c r="C109" s="145"/>
      <c r="D109" s="146"/>
      <c r="E109" s="146"/>
      <c r="F109" s="356"/>
      <c r="G109" s="357"/>
      <c r="H109" s="357"/>
      <c r="I109" s="357"/>
      <c r="J109" s="358"/>
      <c r="K109" s="134"/>
      <c r="M109" s="137"/>
    </row>
    <row r="110" spans="2:14" ht="60" customHeight="1" x14ac:dyDescent="0.35">
      <c r="B110" s="52"/>
      <c r="C110" s="147"/>
      <c r="D110" s="77"/>
      <c r="E110" s="148"/>
      <c r="F110" s="356"/>
      <c r="G110" s="357"/>
      <c r="H110" s="357"/>
      <c r="I110" s="357"/>
      <c r="J110" s="358"/>
      <c r="K110" s="53"/>
    </row>
    <row r="111" spans="2:14" ht="10" customHeight="1" x14ac:dyDescent="0.35">
      <c r="B111" s="52"/>
      <c r="C111" s="122"/>
      <c r="D111" s="123"/>
      <c r="E111" s="149"/>
      <c r="F111" s="150"/>
      <c r="G111" s="150"/>
      <c r="H111" s="150"/>
      <c r="I111" s="150"/>
      <c r="J111" s="151"/>
      <c r="K111" s="53"/>
      <c r="N111" s="152"/>
    </row>
    <row r="112" spans="2:14" ht="40" customHeight="1" x14ac:dyDescent="0.35">
      <c r="B112" s="52"/>
      <c r="C112" s="384" t="s">
        <v>225</v>
      </c>
      <c r="D112" s="385"/>
      <c r="E112" s="153" t="s">
        <v>182</v>
      </c>
      <c r="F112" s="356"/>
      <c r="G112" s="357"/>
      <c r="H112" s="357"/>
      <c r="I112" s="357"/>
      <c r="J112" s="358"/>
      <c r="K112" s="53"/>
    </row>
    <row r="113" spans="2:14" ht="40" customHeight="1" x14ac:dyDescent="0.35">
      <c r="B113" s="52"/>
      <c r="C113" s="384"/>
      <c r="D113" s="385"/>
      <c r="E113" s="153" t="s">
        <v>183</v>
      </c>
      <c r="F113" s="356"/>
      <c r="G113" s="357"/>
      <c r="H113" s="357"/>
      <c r="I113" s="357"/>
      <c r="J113" s="358"/>
      <c r="K113" s="53"/>
    </row>
    <row r="114" spans="2:14" ht="40" customHeight="1" x14ac:dyDescent="0.35">
      <c r="B114" s="52"/>
      <c r="C114" s="384"/>
      <c r="D114" s="385"/>
      <c r="E114" s="153" t="s">
        <v>184</v>
      </c>
      <c r="F114" s="356"/>
      <c r="G114" s="357"/>
      <c r="H114" s="357"/>
      <c r="I114" s="357"/>
      <c r="J114" s="358"/>
      <c r="K114" s="53"/>
    </row>
    <row r="115" spans="2:14" ht="40" customHeight="1" x14ac:dyDescent="0.35">
      <c r="B115" s="52"/>
      <c r="C115" s="384"/>
      <c r="D115" s="385"/>
      <c r="E115" s="153" t="s">
        <v>185</v>
      </c>
      <c r="F115" s="356"/>
      <c r="G115" s="357"/>
      <c r="H115" s="357"/>
      <c r="I115" s="357"/>
      <c r="J115" s="358"/>
      <c r="K115" s="53"/>
    </row>
    <row r="116" spans="2:14" ht="40" customHeight="1" x14ac:dyDescent="0.35">
      <c r="B116" s="52"/>
      <c r="C116" s="384"/>
      <c r="D116" s="385"/>
      <c r="E116" s="153" t="s">
        <v>186</v>
      </c>
      <c r="F116" s="356"/>
      <c r="G116" s="357"/>
      <c r="H116" s="357"/>
      <c r="I116" s="357"/>
      <c r="J116" s="358"/>
      <c r="K116" s="53"/>
    </row>
    <row r="117" spans="2:14" ht="10" customHeight="1" x14ac:dyDescent="0.35">
      <c r="B117" s="52"/>
      <c r="C117" s="154"/>
      <c r="D117" s="155"/>
      <c r="E117" s="156"/>
      <c r="F117" s="156"/>
      <c r="G117" s="156"/>
      <c r="H117" s="156"/>
      <c r="I117" s="156"/>
      <c r="J117" s="157"/>
      <c r="K117" s="53"/>
      <c r="N117" s="152"/>
    </row>
    <row r="118" spans="2:14" ht="10" customHeight="1" thickBot="1" x14ac:dyDescent="0.4">
      <c r="B118" s="57"/>
      <c r="C118" s="158"/>
      <c r="D118" s="158"/>
      <c r="E118" s="159"/>
      <c r="F118" s="160"/>
      <c r="G118" s="160"/>
      <c r="H118" s="160"/>
      <c r="I118" s="160"/>
      <c r="J118" s="160"/>
      <c r="K118" s="60"/>
    </row>
    <row r="119" spans="2:14" ht="14" customHeight="1" thickBot="1" x14ac:dyDescent="0.4">
      <c r="B119" s="161"/>
      <c r="C119" s="162"/>
      <c r="D119" s="162"/>
      <c r="E119" s="162"/>
      <c r="F119" s="162"/>
      <c r="G119" s="162"/>
      <c r="H119" s="162"/>
      <c r="I119" s="162"/>
      <c r="J119" s="162"/>
      <c r="K119" s="163"/>
      <c r="L119" s="40"/>
    </row>
    <row r="120" spans="2:14" ht="10" customHeight="1" x14ac:dyDescent="0.35">
      <c r="B120" s="48"/>
      <c r="C120" s="102"/>
      <c r="D120" s="102"/>
      <c r="E120" s="103"/>
      <c r="F120" s="63"/>
      <c r="G120" s="49"/>
      <c r="H120" s="49"/>
      <c r="I120" s="49"/>
      <c r="J120" s="49"/>
      <c r="K120" s="51"/>
    </row>
    <row r="121" spans="2:14" ht="26.15" customHeight="1" x14ac:dyDescent="0.35">
      <c r="B121" s="52"/>
      <c r="C121" s="376" t="s">
        <v>164</v>
      </c>
      <c r="D121" s="377"/>
      <c r="E121" s="377"/>
      <c r="F121" s="377"/>
      <c r="G121" s="377"/>
      <c r="H121" s="377"/>
      <c r="I121" s="377"/>
      <c r="J121" s="378"/>
      <c r="K121" s="53"/>
    </row>
    <row r="122" spans="2:14" ht="10" customHeight="1" x14ac:dyDescent="0.35">
      <c r="B122" s="52"/>
      <c r="C122" s="104"/>
      <c r="D122" s="104"/>
      <c r="E122" s="105"/>
      <c r="F122" s="47"/>
      <c r="G122" s="47"/>
      <c r="H122" s="47"/>
      <c r="I122" s="47"/>
      <c r="J122" s="47"/>
      <c r="K122" s="53"/>
    </row>
    <row r="123" spans="2:14" ht="22" customHeight="1" x14ac:dyDescent="0.35">
      <c r="B123" s="52"/>
      <c r="C123" s="365" t="s">
        <v>37</v>
      </c>
      <c r="D123" s="365"/>
      <c r="E123" s="365"/>
      <c r="F123" s="365"/>
      <c r="G123" s="365"/>
      <c r="H123" s="365"/>
      <c r="I123" s="365"/>
      <c r="J123" s="365"/>
      <c r="K123" s="53"/>
    </row>
    <row r="124" spans="2:14" ht="22" customHeight="1" x14ac:dyDescent="0.35">
      <c r="B124" s="52"/>
      <c r="C124" s="366" t="s">
        <v>136</v>
      </c>
      <c r="D124" s="366"/>
      <c r="E124" s="366"/>
      <c r="F124" s="366"/>
      <c r="G124" s="366"/>
      <c r="H124" s="366"/>
      <c r="I124" s="366"/>
      <c r="J124" s="366"/>
      <c r="K124" s="53"/>
    </row>
    <row r="125" spans="2:14" ht="28" customHeight="1" x14ac:dyDescent="0.35">
      <c r="B125" s="52"/>
      <c r="C125" s="399" t="s">
        <v>135</v>
      </c>
      <c r="D125" s="399"/>
      <c r="E125" s="399"/>
      <c r="F125" s="399"/>
      <c r="G125" s="399"/>
      <c r="H125" s="399"/>
      <c r="I125" s="399"/>
      <c r="J125" s="399"/>
      <c r="K125" s="53"/>
    </row>
    <row r="126" spans="2:14" ht="10" customHeight="1" thickBot="1" x14ac:dyDescent="0.4">
      <c r="B126" s="57"/>
      <c r="C126" s="98"/>
      <c r="D126" s="98"/>
      <c r="E126" s="99"/>
      <c r="F126" s="160"/>
      <c r="G126" s="160"/>
      <c r="H126" s="5"/>
      <c r="I126" s="160"/>
      <c r="J126" s="160"/>
      <c r="K126" s="60"/>
    </row>
    <row r="127" spans="2:14" ht="14" customHeight="1" thickBot="1" x14ac:dyDescent="0.4">
      <c r="C127" s="104"/>
      <c r="D127" s="104"/>
      <c r="E127" s="105"/>
      <c r="F127" s="164"/>
    </row>
    <row r="128" spans="2:14" ht="10" customHeight="1" x14ac:dyDescent="0.35">
      <c r="B128" s="48"/>
      <c r="C128" s="102"/>
      <c r="D128" s="102"/>
      <c r="E128" s="103"/>
      <c r="F128" s="63"/>
      <c r="G128" s="49"/>
      <c r="H128" s="49"/>
      <c r="I128" s="49"/>
      <c r="J128" s="49"/>
      <c r="K128" s="51"/>
    </row>
    <row r="129" spans="2:11" ht="26.15" customHeight="1" x14ac:dyDescent="0.35">
      <c r="B129" s="52"/>
      <c r="C129" s="376" t="s">
        <v>142</v>
      </c>
      <c r="D129" s="377"/>
      <c r="E129" s="377"/>
      <c r="F129" s="377"/>
      <c r="G129" s="377"/>
      <c r="H129" s="377"/>
      <c r="I129" s="377"/>
      <c r="J129" s="378"/>
      <c r="K129" s="53"/>
    </row>
    <row r="130" spans="2:11" ht="10" customHeight="1" x14ac:dyDescent="0.35">
      <c r="B130" s="52"/>
      <c r="C130" s="104"/>
      <c r="D130" s="104"/>
      <c r="E130" s="105"/>
      <c r="F130" s="47"/>
      <c r="G130" s="47"/>
      <c r="H130" s="47"/>
      <c r="I130" s="47"/>
      <c r="J130" s="47"/>
      <c r="K130" s="53"/>
    </row>
    <row r="131" spans="2:11" ht="22" customHeight="1" x14ac:dyDescent="0.35">
      <c r="B131" s="52"/>
      <c r="C131" s="365" t="s">
        <v>37</v>
      </c>
      <c r="D131" s="365"/>
      <c r="E131" s="365"/>
      <c r="F131" s="365"/>
      <c r="G131" s="365"/>
      <c r="H131" s="365"/>
      <c r="I131" s="365"/>
      <c r="J131" s="365"/>
      <c r="K131" s="53"/>
    </row>
    <row r="132" spans="2:11" ht="28" customHeight="1" x14ac:dyDescent="0.35">
      <c r="B132" s="52"/>
      <c r="C132" s="399" t="s">
        <v>143</v>
      </c>
      <c r="D132" s="399"/>
      <c r="E132" s="399"/>
      <c r="F132" s="399"/>
      <c r="G132" s="399"/>
      <c r="H132" s="399"/>
      <c r="I132" s="399"/>
      <c r="J132" s="399"/>
      <c r="K132" s="53"/>
    </row>
    <row r="133" spans="2:11" ht="10" customHeight="1" thickBot="1" x14ac:dyDescent="0.4">
      <c r="B133" s="57"/>
      <c r="C133" s="98"/>
      <c r="D133" s="98"/>
      <c r="E133" s="99"/>
      <c r="F133" s="160"/>
      <c r="G133" s="160"/>
      <c r="H133" s="5"/>
      <c r="I133" s="160"/>
      <c r="J133" s="160"/>
      <c r="K133" s="60"/>
    </row>
    <row r="134" spans="2:11" ht="14" customHeight="1" thickBot="1" x14ac:dyDescent="0.4">
      <c r="C134" s="104"/>
      <c r="D134" s="104"/>
      <c r="E134" s="105"/>
      <c r="F134" s="164"/>
    </row>
    <row r="135" spans="2:11" ht="10" customHeight="1" x14ac:dyDescent="0.35">
      <c r="B135" s="48"/>
      <c r="C135" s="102"/>
      <c r="D135" s="102"/>
      <c r="E135" s="103"/>
      <c r="F135" s="63"/>
      <c r="G135" s="49"/>
      <c r="H135" s="49"/>
      <c r="I135" s="49"/>
      <c r="J135" s="49"/>
      <c r="K135" s="51"/>
    </row>
    <row r="136" spans="2:11" ht="26.15" customHeight="1" x14ac:dyDescent="0.35">
      <c r="B136" s="52"/>
      <c r="C136" s="376" t="s">
        <v>40</v>
      </c>
      <c r="D136" s="377"/>
      <c r="E136" s="377"/>
      <c r="F136" s="377"/>
      <c r="G136" s="377"/>
      <c r="H136" s="377"/>
      <c r="I136" s="377"/>
      <c r="J136" s="378"/>
      <c r="K136" s="53"/>
    </row>
    <row r="137" spans="2:11" ht="10" customHeight="1" x14ac:dyDescent="0.35">
      <c r="B137" s="52"/>
      <c r="C137" s="104"/>
      <c r="D137" s="104"/>
      <c r="E137" s="105"/>
      <c r="F137" s="47"/>
      <c r="G137" s="47"/>
      <c r="H137" s="47"/>
      <c r="I137" s="47"/>
      <c r="J137" s="47"/>
      <c r="K137" s="53"/>
    </row>
    <row r="138" spans="2:11" ht="22" customHeight="1" x14ac:dyDescent="0.35">
      <c r="B138" s="52"/>
      <c r="C138" s="365" t="s">
        <v>37</v>
      </c>
      <c r="D138" s="365"/>
      <c r="E138" s="365"/>
      <c r="F138" s="365"/>
      <c r="G138" s="365"/>
      <c r="H138" s="365"/>
      <c r="I138" s="365"/>
      <c r="J138" s="365"/>
      <c r="K138" s="53"/>
    </row>
    <row r="139" spans="2:11" ht="28" customHeight="1" x14ac:dyDescent="0.35">
      <c r="B139" s="52"/>
      <c r="C139" s="399" t="s">
        <v>137</v>
      </c>
      <c r="D139" s="399"/>
      <c r="E139" s="399"/>
      <c r="F139" s="399"/>
      <c r="G139" s="399"/>
      <c r="H139" s="399"/>
      <c r="I139" s="399"/>
      <c r="J139" s="399"/>
      <c r="K139" s="53"/>
    </row>
    <row r="140" spans="2:11" ht="10" customHeight="1" thickBot="1" x14ac:dyDescent="0.4">
      <c r="B140" s="57"/>
      <c r="C140" s="98"/>
      <c r="D140" s="98"/>
      <c r="E140" s="99"/>
      <c r="F140" s="160"/>
      <c r="G140" s="160"/>
      <c r="H140" s="5"/>
      <c r="I140" s="160"/>
      <c r="J140" s="160"/>
      <c r="K140" s="60"/>
    </row>
    <row r="141" spans="2:11" ht="14" customHeight="1" thickBot="1" x14ac:dyDescent="0.4">
      <c r="C141" s="104"/>
      <c r="D141" s="104"/>
      <c r="E141" s="105"/>
      <c r="F141" s="164"/>
    </row>
    <row r="142" spans="2:11" ht="10" customHeight="1" x14ac:dyDescent="0.35">
      <c r="B142" s="48"/>
      <c r="C142" s="102"/>
      <c r="D142" s="102"/>
      <c r="E142" s="103"/>
      <c r="F142" s="63"/>
      <c r="G142" s="49"/>
      <c r="H142" s="49"/>
      <c r="I142" s="49"/>
      <c r="J142" s="49"/>
      <c r="K142" s="51"/>
    </row>
    <row r="143" spans="2:11" ht="26" customHeight="1" x14ac:dyDescent="0.35">
      <c r="B143" s="52"/>
      <c r="C143" s="376" t="s">
        <v>123</v>
      </c>
      <c r="D143" s="377"/>
      <c r="E143" s="377"/>
      <c r="F143" s="377"/>
      <c r="G143" s="377"/>
      <c r="H143" s="377"/>
      <c r="I143" s="377"/>
      <c r="J143" s="378"/>
      <c r="K143" s="53"/>
    </row>
    <row r="144" spans="2:11" ht="10" customHeight="1" x14ac:dyDescent="0.35">
      <c r="B144" s="52"/>
      <c r="C144" s="104"/>
      <c r="D144" s="104"/>
      <c r="E144" s="105"/>
      <c r="F144" s="47"/>
      <c r="G144" s="47"/>
      <c r="H144" s="47"/>
      <c r="I144" s="47"/>
      <c r="J144" s="47"/>
      <c r="K144" s="53"/>
    </row>
    <row r="145" spans="2:13" ht="22" customHeight="1" x14ac:dyDescent="0.35">
      <c r="B145" s="52"/>
      <c r="C145" s="365" t="s">
        <v>37</v>
      </c>
      <c r="D145" s="365"/>
      <c r="E145" s="365"/>
      <c r="F145" s="365"/>
      <c r="G145" s="365"/>
      <c r="H145" s="365"/>
      <c r="I145" s="365"/>
      <c r="J145" s="365"/>
      <c r="K145" s="53"/>
    </row>
    <row r="146" spans="2:13" ht="28" customHeight="1" x14ac:dyDescent="0.35">
      <c r="B146" s="52"/>
      <c r="C146" s="459" t="s">
        <v>118</v>
      </c>
      <c r="D146" s="459"/>
      <c r="E146" s="459"/>
      <c r="F146" s="459"/>
      <c r="G146" s="459"/>
      <c r="H146" s="459"/>
      <c r="I146" s="459"/>
      <c r="J146" s="459"/>
      <c r="K146" s="53"/>
      <c r="M146" s="126"/>
    </row>
    <row r="147" spans="2:13" ht="10" customHeight="1" x14ac:dyDescent="0.35">
      <c r="B147" s="52"/>
      <c r="C147" s="165"/>
      <c r="D147" s="165"/>
      <c r="E147" s="165"/>
      <c r="F147" s="165"/>
      <c r="G147" s="165"/>
      <c r="H147" s="165"/>
      <c r="I147" s="165"/>
      <c r="J147" s="165"/>
      <c r="K147" s="53"/>
    </row>
    <row r="148" spans="2:13" ht="19" customHeight="1" x14ac:dyDescent="0.35">
      <c r="B148" s="52"/>
      <c r="C148" s="165"/>
      <c r="D148" s="165"/>
      <c r="E148" s="165"/>
      <c r="F148" s="165"/>
      <c r="G148" s="396" t="s">
        <v>96</v>
      </c>
      <c r="H148" s="396"/>
      <c r="I148" s="165"/>
      <c r="J148" s="165"/>
      <c r="K148" s="53"/>
    </row>
    <row r="149" spans="2:13" ht="60" customHeight="1" x14ac:dyDescent="0.35">
      <c r="B149" s="52"/>
      <c r="C149" s="397" t="s">
        <v>117</v>
      </c>
      <c r="D149" s="398"/>
      <c r="E149" s="166" t="s">
        <v>42</v>
      </c>
      <c r="F149" s="167" t="s">
        <v>99</v>
      </c>
      <c r="G149" s="168" t="s">
        <v>97</v>
      </c>
      <c r="H149" s="169" t="s">
        <v>98</v>
      </c>
      <c r="I149" s="397" t="s">
        <v>2</v>
      </c>
      <c r="J149" s="398"/>
      <c r="K149" s="66"/>
      <c r="M149" s="126"/>
    </row>
    <row r="150" spans="2:13" ht="30" customHeight="1" x14ac:dyDescent="0.35">
      <c r="B150" s="52"/>
      <c r="C150" s="394"/>
      <c r="D150" s="395"/>
      <c r="E150" s="6"/>
      <c r="F150" s="7"/>
      <c r="G150" s="170" t="str">
        <f>IF(F150="","",E150-F150)</f>
        <v/>
      </c>
      <c r="H150" s="170"/>
      <c r="I150" s="394"/>
      <c r="J150" s="395"/>
      <c r="K150" s="53"/>
    </row>
    <row r="151" spans="2:13" ht="30" customHeight="1" x14ac:dyDescent="0.35">
      <c r="B151" s="52"/>
      <c r="C151" s="394"/>
      <c r="D151" s="395"/>
      <c r="E151" s="6"/>
      <c r="F151" s="7"/>
      <c r="G151" s="170" t="str">
        <f t="shared" ref="G151:G173" si="0">IF(F151="","",E151-F151)</f>
        <v/>
      </c>
      <c r="H151" s="170"/>
      <c r="I151" s="394"/>
      <c r="J151" s="395"/>
      <c r="K151" s="53"/>
    </row>
    <row r="152" spans="2:13" ht="30" customHeight="1" x14ac:dyDescent="0.35">
      <c r="B152" s="52"/>
      <c r="C152" s="394"/>
      <c r="D152" s="395"/>
      <c r="E152" s="33"/>
      <c r="F152" s="34"/>
      <c r="G152" s="170" t="str">
        <f t="shared" si="0"/>
        <v/>
      </c>
      <c r="H152" s="170"/>
      <c r="I152" s="394"/>
      <c r="J152" s="395"/>
      <c r="K152" s="53"/>
    </row>
    <row r="153" spans="2:13" ht="30" customHeight="1" x14ac:dyDescent="0.35">
      <c r="B153" s="52"/>
      <c r="C153" s="394"/>
      <c r="D153" s="395"/>
      <c r="E153" s="33"/>
      <c r="F153" s="34"/>
      <c r="G153" s="170" t="str">
        <f t="shared" si="0"/>
        <v/>
      </c>
      <c r="H153" s="170"/>
      <c r="I153" s="394"/>
      <c r="J153" s="395"/>
      <c r="K153" s="53"/>
    </row>
    <row r="154" spans="2:13" ht="30" customHeight="1" x14ac:dyDescent="0.35">
      <c r="B154" s="52"/>
      <c r="C154" s="394"/>
      <c r="D154" s="395"/>
      <c r="E154" s="33"/>
      <c r="F154" s="34"/>
      <c r="G154" s="170" t="str">
        <f t="shared" si="0"/>
        <v/>
      </c>
      <c r="H154" s="170"/>
      <c r="I154" s="394"/>
      <c r="J154" s="395"/>
      <c r="K154" s="53"/>
    </row>
    <row r="155" spans="2:13" ht="30" customHeight="1" x14ac:dyDescent="0.35">
      <c r="B155" s="52"/>
      <c r="C155" s="394"/>
      <c r="D155" s="395"/>
      <c r="E155" s="6"/>
      <c r="F155" s="7"/>
      <c r="G155" s="170" t="str">
        <f t="shared" si="0"/>
        <v/>
      </c>
      <c r="H155" s="170"/>
      <c r="I155" s="394"/>
      <c r="J155" s="395"/>
      <c r="K155" s="53"/>
    </row>
    <row r="156" spans="2:13" ht="30" customHeight="1" x14ac:dyDescent="0.35">
      <c r="B156" s="52"/>
      <c r="C156" s="394"/>
      <c r="D156" s="395"/>
      <c r="E156" s="33"/>
      <c r="F156" s="34"/>
      <c r="G156" s="170" t="str">
        <f t="shared" si="0"/>
        <v/>
      </c>
      <c r="H156" s="170"/>
      <c r="I156" s="394"/>
      <c r="J156" s="395"/>
      <c r="K156" s="53"/>
    </row>
    <row r="157" spans="2:13" ht="30" customHeight="1" x14ac:dyDescent="0.35">
      <c r="B157" s="52"/>
      <c r="C157" s="394"/>
      <c r="D157" s="395"/>
      <c r="E157" s="33"/>
      <c r="F157" s="34"/>
      <c r="G157" s="170" t="str">
        <f t="shared" si="0"/>
        <v/>
      </c>
      <c r="H157" s="170"/>
      <c r="I157" s="394"/>
      <c r="J157" s="395"/>
      <c r="K157" s="53"/>
    </row>
    <row r="158" spans="2:13" ht="30" customHeight="1" x14ac:dyDescent="0.35">
      <c r="B158" s="52"/>
      <c r="C158" s="394"/>
      <c r="D158" s="395"/>
      <c r="E158" s="33"/>
      <c r="F158" s="34"/>
      <c r="G158" s="170" t="str">
        <f t="shared" si="0"/>
        <v/>
      </c>
      <c r="H158" s="170"/>
      <c r="I158" s="394"/>
      <c r="J158" s="395"/>
      <c r="K158" s="53"/>
    </row>
    <row r="159" spans="2:13" ht="30" customHeight="1" x14ac:dyDescent="0.35">
      <c r="B159" s="52"/>
      <c r="C159" s="394"/>
      <c r="D159" s="395"/>
      <c r="E159" s="6"/>
      <c r="F159" s="7"/>
      <c r="G159" s="170" t="str">
        <f t="shared" si="0"/>
        <v/>
      </c>
      <c r="H159" s="170"/>
      <c r="I159" s="394"/>
      <c r="J159" s="395"/>
      <c r="K159" s="53"/>
    </row>
    <row r="160" spans="2:13" ht="30" customHeight="1" x14ac:dyDescent="0.35">
      <c r="B160" s="52"/>
      <c r="C160" s="394"/>
      <c r="D160" s="395"/>
      <c r="E160" s="33"/>
      <c r="F160" s="34"/>
      <c r="G160" s="170" t="str">
        <f t="shared" si="0"/>
        <v/>
      </c>
      <c r="H160" s="170"/>
      <c r="I160" s="394"/>
      <c r="J160" s="395"/>
      <c r="K160" s="53"/>
    </row>
    <row r="161" spans="2:13" ht="30" customHeight="1" x14ac:dyDescent="0.35">
      <c r="B161" s="52"/>
      <c r="C161" s="394"/>
      <c r="D161" s="395"/>
      <c r="E161" s="33"/>
      <c r="F161" s="34"/>
      <c r="G161" s="170" t="str">
        <f t="shared" si="0"/>
        <v/>
      </c>
      <c r="H161" s="170"/>
      <c r="I161" s="394"/>
      <c r="J161" s="395"/>
      <c r="K161" s="53"/>
    </row>
    <row r="162" spans="2:13" ht="30" customHeight="1" x14ac:dyDescent="0.35">
      <c r="B162" s="52"/>
      <c r="C162" s="394"/>
      <c r="D162" s="395"/>
      <c r="E162" s="33"/>
      <c r="F162" s="34"/>
      <c r="G162" s="170" t="str">
        <f t="shared" si="0"/>
        <v/>
      </c>
      <c r="H162" s="170"/>
      <c r="I162" s="394"/>
      <c r="J162" s="395"/>
      <c r="K162" s="53"/>
    </row>
    <row r="163" spans="2:13" ht="30" customHeight="1" x14ac:dyDescent="0.35">
      <c r="B163" s="52"/>
      <c r="C163" s="394"/>
      <c r="D163" s="395"/>
      <c r="E163" s="6"/>
      <c r="F163" s="7"/>
      <c r="G163" s="170" t="str">
        <f t="shared" si="0"/>
        <v/>
      </c>
      <c r="H163" s="170"/>
      <c r="I163" s="394"/>
      <c r="J163" s="395"/>
      <c r="K163" s="53"/>
    </row>
    <row r="164" spans="2:13" ht="30" customHeight="1" x14ac:dyDescent="0.35">
      <c r="B164" s="52"/>
      <c r="C164" s="394"/>
      <c r="D164" s="395"/>
      <c r="E164" s="33"/>
      <c r="F164" s="34"/>
      <c r="G164" s="170" t="str">
        <f t="shared" si="0"/>
        <v/>
      </c>
      <c r="H164" s="170"/>
      <c r="I164" s="394"/>
      <c r="J164" s="395"/>
      <c r="K164" s="53"/>
    </row>
    <row r="165" spans="2:13" ht="30" customHeight="1" x14ac:dyDescent="0.35">
      <c r="B165" s="52"/>
      <c r="C165" s="394"/>
      <c r="D165" s="395"/>
      <c r="E165" s="33"/>
      <c r="F165" s="34"/>
      <c r="G165" s="170" t="str">
        <f t="shared" si="0"/>
        <v/>
      </c>
      <c r="H165" s="170"/>
      <c r="I165" s="394"/>
      <c r="J165" s="395"/>
      <c r="K165" s="53"/>
    </row>
    <row r="166" spans="2:13" ht="30" customHeight="1" x14ac:dyDescent="0.35">
      <c r="B166" s="52"/>
      <c r="C166" s="394"/>
      <c r="D166" s="395"/>
      <c r="E166" s="33"/>
      <c r="F166" s="34"/>
      <c r="G166" s="170" t="str">
        <f t="shared" si="0"/>
        <v/>
      </c>
      <c r="H166" s="170"/>
      <c r="I166" s="394"/>
      <c r="J166" s="395"/>
      <c r="K166" s="53"/>
      <c r="M166" s="32" t="s">
        <v>46</v>
      </c>
    </row>
    <row r="167" spans="2:13" ht="30" customHeight="1" x14ac:dyDescent="0.35">
      <c r="B167" s="52"/>
      <c r="C167" s="394"/>
      <c r="D167" s="395"/>
      <c r="E167" s="33"/>
      <c r="F167" s="34"/>
      <c r="G167" s="170" t="str">
        <f t="shared" si="0"/>
        <v/>
      </c>
      <c r="H167" s="170"/>
      <c r="I167" s="394"/>
      <c r="J167" s="395"/>
      <c r="K167" s="53"/>
    </row>
    <row r="168" spans="2:13" ht="30" customHeight="1" x14ac:dyDescent="0.35">
      <c r="B168" s="52"/>
      <c r="C168" s="394"/>
      <c r="D168" s="395"/>
      <c r="E168" s="33"/>
      <c r="F168" s="34"/>
      <c r="G168" s="170" t="str">
        <f t="shared" si="0"/>
        <v/>
      </c>
      <c r="H168" s="170"/>
      <c r="I168" s="394"/>
      <c r="J168" s="395"/>
      <c r="K168" s="53"/>
    </row>
    <row r="169" spans="2:13" ht="30" customHeight="1" x14ac:dyDescent="0.35">
      <c r="B169" s="52"/>
      <c r="C169" s="394"/>
      <c r="D169" s="395"/>
      <c r="E169" s="6"/>
      <c r="F169" s="7"/>
      <c r="G169" s="170" t="str">
        <f t="shared" si="0"/>
        <v/>
      </c>
      <c r="H169" s="170"/>
      <c r="I169" s="394"/>
      <c r="J169" s="395"/>
      <c r="K169" s="53"/>
    </row>
    <row r="170" spans="2:13" ht="30" customHeight="1" x14ac:dyDescent="0.35">
      <c r="B170" s="52"/>
      <c r="C170" s="394"/>
      <c r="D170" s="395"/>
      <c r="E170" s="33"/>
      <c r="F170" s="34"/>
      <c r="G170" s="170" t="str">
        <f t="shared" si="0"/>
        <v/>
      </c>
      <c r="H170" s="170"/>
      <c r="I170" s="394"/>
      <c r="J170" s="395"/>
      <c r="K170" s="53"/>
    </row>
    <row r="171" spans="2:13" ht="30" customHeight="1" x14ac:dyDescent="0.35">
      <c r="B171" s="52"/>
      <c r="C171" s="394"/>
      <c r="D171" s="395"/>
      <c r="E171" s="33"/>
      <c r="F171" s="34"/>
      <c r="G171" s="170" t="str">
        <f t="shared" si="0"/>
        <v/>
      </c>
      <c r="H171" s="170"/>
      <c r="I171" s="394"/>
      <c r="J171" s="395"/>
      <c r="K171" s="53"/>
    </row>
    <row r="172" spans="2:13" ht="30" customHeight="1" x14ac:dyDescent="0.35">
      <c r="B172" s="52"/>
      <c r="C172" s="394"/>
      <c r="D172" s="395"/>
      <c r="E172" s="33"/>
      <c r="F172" s="34"/>
      <c r="G172" s="170" t="str">
        <f t="shared" si="0"/>
        <v/>
      </c>
      <c r="H172" s="170"/>
      <c r="I172" s="394"/>
      <c r="J172" s="395"/>
      <c r="K172" s="53"/>
    </row>
    <row r="173" spans="2:13" ht="30" customHeight="1" x14ac:dyDescent="0.35">
      <c r="B173" s="52"/>
      <c r="C173" s="394"/>
      <c r="D173" s="395"/>
      <c r="E173" s="33"/>
      <c r="F173" s="34"/>
      <c r="G173" s="170" t="str">
        <f t="shared" si="0"/>
        <v/>
      </c>
      <c r="H173" s="170"/>
      <c r="I173" s="394"/>
      <c r="J173" s="395"/>
      <c r="K173" s="53"/>
    </row>
    <row r="174" spans="2:13" ht="14" customHeight="1" x14ac:dyDescent="0.35">
      <c r="B174" s="52"/>
      <c r="C174" s="171"/>
      <c r="D174" s="171"/>
      <c r="E174" s="107"/>
      <c r="F174" s="107"/>
      <c r="G174" s="107"/>
      <c r="H174" s="107"/>
      <c r="I174" s="165"/>
      <c r="J174" s="165"/>
      <c r="K174" s="53"/>
    </row>
    <row r="175" spans="2:13" ht="22" customHeight="1" x14ac:dyDescent="0.35">
      <c r="B175" s="52"/>
      <c r="C175" s="363" t="s">
        <v>43</v>
      </c>
      <c r="D175" s="364"/>
      <c r="E175" s="172">
        <f>SUM(E150:E173)</f>
        <v>0</v>
      </c>
      <c r="F175" s="173">
        <f t="shared" ref="F175:H175" si="1">SUM(F150:F173)</f>
        <v>0</v>
      </c>
      <c r="G175" s="174">
        <f t="shared" si="1"/>
        <v>0</v>
      </c>
      <c r="H175" s="174">
        <f t="shared" si="1"/>
        <v>0</v>
      </c>
      <c r="I175" s="361"/>
      <c r="J175" s="362"/>
      <c r="K175" s="53"/>
    </row>
    <row r="176" spans="2:13" ht="10" customHeight="1" thickBot="1" x14ac:dyDescent="0.4">
      <c r="B176" s="57"/>
      <c r="C176" s="12"/>
      <c r="D176" s="12"/>
      <c r="E176" s="12"/>
      <c r="F176" s="12"/>
      <c r="G176" s="12"/>
      <c r="H176" s="12"/>
      <c r="I176" s="12"/>
      <c r="J176" s="12"/>
      <c r="K176" s="60"/>
    </row>
    <row r="177" spans="2:15" ht="14" customHeight="1" thickBot="1" x14ac:dyDescent="0.4">
      <c r="C177" s="104"/>
      <c r="D177" s="104"/>
      <c r="E177" s="105"/>
      <c r="F177" s="164"/>
    </row>
    <row r="178" spans="2:15" ht="10" customHeight="1" x14ac:dyDescent="0.35">
      <c r="B178" s="48"/>
      <c r="C178" s="49"/>
      <c r="D178" s="49"/>
      <c r="E178" s="175"/>
      <c r="F178" s="49"/>
      <c r="G178" s="49"/>
      <c r="H178" s="49"/>
      <c r="I178" s="49"/>
      <c r="J178" s="49"/>
      <c r="K178" s="64"/>
    </row>
    <row r="179" spans="2:15" ht="26" customHeight="1" x14ac:dyDescent="0.35">
      <c r="B179" s="52"/>
      <c r="C179" s="376" t="s">
        <v>94</v>
      </c>
      <c r="D179" s="377"/>
      <c r="E179" s="377"/>
      <c r="F179" s="377"/>
      <c r="G179" s="377"/>
      <c r="H179" s="377"/>
      <c r="I179" s="377"/>
      <c r="J179" s="378"/>
      <c r="K179" s="53"/>
    </row>
    <row r="180" spans="2:15" ht="10" customHeight="1" x14ac:dyDescent="0.35">
      <c r="B180" s="52"/>
      <c r="C180" s="164"/>
      <c r="D180" s="164"/>
      <c r="E180" s="105"/>
      <c r="F180" s="164"/>
      <c r="K180" s="53"/>
    </row>
    <row r="181" spans="2:15" ht="50.15" customHeight="1" x14ac:dyDescent="0.35">
      <c r="B181" s="52"/>
      <c r="C181" s="421" t="s">
        <v>44</v>
      </c>
      <c r="D181" s="422"/>
      <c r="E181" s="422"/>
      <c r="F181" s="422"/>
      <c r="G181" s="422"/>
      <c r="H181" s="422"/>
      <c r="I181" s="422"/>
      <c r="J181" s="423"/>
      <c r="K181" s="53"/>
    </row>
    <row r="182" spans="2:15" ht="10" customHeight="1" x14ac:dyDescent="0.35">
      <c r="B182" s="52"/>
      <c r="C182" s="164"/>
      <c r="D182" s="164"/>
      <c r="E182" s="105"/>
      <c r="F182" s="164"/>
      <c r="K182" s="53"/>
    </row>
    <row r="183" spans="2:15" s="1" customFormat="1" ht="38" customHeight="1" x14ac:dyDescent="0.3">
      <c r="B183" s="176"/>
      <c r="C183" s="438" t="str">
        <f>IF(E175=0,"",
IF(AND(E185&gt;0,E186=""),"N'oubliez pas d'inscrire le montant demandé à la SODEC",
IF(AND(E175&gt;0,E185=""),"Le requérant doit assumer au moins 30% des coûts du budget de projet déposé",
IF(E185/E175&lt;0.3,"Le requérant doit assumer au moins 30% des coûts du budget de projet déposé",""))))</f>
        <v/>
      </c>
      <c r="D183" s="439"/>
      <c r="E183" s="426" t="s">
        <v>42</v>
      </c>
      <c r="F183" s="430" t="s">
        <v>99</v>
      </c>
      <c r="G183" s="432" t="s">
        <v>100</v>
      </c>
      <c r="H183" s="434" t="s">
        <v>2</v>
      </c>
      <c r="I183" s="435"/>
      <c r="J183" s="435"/>
      <c r="K183" s="177"/>
      <c r="N183" s="36"/>
      <c r="O183" s="36"/>
    </row>
    <row r="184" spans="2:15" s="1" customFormat="1" ht="24" customHeight="1" x14ac:dyDescent="0.3">
      <c r="B184" s="176"/>
      <c r="C184" s="178" t="s">
        <v>212</v>
      </c>
      <c r="D184" s="179" t="s">
        <v>213</v>
      </c>
      <c r="E184" s="427"/>
      <c r="F184" s="431"/>
      <c r="G184" s="433"/>
      <c r="H184" s="436"/>
      <c r="I184" s="437"/>
      <c r="J184" s="437"/>
      <c r="K184" s="177"/>
      <c r="N184" s="36"/>
      <c r="O184" s="36"/>
    </row>
    <row r="185" spans="2:15" s="1" customFormat="1" ht="20" customHeight="1" x14ac:dyDescent="0.3">
      <c r="B185" s="176"/>
      <c r="C185" s="180" t="s">
        <v>45</v>
      </c>
      <c r="D185" s="198"/>
      <c r="E185" s="6"/>
      <c r="F185" s="7"/>
      <c r="G185" s="170" t="str">
        <f t="shared" ref="G185:G206" si="2">IF(F185="","",E185-F185)</f>
        <v/>
      </c>
      <c r="H185" s="420"/>
      <c r="I185" s="420"/>
      <c r="J185" s="420"/>
      <c r="K185" s="177"/>
      <c r="N185" s="36"/>
      <c r="O185" s="36"/>
    </row>
    <row r="186" spans="2:15" s="1" customFormat="1" ht="20" customHeight="1" x14ac:dyDescent="0.3">
      <c r="B186" s="176"/>
      <c r="C186" s="180" t="s">
        <v>199</v>
      </c>
      <c r="D186" s="198"/>
      <c r="E186" s="6"/>
      <c r="F186" s="7"/>
      <c r="G186" s="170" t="str">
        <f t="shared" si="2"/>
        <v/>
      </c>
      <c r="H186" s="420"/>
      <c r="I186" s="420"/>
      <c r="J186" s="420"/>
      <c r="K186" s="177"/>
      <c r="N186" s="36"/>
      <c r="O186" s="36"/>
    </row>
    <row r="187" spans="2:15" s="1" customFormat="1" ht="32" customHeight="1" x14ac:dyDescent="0.3">
      <c r="B187" s="176"/>
      <c r="C187" s="424" t="s">
        <v>221</v>
      </c>
      <c r="D187" s="425"/>
      <c r="E187" s="181">
        <f>SUM(E188:E192)</f>
        <v>0</v>
      </c>
      <c r="F187" s="182">
        <f t="shared" ref="F187:G187" si="3">SUM(F188:F192)</f>
        <v>0</v>
      </c>
      <c r="G187" s="183">
        <f t="shared" si="3"/>
        <v>0</v>
      </c>
      <c r="H187" s="448"/>
      <c r="I187" s="449"/>
      <c r="J187" s="450"/>
      <c r="K187" s="177"/>
      <c r="N187" s="36"/>
      <c r="O187" s="36"/>
    </row>
    <row r="188" spans="2:15" s="1" customFormat="1" ht="20" customHeight="1" x14ac:dyDescent="0.3">
      <c r="B188" s="176"/>
      <c r="C188" s="31"/>
      <c r="D188" s="198"/>
      <c r="E188" s="6"/>
      <c r="F188" s="7"/>
      <c r="G188" s="170" t="str">
        <f t="shared" si="2"/>
        <v/>
      </c>
      <c r="H188" s="420"/>
      <c r="I188" s="420"/>
      <c r="J188" s="420"/>
      <c r="K188" s="177"/>
      <c r="N188" s="36"/>
      <c r="O188" s="36"/>
    </row>
    <row r="189" spans="2:15" s="1" customFormat="1" ht="20" customHeight="1" x14ac:dyDescent="0.3">
      <c r="B189" s="176"/>
      <c r="C189" s="31"/>
      <c r="D189" s="198"/>
      <c r="E189" s="6"/>
      <c r="F189" s="7"/>
      <c r="G189" s="170" t="str">
        <f t="shared" si="2"/>
        <v/>
      </c>
      <c r="H189" s="420"/>
      <c r="I189" s="420"/>
      <c r="J189" s="420"/>
      <c r="K189" s="177"/>
      <c r="N189" s="36"/>
      <c r="O189" s="36"/>
    </row>
    <row r="190" spans="2:15" s="1" customFormat="1" ht="20" customHeight="1" x14ac:dyDescent="0.3">
      <c r="B190" s="176"/>
      <c r="C190" s="31"/>
      <c r="D190" s="198"/>
      <c r="E190" s="6"/>
      <c r="F190" s="7"/>
      <c r="G190" s="170" t="str">
        <f t="shared" si="2"/>
        <v/>
      </c>
      <c r="H190" s="420"/>
      <c r="I190" s="420"/>
      <c r="J190" s="420"/>
      <c r="K190" s="177"/>
      <c r="N190" s="36"/>
      <c r="O190" s="36"/>
    </row>
    <row r="191" spans="2:15" s="1" customFormat="1" ht="20" customHeight="1" x14ac:dyDescent="0.3">
      <c r="B191" s="176"/>
      <c r="C191" s="31"/>
      <c r="D191" s="198"/>
      <c r="E191" s="6"/>
      <c r="F191" s="7"/>
      <c r="G191" s="170" t="str">
        <f t="shared" si="2"/>
        <v/>
      </c>
      <c r="H191" s="420"/>
      <c r="I191" s="420"/>
      <c r="J191" s="420"/>
      <c r="K191" s="177"/>
      <c r="N191" s="36"/>
      <c r="O191" s="36"/>
    </row>
    <row r="192" spans="2:15" s="1" customFormat="1" ht="20" customHeight="1" x14ac:dyDescent="0.3">
      <c r="B192" s="176"/>
      <c r="C192" s="31"/>
      <c r="D192" s="198"/>
      <c r="E192" s="6"/>
      <c r="F192" s="7"/>
      <c r="G192" s="170" t="str">
        <f t="shared" si="2"/>
        <v/>
      </c>
      <c r="H192" s="420"/>
      <c r="I192" s="420"/>
      <c r="J192" s="420"/>
      <c r="K192" s="177"/>
      <c r="N192" s="36"/>
      <c r="O192" s="36"/>
    </row>
    <row r="193" spans="2:15" s="1" customFormat="1" ht="32" customHeight="1" x14ac:dyDescent="0.3">
      <c r="B193" s="176"/>
      <c r="C193" s="446" t="s">
        <v>222</v>
      </c>
      <c r="D193" s="447"/>
      <c r="E193" s="181">
        <f>SUM(E194:E198)</f>
        <v>0</v>
      </c>
      <c r="F193" s="182">
        <f t="shared" ref="F193:G193" si="4">SUM(F194:F198)</f>
        <v>0</v>
      </c>
      <c r="G193" s="183">
        <f t="shared" si="4"/>
        <v>0</v>
      </c>
      <c r="H193" s="448"/>
      <c r="I193" s="449"/>
      <c r="J193" s="450"/>
      <c r="K193" s="177"/>
      <c r="N193" s="36"/>
      <c r="O193" s="36"/>
    </row>
    <row r="194" spans="2:15" s="1" customFormat="1" ht="20" customHeight="1" x14ac:dyDescent="0.3">
      <c r="B194" s="176"/>
      <c r="C194" s="31"/>
      <c r="D194" s="198"/>
      <c r="E194" s="6"/>
      <c r="F194" s="7"/>
      <c r="G194" s="170" t="str">
        <f t="shared" si="2"/>
        <v/>
      </c>
      <c r="H194" s="420"/>
      <c r="I194" s="420"/>
      <c r="J194" s="420"/>
      <c r="K194" s="177"/>
      <c r="N194" s="36"/>
      <c r="O194" s="36"/>
    </row>
    <row r="195" spans="2:15" s="1" customFormat="1" ht="20" customHeight="1" x14ac:dyDescent="0.3">
      <c r="B195" s="176"/>
      <c r="C195" s="31"/>
      <c r="D195" s="198"/>
      <c r="E195" s="6"/>
      <c r="F195" s="7"/>
      <c r="G195" s="170" t="str">
        <f t="shared" si="2"/>
        <v/>
      </c>
      <c r="H195" s="420"/>
      <c r="I195" s="420"/>
      <c r="J195" s="420"/>
      <c r="K195" s="177"/>
      <c r="N195" s="36"/>
      <c r="O195" s="36"/>
    </row>
    <row r="196" spans="2:15" s="1" customFormat="1" ht="20" customHeight="1" x14ac:dyDescent="0.3">
      <c r="B196" s="176"/>
      <c r="C196" s="31"/>
      <c r="D196" s="198"/>
      <c r="E196" s="6"/>
      <c r="F196" s="7"/>
      <c r="G196" s="170" t="str">
        <f t="shared" si="2"/>
        <v/>
      </c>
      <c r="H196" s="420"/>
      <c r="I196" s="420"/>
      <c r="J196" s="420"/>
      <c r="K196" s="177"/>
      <c r="N196" s="36"/>
      <c r="O196" s="36"/>
    </row>
    <row r="197" spans="2:15" s="1" customFormat="1" ht="20" customHeight="1" x14ac:dyDescent="0.3">
      <c r="B197" s="176"/>
      <c r="C197" s="31"/>
      <c r="D197" s="198"/>
      <c r="E197" s="6"/>
      <c r="F197" s="7"/>
      <c r="G197" s="170" t="str">
        <f t="shared" si="2"/>
        <v/>
      </c>
      <c r="H197" s="420"/>
      <c r="I197" s="420"/>
      <c r="J197" s="420"/>
      <c r="K197" s="177"/>
      <c r="N197" s="36"/>
      <c r="O197" s="36"/>
    </row>
    <row r="198" spans="2:15" s="1" customFormat="1" ht="20" customHeight="1" x14ac:dyDescent="0.3">
      <c r="B198" s="176"/>
      <c r="C198" s="31"/>
      <c r="D198" s="198"/>
      <c r="E198" s="6"/>
      <c r="F198" s="7"/>
      <c r="G198" s="170" t="str">
        <f t="shared" si="2"/>
        <v/>
      </c>
      <c r="H198" s="420"/>
      <c r="I198" s="420"/>
      <c r="J198" s="420"/>
      <c r="K198" s="177"/>
      <c r="N198" s="36"/>
      <c r="O198" s="36"/>
    </row>
    <row r="199" spans="2:15" s="1" customFormat="1" ht="32" customHeight="1" x14ac:dyDescent="0.3">
      <c r="B199" s="176"/>
      <c r="C199" s="446" t="s">
        <v>223</v>
      </c>
      <c r="D199" s="447"/>
      <c r="E199" s="181">
        <f>SUM(E200:E202)</f>
        <v>0</v>
      </c>
      <c r="F199" s="182">
        <f t="shared" ref="F199:G199" si="5">SUM(F200:F202)</f>
        <v>0</v>
      </c>
      <c r="G199" s="183">
        <f t="shared" si="5"/>
        <v>0</v>
      </c>
      <c r="H199" s="448"/>
      <c r="I199" s="449"/>
      <c r="J199" s="450"/>
      <c r="K199" s="177"/>
      <c r="N199" s="36"/>
      <c r="O199" s="36"/>
    </row>
    <row r="200" spans="2:15" s="1" customFormat="1" ht="20" customHeight="1" x14ac:dyDescent="0.3">
      <c r="B200" s="176"/>
      <c r="C200" s="31"/>
      <c r="D200" s="198"/>
      <c r="E200" s="6"/>
      <c r="F200" s="7"/>
      <c r="G200" s="170" t="str">
        <f t="shared" si="2"/>
        <v/>
      </c>
      <c r="H200" s="420"/>
      <c r="I200" s="420"/>
      <c r="J200" s="420"/>
      <c r="K200" s="177"/>
      <c r="N200" s="36"/>
      <c r="O200" s="36"/>
    </row>
    <row r="201" spans="2:15" s="1" customFormat="1" ht="20" customHeight="1" x14ac:dyDescent="0.3">
      <c r="B201" s="176"/>
      <c r="C201" s="31"/>
      <c r="D201" s="198"/>
      <c r="E201" s="6"/>
      <c r="F201" s="7"/>
      <c r="G201" s="170" t="str">
        <f t="shared" si="2"/>
        <v/>
      </c>
      <c r="H201" s="420"/>
      <c r="I201" s="420"/>
      <c r="J201" s="420"/>
      <c r="K201" s="177"/>
      <c r="N201" s="36"/>
      <c r="O201" s="36"/>
    </row>
    <row r="202" spans="2:15" s="1" customFormat="1" ht="20" customHeight="1" x14ac:dyDescent="0.3">
      <c r="B202" s="176"/>
      <c r="C202" s="31"/>
      <c r="D202" s="198"/>
      <c r="E202" s="6"/>
      <c r="F202" s="7"/>
      <c r="G202" s="170" t="str">
        <f t="shared" si="2"/>
        <v/>
      </c>
      <c r="H202" s="420"/>
      <c r="I202" s="420"/>
      <c r="J202" s="420"/>
      <c r="K202" s="177"/>
      <c r="N202" s="36"/>
      <c r="O202" s="36"/>
    </row>
    <row r="203" spans="2:15" s="1" customFormat="1" ht="32" customHeight="1" x14ac:dyDescent="0.3">
      <c r="B203" s="176"/>
      <c r="C203" s="446" t="s">
        <v>224</v>
      </c>
      <c r="D203" s="447"/>
      <c r="E203" s="181">
        <f>SUM(E204:E206)</f>
        <v>0</v>
      </c>
      <c r="F203" s="182">
        <f t="shared" ref="F203:G203" si="6">SUM(F204:F206)</f>
        <v>0</v>
      </c>
      <c r="G203" s="183">
        <f t="shared" si="6"/>
        <v>0</v>
      </c>
      <c r="H203" s="448"/>
      <c r="I203" s="449"/>
      <c r="J203" s="450"/>
      <c r="K203" s="177"/>
      <c r="N203" s="36"/>
      <c r="O203" s="36"/>
    </row>
    <row r="204" spans="2:15" s="1" customFormat="1" ht="20" customHeight="1" x14ac:dyDescent="0.3">
      <c r="B204" s="176"/>
      <c r="C204" s="31"/>
      <c r="D204" s="198"/>
      <c r="E204" s="6"/>
      <c r="F204" s="7"/>
      <c r="G204" s="170" t="str">
        <f t="shared" si="2"/>
        <v/>
      </c>
      <c r="H204" s="420"/>
      <c r="I204" s="420"/>
      <c r="J204" s="420"/>
      <c r="K204" s="177"/>
      <c r="N204" s="36"/>
      <c r="O204" s="36"/>
    </row>
    <row r="205" spans="2:15" s="1" customFormat="1" ht="20" customHeight="1" x14ac:dyDescent="0.3">
      <c r="B205" s="176"/>
      <c r="C205" s="31"/>
      <c r="D205" s="198"/>
      <c r="E205" s="6"/>
      <c r="F205" s="7"/>
      <c r="G205" s="170" t="str">
        <f t="shared" si="2"/>
        <v/>
      </c>
      <c r="H205" s="420"/>
      <c r="I205" s="420"/>
      <c r="J205" s="420"/>
      <c r="K205" s="177"/>
      <c r="N205" s="36"/>
      <c r="O205" s="36"/>
    </row>
    <row r="206" spans="2:15" s="1" customFormat="1" ht="20" customHeight="1" x14ac:dyDescent="0.3">
      <c r="B206" s="176"/>
      <c r="C206" s="31"/>
      <c r="D206" s="198"/>
      <c r="E206" s="6"/>
      <c r="F206" s="7"/>
      <c r="G206" s="170" t="str">
        <f t="shared" si="2"/>
        <v/>
      </c>
      <c r="H206" s="420"/>
      <c r="I206" s="420"/>
      <c r="J206" s="420"/>
      <c r="K206" s="177"/>
      <c r="M206" s="32" t="s">
        <v>46</v>
      </c>
      <c r="N206" s="13"/>
      <c r="O206" s="36"/>
    </row>
    <row r="207" spans="2:15" s="1" customFormat="1" x14ac:dyDescent="0.3">
      <c r="B207" s="176"/>
      <c r="E207" s="184"/>
      <c r="K207" s="177"/>
    </row>
    <row r="208" spans="2:15" s="1" customFormat="1" ht="22" customHeight="1" x14ac:dyDescent="0.3">
      <c r="B208" s="176"/>
      <c r="C208" s="454" t="s">
        <v>0</v>
      </c>
      <c r="D208" s="455"/>
      <c r="E208" s="172">
        <f>SUM(E185,E186,E187,E193,E199,E203)</f>
        <v>0</v>
      </c>
      <c r="F208" s="173">
        <f>SUM(F185,F186,F187,F193,F199,F203)</f>
        <v>0</v>
      </c>
      <c r="G208" s="174">
        <f>SUM(G185,G186,G187,G193,G199,G203)</f>
        <v>0</v>
      </c>
      <c r="H208" s="428"/>
      <c r="I208" s="429"/>
      <c r="J208" s="429"/>
      <c r="K208" s="177"/>
    </row>
    <row r="209" spans="2:15" ht="10" customHeight="1" thickBot="1" x14ac:dyDescent="0.4">
      <c r="B209" s="57"/>
      <c r="C209" s="100"/>
      <c r="D209" s="100"/>
      <c r="E209" s="99"/>
      <c r="F209" s="100"/>
      <c r="G209" s="58"/>
      <c r="H209" s="58"/>
      <c r="I209" s="58"/>
      <c r="J209" s="58"/>
      <c r="K209" s="60"/>
    </row>
    <row r="210" spans="2:15" ht="14" customHeight="1" thickBot="1" x14ac:dyDescent="0.4">
      <c r="C210" s="185"/>
      <c r="D210" s="185"/>
      <c r="E210" s="186"/>
      <c r="F210" s="186"/>
      <c r="G210" s="187"/>
      <c r="H210" s="187"/>
      <c r="I210" s="187"/>
      <c r="J210" s="1"/>
    </row>
    <row r="211" spans="2:15" ht="10" customHeight="1" x14ac:dyDescent="0.35">
      <c r="B211" s="48"/>
      <c r="C211" s="49"/>
      <c r="D211" s="49"/>
      <c r="E211" s="175"/>
      <c r="F211" s="49"/>
      <c r="G211" s="49"/>
      <c r="H211" s="49"/>
      <c r="I211" s="49"/>
      <c r="J211" s="49"/>
      <c r="K211" s="64"/>
      <c r="M211" s="440"/>
    </row>
    <row r="212" spans="2:15" ht="26" customHeight="1" x14ac:dyDescent="0.35">
      <c r="B212" s="52"/>
      <c r="C212" s="441" t="s">
        <v>49</v>
      </c>
      <c r="D212" s="442"/>
      <c r="E212" s="442"/>
      <c r="F212" s="442"/>
      <c r="G212" s="442"/>
      <c r="H212" s="442"/>
      <c r="I212" s="442"/>
      <c r="J212" s="443"/>
      <c r="K212" s="53"/>
      <c r="M212" s="440"/>
    </row>
    <row r="213" spans="2:15" ht="10" customHeight="1" thickBot="1" x14ac:dyDescent="0.4">
      <c r="B213" s="57"/>
      <c r="C213" s="189"/>
      <c r="D213" s="189"/>
      <c r="E213" s="190"/>
      <c r="F213" s="190"/>
      <c r="G213" s="191"/>
      <c r="H213" s="191"/>
      <c r="I213" s="191"/>
      <c r="J213" s="192"/>
      <c r="K213" s="60"/>
      <c r="M213" s="440"/>
    </row>
    <row r="214" spans="2:15" ht="14" customHeight="1" thickBot="1" x14ac:dyDescent="0.4">
      <c r="C214" s="185"/>
      <c r="D214" s="185"/>
      <c r="E214" s="186"/>
      <c r="F214" s="186"/>
      <c r="G214" s="187"/>
      <c r="H214" s="187"/>
      <c r="I214" s="187"/>
      <c r="J214" s="1"/>
      <c r="M214" s="188"/>
    </row>
    <row r="215" spans="2:15" ht="16" customHeight="1" x14ac:dyDescent="0.35">
      <c r="B215" s="48"/>
      <c r="C215" s="63"/>
      <c r="D215" s="63"/>
      <c r="E215" s="103"/>
      <c r="F215" s="63"/>
      <c r="G215" s="49"/>
      <c r="H215" s="49"/>
      <c r="I215" s="49"/>
      <c r="J215" s="49"/>
      <c r="K215" s="51"/>
    </row>
    <row r="216" spans="2:15" ht="40" customHeight="1" x14ac:dyDescent="0.35">
      <c r="B216" s="52"/>
      <c r="C216" s="444" t="s">
        <v>47</v>
      </c>
      <c r="D216" s="445"/>
      <c r="E216" s="445"/>
      <c r="F216" s="445"/>
      <c r="G216" s="445"/>
      <c r="H216" s="445"/>
      <c r="I216" s="445"/>
      <c r="J216" s="445"/>
      <c r="K216" s="53"/>
    </row>
    <row r="217" spans="2:15" ht="16" customHeight="1" thickBot="1" x14ac:dyDescent="0.4">
      <c r="B217" s="57"/>
      <c r="C217" s="193"/>
      <c r="D217" s="193"/>
      <c r="E217" s="194"/>
      <c r="F217" s="193"/>
      <c r="G217" s="58"/>
      <c r="H217" s="58"/>
      <c r="I217" s="58"/>
      <c r="J217" s="58"/>
      <c r="K217" s="60"/>
    </row>
    <row r="218" spans="2:15" ht="15.5" x14ac:dyDescent="0.35">
      <c r="C218" s="195"/>
      <c r="D218" s="195"/>
      <c r="E218" s="196"/>
      <c r="F218" s="195"/>
    </row>
    <row r="219" spans="2:15" ht="38" customHeight="1" x14ac:dyDescent="0.35">
      <c r="C219" s="402" t="s">
        <v>48</v>
      </c>
      <c r="D219" s="403"/>
      <c r="E219" s="403"/>
      <c r="F219" s="403"/>
      <c r="G219" s="403"/>
      <c r="H219" s="403"/>
      <c r="I219" s="403"/>
      <c r="J219" s="404"/>
      <c r="K219" s="44"/>
      <c r="O219" s="40"/>
    </row>
    <row r="220" spans="2:15" ht="15.5" x14ac:dyDescent="0.35">
      <c r="C220" s="195"/>
      <c r="D220" s="195"/>
      <c r="E220" s="196"/>
      <c r="F220" s="195"/>
    </row>
    <row r="221" spans="2:15" ht="15.5" x14ac:dyDescent="0.35">
      <c r="C221" s="195"/>
      <c r="D221" s="195"/>
      <c r="E221" s="196"/>
      <c r="F221" s="195"/>
    </row>
  </sheetData>
  <sheetProtection algorithmName="SHA-512" hashValue="j46n7X9aoe10q+lWplyLFP6I/4FnD8I8vxbKYBOoQTnLJ2+F8UMtCZHP5hggWWfDugnWPrmegCcHx5jFVdL+lw==" saltValue="No23VJ6pDJYTOG43mSRI0Q==" spinCount="100000" sheet="1" objects="1" scenarios="1" formatRows="0"/>
  <mergeCells count="214">
    <mergeCell ref="C32:J32"/>
    <mergeCell ref="H187:J187"/>
    <mergeCell ref="C208:D208"/>
    <mergeCell ref="H203:J203"/>
    <mergeCell ref="C161:D161"/>
    <mergeCell ref="C165:D165"/>
    <mergeCell ref="H192:J192"/>
    <mergeCell ref="C112:D116"/>
    <mergeCell ref="G69:J69"/>
    <mergeCell ref="C132:J132"/>
    <mergeCell ref="C136:J136"/>
    <mergeCell ref="C146:J146"/>
    <mergeCell ref="C153:D153"/>
    <mergeCell ref="I153:J153"/>
    <mergeCell ref="I154:J154"/>
    <mergeCell ref="C155:D155"/>
    <mergeCell ref="I155:J155"/>
    <mergeCell ref="C156:D156"/>
    <mergeCell ref="I156:J156"/>
    <mergeCell ref="C173:D173"/>
    <mergeCell ref="I173:J173"/>
    <mergeCell ref="C159:D159"/>
    <mergeCell ref="I159:J159"/>
    <mergeCell ref="C160:D160"/>
    <mergeCell ref="M211:M213"/>
    <mergeCell ref="C212:J212"/>
    <mergeCell ref="C216:J216"/>
    <mergeCell ref="C193:D193"/>
    <mergeCell ref="H193:J193"/>
    <mergeCell ref="H195:J195"/>
    <mergeCell ref="H196:J196"/>
    <mergeCell ref="H197:J197"/>
    <mergeCell ref="H198:J198"/>
    <mergeCell ref="H200:J200"/>
    <mergeCell ref="H201:J201"/>
    <mergeCell ref="H202:J202"/>
    <mergeCell ref="H204:J204"/>
    <mergeCell ref="H205:J205"/>
    <mergeCell ref="C199:D199"/>
    <mergeCell ref="H199:J199"/>
    <mergeCell ref="C203:D203"/>
    <mergeCell ref="H194:J194"/>
    <mergeCell ref="H206:J206"/>
    <mergeCell ref="C219:J219"/>
    <mergeCell ref="H190:J190"/>
    <mergeCell ref="H189:J189"/>
    <mergeCell ref="C179:J179"/>
    <mergeCell ref="C181:J181"/>
    <mergeCell ref="H185:J185"/>
    <mergeCell ref="H186:J186"/>
    <mergeCell ref="H188:J188"/>
    <mergeCell ref="C187:D187"/>
    <mergeCell ref="H191:J191"/>
    <mergeCell ref="E183:E184"/>
    <mergeCell ref="H208:J208"/>
    <mergeCell ref="F183:F184"/>
    <mergeCell ref="G183:G184"/>
    <mergeCell ref="H183:J184"/>
    <mergeCell ref="C183:D183"/>
    <mergeCell ref="H38:J38"/>
    <mergeCell ref="F39:J39"/>
    <mergeCell ref="F40:J41"/>
    <mergeCell ref="C42:J42"/>
    <mergeCell ref="C80:E80"/>
    <mergeCell ref="C65:E65"/>
    <mergeCell ref="F35:J35"/>
    <mergeCell ref="F36:J36"/>
    <mergeCell ref="C40:E40"/>
    <mergeCell ref="F44:J44"/>
    <mergeCell ref="F45:J45"/>
    <mergeCell ref="C35:E35"/>
    <mergeCell ref="C36:E36"/>
    <mergeCell ref="C37:E37"/>
    <mergeCell ref="C38:E38"/>
    <mergeCell ref="C39:E39"/>
    <mergeCell ref="C44:E44"/>
    <mergeCell ref="C45:E45"/>
    <mergeCell ref="C61:E61"/>
    <mergeCell ref="F61:J61"/>
    <mergeCell ref="F46:J46"/>
    <mergeCell ref="N31:S31"/>
    <mergeCell ref="E1:K1"/>
    <mergeCell ref="C6:J6"/>
    <mergeCell ref="C10:J10"/>
    <mergeCell ref="D15:J15"/>
    <mergeCell ref="D18:J18"/>
    <mergeCell ref="C22:J22"/>
    <mergeCell ref="C23:J23"/>
    <mergeCell ref="F26:J26"/>
    <mergeCell ref="F27:J27"/>
    <mergeCell ref="F28:J28"/>
    <mergeCell ref="C31:J31"/>
    <mergeCell ref="F25:G25"/>
    <mergeCell ref="I25:J25"/>
    <mergeCell ref="C25:E25"/>
    <mergeCell ref="C26:E26"/>
    <mergeCell ref="C27:E27"/>
    <mergeCell ref="C28:E28"/>
    <mergeCell ref="C29:E29"/>
    <mergeCell ref="C12:J12"/>
    <mergeCell ref="N35:S35"/>
    <mergeCell ref="F37:J37"/>
    <mergeCell ref="F38:G38"/>
    <mergeCell ref="I172:J172"/>
    <mergeCell ref="C169:D169"/>
    <mergeCell ref="C170:D170"/>
    <mergeCell ref="C171:D171"/>
    <mergeCell ref="C172:D172"/>
    <mergeCell ref="C162:D162"/>
    <mergeCell ref="I162:J162"/>
    <mergeCell ref="C163:D163"/>
    <mergeCell ref="I163:J163"/>
    <mergeCell ref="C164:D164"/>
    <mergeCell ref="I164:J164"/>
    <mergeCell ref="I165:J165"/>
    <mergeCell ref="C166:D166"/>
    <mergeCell ref="I166:J166"/>
    <mergeCell ref="C167:D167"/>
    <mergeCell ref="I167:J167"/>
    <mergeCell ref="F81:J81"/>
    <mergeCell ref="I161:J161"/>
    <mergeCell ref="C168:D168"/>
    <mergeCell ref="I168:J168"/>
    <mergeCell ref="I169:J169"/>
    <mergeCell ref="I170:J170"/>
    <mergeCell ref="I171:J171"/>
    <mergeCell ref="F113:J113"/>
    <mergeCell ref="F114:J114"/>
    <mergeCell ref="F115:J115"/>
    <mergeCell ref="F116:J116"/>
    <mergeCell ref="C121:J121"/>
    <mergeCell ref="C125:J125"/>
    <mergeCell ref="C129:J129"/>
    <mergeCell ref="C152:D152"/>
    <mergeCell ref="I152:J152"/>
    <mergeCell ref="C139:J139"/>
    <mergeCell ref="C151:D151"/>
    <mergeCell ref="I151:J151"/>
    <mergeCell ref="C143:J143"/>
    <mergeCell ref="I149:J149"/>
    <mergeCell ref="I150:J150"/>
    <mergeCell ref="I160:J160"/>
    <mergeCell ref="C150:D150"/>
    <mergeCell ref="G148:H148"/>
    <mergeCell ref="C157:D157"/>
    <mergeCell ref="I157:J157"/>
    <mergeCell ref="C158:D158"/>
    <mergeCell ref="I158:J158"/>
    <mergeCell ref="C154:D154"/>
    <mergeCell ref="F112:J112"/>
    <mergeCell ref="C88:E88"/>
    <mergeCell ref="F93:J93"/>
    <mergeCell ref="F94:J94"/>
    <mergeCell ref="C108:E108"/>
    <mergeCell ref="C149:D149"/>
    <mergeCell ref="F84:J84"/>
    <mergeCell ref="F88:J88"/>
    <mergeCell ref="C96:E96"/>
    <mergeCell ref="F108:J108"/>
    <mergeCell ref="C100:E100"/>
    <mergeCell ref="F82:J82"/>
    <mergeCell ref="C46:E46"/>
    <mergeCell ref="C47:E47"/>
    <mergeCell ref="C48:E48"/>
    <mergeCell ref="F65:J65"/>
    <mergeCell ref="F72:J72"/>
    <mergeCell ref="F80:J80"/>
    <mergeCell ref="F92:J92"/>
    <mergeCell ref="F96:J96"/>
    <mergeCell ref="F99:J99"/>
    <mergeCell ref="F100:J100"/>
    <mergeCell ref="F104:J104"/>
    <mergeCell ref="C84:E84"/>
    <mergeCell ref="C104:E104"/>
    <mergeCell ref="C92:E92"/>
    <mergeCell ref="F98:J98"/>
    <mergeCell ref="F101:J101"/>
    <mergeCell ref="F97:J97"/>
    <mergeCell ref="F102:J102"/>
    <mergeCell ref="F47:G47"/>
    <mergeCell ref="F48:J48"/>
    <mergeCell ref="F49:J50"/>
    <mergeCell ref="C54:J54"/>
    <mergeCell ref="C57:J57"/>
    <mergeCell ref="C60:D60"/>
    <mergeCell ref="C69:E69"/>
    <mergeCell ref="C70:E70"/>
    <mergeCell ref="C76:E76"/>
    <mergeCell ref="C72:E72"/>
    <mergeCell ref="F76:J76"/>
    <mergeCell ref="F85:J85"/>
    <mergeCell ref="G70:I70"/>
    <mergeCell ref="I175:J175"/>
    <mergeCell ref="C175:D175"/>
    <mergeCell ref="C131:J131"/>
    <mergeCell ref="C138:J138"/>
    <mergeCell ref="C145:J145"/>
    <mergeCell ref="C124:J124"/>
    <mergeCell ref="F62:J62"/>
    <mergeCell ref="F63:J63"/>
    <mergeCell ref="F66:J66"/>
    <mergeCell ref="F67:J67"/>
    <mergeCell ref="F73:J73"/>
    <mergeCell ref="F74:J74"/>
    <mergeCell ref="F77:J77"/>
    <mergeCell ref="F78:J78"/>
    <mergeCell ref="C123:J123"/>
    <mergeCell ref="F105:J105"/>
    <mergeCell ref="F106:J106"/>
    <mergeCell ref="F109:J109"/>
    <mergeCell ref="F110:J110"/>
    <mergeCell ref="F86:J86"/>
    <mergeCell ref="F89:J89"/>
    <mergeCell ref="F90:J90"/>
  </mergeCells>
  <phoneticPr fontId="72" type="noConversion"/>
  <conditionalFormatting sqref="C183:D183">
    <cfRule type="notContainsBlanks" dxfId="19" priority="3">
      <formula>LEN(TRIM(C183))&gt;0</formula>
    </cfRule>
  </conditionalFormatting>
  <conditionalFormatting sqref="C40:E40">
    <cfRule type="containsText" dxfId="18" priority="6" operator="containsText" text="L'adresse courriel du représentant officiel de l'entreprise est essentielle pour communiquer la décision">
      <formula>NOT(ISERROR(SEARCH("L'adresse courriel du représentant officiel de l'entreprise est essentielle pour communiquer la décision",C40)))</formula>
    </cfRule>
  </conditionalFormatting>
  <conditionalFormatting sqref="E185">
    <cfRule type="expression" dxfId="17" priority="2">
      <formula>AND($E$175&gt;0,$E$185="")</formula>
    </cfRule>
  </conditionalFormatting>
  <conditionalFormatting sqref="E186">
    <cfRule type="expression" dxfId="16" priority="1">
      <formula>AND($E$185&gt;0,$E$186="")</formula>
    </cfRule>
  </conditionalFormatting>
  <conditionalFormatting sqref="G70:I70">
    <cfRule type="containsText" dxfId="15" priority="5" operator="containsText" text="Le rapport final devra être remis au plus tard le">
      <formula>NOT(ISERROR(SEARCH("Le rapport final devra être remis au plus tard le",G70)))</formula>
    </cfRule>
  </conditionalFormatting>
  <conditionalFormatting sqref="G69:J69">
    <cfRule type="containsText" dxfId="14" priority="7" operator="containsText" text="Le rapport final devra être remis au plus tard 3 mois après la fin des activités">
      <formula>NOT(ISERROR(SEARCH("Le rapport final devra être remis au plus tard 3 mois après la fin des activités",G69)))</formula>
    </cfRule>
    <cfRule type="containsText" dxfId="13" priority="8" operator="containsText" text="Malheureusement, votre demande étant soumise hors du délai de 8 semaines avant le début des activités, celle-ci n'est donc pas admissible">
      <formula>NOT(ISERROR(SEARCH("Malheureusement, votre demande étant soumise hors du délai de 8 semaines avant le début des activités, celle-ci n'est donc pas admissible",G69)))</formula>
    </cfRule>
  </conditionalFormatting>
  <conditionalFormatting sqref="I25:J25">
    <cfRule type="expression" dxfId="12" priority="10">
      <formula>$H$25="* Spécifier ici :"</formula>
    </cfRule>
  </conditionalFormatting>
  <conditionalFormatting sqref="J70">
    <cfRule type="notContainsBlanks" dxfId="11" priority="4">
      <formula>LEN(TRIM(J70))&gt;0</formula>
    </cfRule>
  </conditionalFormatting>
  <dataValidations count="7">
    <dataValidation type="date" operator="greaterThan" allowBlank="1" showInputMessage="1" showErrorMessage="1" prompt="Entrer la date comme suit: aaaa-mm-jj" sqref="F70" xr:uid="{89EA21FB-C214-4FE2-BCFA-46B098C349D4}">
      <formula1>44652</formula1>
    </dataValidation>
    <dataValidation allowBlank="1" showInputMessage="1" showErrorMessage="1" prompt="Inscrire la description des dépenses" sqref="C150:C173" xr:uid="{E794483D-79FB-4D5A-8838-A889FF85FA58}"/>
    <dataValidation type="whole" operator="greaterThan" allowBlank="1" showInputMessage="1" showErrorMessage="1" sqref="E150:H173 F185:G198 E204:E206 F200:G206" xr:uid="{172CD8E8-85B5-4516-9FCE-80701627E537}">
      <formula1>0</formula1>
    </dataValidation>
    <dataValidation type="whole" operator="greaterThan" allowBlank="1" showInputMessage="1" showErrorMessage="1" prompt="Le requérant doit assumer au moins 30 % du budget de projet déposé" sqref="E185" xr:uid="{8E7A4307-A9DC-44B6-B580-8DF53D5939B9}">
      <formula1>0</formula1>
    </dataValidation>
    <dataValidation type="whole" operator="greaterThan" allowBlank="1" showInputMessage="1" showErrorMessage="1" prompt="Le taux de cumul des aides gouvernementales maximal ne peut dépasser 70 % du budget total du projet (y compris les crédits d'impôt provinciaux et fédéraux)" sqref="E186 E188:E192 E194:E198 E200:E202" xr:uid="{058F688B-311E-4587-B5F3-4C93A7D3DEB9}">
      <formula1>0</formula1>
    </dataValidation>
    <dataValidation type="date" operator="greaterThanOrEqual" allowBlank="1" showInputMessage="1" showErrorMessage="1" prompt="Entrer la date comme suit: aaaa-mm-jj" sqref="F69" xr:uid="{E10360E7-7A3F-4E3F-A9CB-E4681D2E77DB}">
      <formula1>44652</formula1>
    </dataValidation>
    <dataValidation allowBlank="1" showInputMessage="1" showErrorMessage="1" prompt="Cette personne est généralement un haut dirigeant inscrit au REQ comme étant président, directeur général, secrétaire, vice-président, trésorier ou une personne administratice autorisée à engager la société de par les règlements internes de la société." sqref="C32:J32 F35:J35" xr:uid="{31744D84-F6B4-4D7E-BC5A-0D4CEC38E920}"/>
  </dataValidations>
  <hyperlinks>
    <hyperlink ref="C212:J212" location="Rapport_Final!C7" display="RAPPORT FINAL cliquer ici" xr:uid="{F7B03BA8-DB24-45EF-B822-D75C095A7041}"/>
    <hyperlink ref="M206" location="Rapport_Final!D22" display="accès rapide au rapport final" xr:uid="{A67D0924-6A0F-420E-B9E5-255164D788F4}"/>
    <hyperlink ref="D18:J18" location="Rapport_Final!C7" display="répondre aux questions et compléter tous les champs de Rapport final" xr:uid="{709666CC-B130-4D7F-8434-003C568E8CF1}"/>
    <hyperlink ref="C132:J132" location="Liste_Activités!C7" display="Inscrire le détail des activités et actions prévues dans le cadre du projet dans l'onglet Liste_Activités cliquer ici" xr:uid="{A7199264-C157-4392-86AD-1AB9BC92C806}"/>
    <hyperlink ref="C125:J125" location="Liste_Professionnels!C7" display="Inscrire la liste des professionnels invités dans l'onglet Liste_Professionnels cliquer ici" xr:uid="{80755189-DAC4-475B-8FD0-4462E43518D6}"/>
    <hyperlink ref="C139:J139" location="Prévision_Ventes!C7" display="Inscrire les prévisions de ventes dans le cadre du projet dans l'onglet Prévision_Ventes cliquer ici" xr:uid="{9EF3F83C-9089-46A8-AFCB-68D8848E09EA}"/>
    <hyperlink ref="M166" location="Rapport_Final!D21" display="accès rapide au rapport final" xr:uid="{0AF2FEF8-C4E9-4815-9A8D-B3C6AE38D2BE}"/>
  </hyperlinks>
  <printOptions horizontalCentered="1"/>
  <pageMargins left="0.25" right="0.25" top="0.75" bottom="0.75" header="0.3" footer="0.3"/>
  <pageSetup paperSize="5" scale="62" fitToHeight="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 altText="">
                <anchor moveWithCells="1">
                  <from>
                    <xdr:col>9</xdr:col>
                    <xdr:colOff>520700</xdr:colOff>
                    <xdr:row>215</xdr:row>
                    <xdr:rowOff>38100</xdr:rowOff>
                  </from>
                  <to>
                    <xdr:col>9</xdr:col>
                    <xdr:colOff>908050</xdr:colOff>
                    <xdr:row>215</xdr:row>
                    <xdr:rowOff>469900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électionner dans la liste" xr:uid="{262A1F10-DB09-4DEE-96A7-06E6A80B6385}">
          <x14:formula1>
            <xm:f>Paramètres!$A$2:$A$6</xm:f>
          </x14:formula1>
          <xm:sqref>F25:G25</xm:sqref>
        </x14:dataValidation>
        <x14:dataValidation type="list" allowBlank="1" showInputMessage="1" showErrorMessage="1" prompt="Sélectionner dans la liste" xr:uid="{13E90FAF-0AC1-44B6-9706-719E5B1F3912}">
          <x14:formula1>
            <xm:f>Paramètres!$E$1:$E$2</xm:f>
          </x14:formula1>
          <xm:sqref>D185:D186 D188:D192 D194:D198 D200:D202 D204:D206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43BA6-3E4F-478F-8D92-00B798C511CF}">
  <sheetPr>
    <tabColor theme="4" tint="0.79998168889431442"/>
    <pageSetUpPr fitToPage="1"/>
  </sheetPr>
  <dimension ref="A1:M51"/>
  <sheetViews>
    <sheetView showGridLines="0" zoomScaleNormal="100" workbookViewId="0">
      <selection activeCell="C7" sqref="C7:J7"/>
    </sheetView>
  </sheetViews>
  <sheetFormatPr baseColWidth="10" defaultColWidth="10.90625" defaultRowHeight="14" x14ac:dyDescent="0.3"/>
  <cols>
    <col min="1" max="1" width="1.6328125" style="203" customWidth="1"/>
    <col min="2" max="2" width="2.6328125" style="203" customWidth="1"/>
    <col min="3" max="3" width="23.54296875" style="203" customWidth="1"/>
    <col min="4" max="4" width="23.90625" style="203" customWidth="1"/>
    <col min="5" max="7" width="28.1796875" style="203" customWidth="1"/>
    <col min="8" max="8" width="32.1796875" style="203" customWidth="1"/>
    <col min="9" max="9" width="26.6328125" style="203" customWidth="1"/>
    <col min="10" max="10" width="24.6328125" style="203" customWidth="1"/>
    <col min="11" max="11" width="2.6328125" style="203" customWidth="1"/>
    <col min="12" max="12" width="1.6328125" style="203" customWidth="1"/>
    <col min="13" max="13" width="24.90625" style="203" bestFit="1" customWidth="1"/>
    <col min="14" max="16384" width="10.90625" style="203"/>
  </cols>
  <sheetData>
    <row r="1" spans="1:13" ht="38" customHeight="1" x14ac:dyDescent="0.3">
      <c r="A1" s="199"/>
      <c r="B1" s="199"/>
      <c r="C1" s="199"/>
      <c r="D1" s="199"/>
      <c r="E1" s="200"/>
      <c r="F1" s="200"/>
      <c r="G1" s="200"/>
      <c r="H1" s="401" t="s">
        <v>171</v>
      </c>
      <c r="I1" s="401"/>
      <c r="J1" s="401"/>
      <c r="K1" s="401"/>
      <c r="L1" s="201"/>
      <c r="M1" s="202"/>
    </row>
    <row r="2" spans="1:13" ht="18" customHeight="1" x14ac:dyDescent="0.3">
      <c r="A2" s="204"/>
      <c r="B2" s="204"/>
      <c r="C2" s="204"/>
      <c r="D2" s="204"/>
      <c r="E2" s="204"/>
      <c r="F2" s="204"/>
      <c r="G2" s="204"/>
      <c r="H2" s="204"/>
      <c r="I2" s="204"/>
      <c r="K2" s="41" t="s">
        <v>12</v>
      </c>
    </row>
    <row r="3" spans="1:13" ht="18" customHeight="1" x14ac:dyDescent="0.3">
      <c r="A3" s="204"/>
      <c r="B3" s="204"/>
      <c r="C3" s="204"/>
      <c r="D3" s="204"/>
      <c r="E3" s="204"/>
      <c r="F3" s="204"/>
      <c r="G3" s="204"/>
      <c r="H3" s="204"/>
      <c r="I3" s="204"/>
      <c r="K3" s="205" t="s">
        <v>115</v>
      </c>
    </row>
    <row r="4" spans="1:13" ht="18" customHeight="1" x14ac:dyDescent="0.3">
      <c r="A4" s="204"/>
      <c r="B4" s="204"/>
      <c r="C4" s="204"/>
      <c r="D4" s="204"/>
      <c r="E4" s="204"/>
      <c r="F4" s="204"/>
      <c r="G4" s="204"/>
      <c r="H4" s="204"/>
      <c r="I4" s="204"/>
      <c r="K4" s="45" t="s">
        <v>238</v>
      </c>
    </row>
    <row r="5" spans="1:13" ht="10" customHeight="1" thickBot="1" x14ac:dyDescent="0.35">
      <c r="A5" s="204"/>
      <c r="B5" s="204"/>
      <c r="C5" s="204"/>
      <c r="D5" s="204"/>
      <c r="E5" s="204"/>
      <c r="F5" s="204"/>
      <c r="G5" s="204"/>
      <c r="H5" s="204"/>
      <c r="I5" s="204"/>
      <c r="J5" s="204"/>
    </row>
    <row r="6" spans="1:13" s="1" customFormat="1" ht="10" customHeight="1" x14ac:dyDescent="0.3">
      <c r="B6" s="206"/>
      <c r="C6" s="207"/>
      <c r="D6" s="208"/>
      <c r="E6" s="208"/>
      <c r="F6" s="21"/>
      <c r="G6" s="21"/>
      <c r="H6" s="21"/>
      <c r="I6" s="208"/>
      <c r="J6" s="208"/>
      <c r="K6" s="209"/>
    </row>
    <row r="7" spans="1:13" s="1" customFormat="1" ht="26" customHeight="1" x14ac:dyDescent="0.3">
      <c r="B7" s="176"/>
      <c r="C7" s="461" t="s">
        <v>116</v>
      </c>
      <c r="D7" s="462"/>
      <c r="E7" s="462"/>
      <c r="F7" s="462"/>
      <c r="G7" s="462"/>
      <c r="H7" s="462"/>
      <c r="I7" s="462"/>
      <c r="J7" s="463"/>
      <c r="K7" s="177"/>
    </row>
    <row r="8" spans="1:13" s="1" customFormat="1" ht="10" customHeight="1" x14ac:dyDescent="0.3">
      <c r="B8" s="176"/>
      <c r="C8" s="210"/>
      <c r="F8" s="22"/>
      <c r="G8" s="22"/>
      <c r="H8" s="22"/>
      <c r="K8" s="177"/>
    </row>
    <row r="9" spans="1:13" s="36" customFormat="1" ht="20" customHeight="1" x14ac:dyDescent="0.35">
      <c r="B9" s="52"/>
      <c r="C9" s="464" t="s">
        <v>37</v>
      </c>
      <c r="D9" s="464"/>
      <c r="E9" s="464"/>
      <c r="F9" s="464"/>
      <c r="G9" s="464"/>
      <c r="H9" s="464"/>
      <c r="I9" s="464"/>
      <c r="J9" s="464"/>
      <c r="K9" s="66"/>
    </row>
    <row r="10" spans="1:13" s="36" customFormat="1" ht="20" customHeight="1" x14ac:dyDescent="0.35">
      <c r="B10" s="52"/>
      <c r="C10" s="460" t="s">
        <v>187</v>
      </c>
      <c r="D10" s="460"/>
      <c r="E10" s="460"/>
      <c r="F10" s="460"/>
      <c r="G10" s="460"/>
      <c r="H10" s="460"/>
      <c r="I10" s="460"/>
      <c r="J10" s="460"/>
      <c r="K10" s="66"/>
    </row>
    <row r="11" spans="1:13" s="36" customFormat="1" ht="20" customHeight="1" x14ac:dyDescent="0.35">
      <c r="B11" s="52"/>
      <c r="C11" s="460" t="s">
        <v>189</v>
      </c>
      <c r="D11" s="460"/>
      <c r="E11" s="460"/>
      <c r="F11" s="460"/>
      <c r="G11" s="460"/>
      <c r="H11" s="460"/>
      <c r="I11" s="460"/>
      <c r="J11" s="460"/>
      <c r="K11" s="66"/>
    </row>
    <row r="12" spans="1:13" s="36" customFormat="1" ht="20" customHeight="1" x14ac:dyDescent="0.35">
      <c r="B12" s="52"/>
      <c r="C12" s="460" t="s">
        <v>188</v>
      </c>
      <c r="D12" s="460"/>
      <c r="E12" s="460"/>
      <c r="F12" s="460"/>
      <c r="G12" s="460"/>
      <c r="H12" s="460"/>
      <c r="I12" s="460"/>
      <c r="J12" s="460"/>
      <c r="K12" s="66"/>
    </row>
    <row r="13" spans="1:13" s="36" customFormat="1" ht="20" customHeight="1" x14ac:dyDescent="0.35">
      <c r="B13" s="52"/>
      <c r="C13" s="460" t="s">
        <v>192</v>
      </c>
      <c r="D13" s="460"/>
      <c r="E13" s="460"/>
      <c r="F13" s="460"/>
      <c r="G13" s="460"/>
      <c r="H13" s="460"/>
      <c r="I13" s="460"/>
      <c r="J13" s="460"/>
      <c r="K13" s="66"/>
    </row>
    <row r="14" spans="1:13" ht="10" customHeight="1" x14ac:dyDescent="0.3">
      <c r="A14" s="204"/>
      <c r="B14" s="211"/>
      <c r="C14" s="204"/>
      <c r="D14" s="204"/>
      <c r="E14" s="204"/>
      <c r="F14" s="204"/>
      <c r="G14" s="204"/>
      <c r="H14" s="204"/>
      <c r="I14" s="204"/>
      <c r="J14" s="204"/>
      <c r="K14" s="212"/>
    </row>
    <row r="15" spans="1:13" ht="50" customHeight="1" x14ac:dyDescent="0.3">
      <c r="B15" s="213"/>
      <c r="C15" s="214" t="s">
        <v>106</v>
      </c>
      <c r="D15" s="214" t="s">
        <v>35</v>
      </c>
      <c r="E15" s="214" t="s">
        <v>107</v>
      </c>
      <c r="F15" s="214" t="s">
        <v>108</v>
      </c>
      <c r="G15" s="214" t="s">
        <v>110</v>
      </c>
      <c r="H15" s="214" t="s">
        <v>109</v>
      </c>
      <c r="I15" s="214" t="s">
        <v>232</v>
      </c>
      <c r="J15" s="215" t="s">
        <v>233</v>
      </c>
      <c r="K15" s="212"/>
    </row>
    <row r="16" spans="1:13" x14ac:dyDescent="0.3">
      <c r="B16" s="213"/>
      <c r="C16" s="23"/>
      <c r="D16" s="23"/>
      <c r="E16" s="23"/>
      <c r="F16" s="23"/>
      <c r="G16" s="23"/>
      <c r="H16" s="23"/>
      <c r="I16" s="24"/>
      <c r="J16" s="25"/>
      <c r="K16" s="212"/>
    </row>
    <row r="17" spans="2:13" x14ac:dyDescent="0.3">
      <c r="B17" s="213"/>
      <c r="C17" s="23"/>
      <c r="D17" s="23"/>
      <c r="E17" s="23"/>
      <c r="F17" s="23"/>
      <c r="G17" s="23"/>
      <c r="H17" s="23"/>
      <c r="I17" s="24"/>
      <c r="J17" s="25"/>
      <c r="K17" s="212"/>
    </row>
    <row r="18" spans="2:13" ht="14.5" x14ac:dyDescent="0.3">
      <c r="B18" s="213"/>
      <c r="C18" s="23"/>
      <c r="D18" s="23"/>
      <c r="E18" s="23"/>
      <c r="F18" s="23"/>
      <c r="G18" s="23"/>
      <c r="H18" s="23"/>
      <c r="I18" s="24"/>
      <c r="J18" s="25"/>
      <c r="K18" s="212"/>
      <c r="M18" s="32" t="s">
        <v>46</v>
      </c>
    </row>
    <row r="19" spans="2:13" x14ac:dyDescent="0.3">
      <c r="B19" s="213"/>
      <c r="C19" s="23"/>
      <c r="D19" s="23"/>
      <c r="E19" s="23"/>
      <c r="F19" s="23"/>
      <c r="G19" s="23"/>
      <c r="H19" s="23"/>
      <c r="I19" s="24"/>
      <c r="J19" s="25"/>
      <c r="K19" s="212"/>
    </row>
    <row r="20" spans="2:13" x14ac:dyDescent="0.3">
      <c r="B20" s="213"/>
      <c r="C20" s="23"/>
      <c r="D20" s="23"/>
      <c r="E20" s="23"/>
      <c r="F20" s="23"/>
      <c r="G20" s="23"/>
      <c r="H20" s="23"/>
      <c r="I20" s="24"/>
      <c r="J20" s="25"/>
      <c r="K20" s="212"/>
    </row>
    <row r="21" spans="2:13" x14ac:dyDescent="0.3">
      <c r="B21" s="213"/>
      <c r="C21" s="23"/>
      <c r="D21" s="23"/>
      <c r="E21" s="23"/>
      <c r="F21" s="23"/>
      <c r="G21" s="23"/>
      <c r="H21" s="23"/>
      <c r="I21" s="24"/>
      <c r="J21" s="25"/>
      <c r="K21" s="212"/>
    </row>
    <row r="22" spans="2:13" x14ac:dyDescent="0.3">
      <c r="B22" s="213"/>
      <c r="C22" s="23"/>
      <c r="D22" s="23"/>
      <c r="E22" s="23"/>
      <c r="F22" s="23"/>
      <c r="G22" s="23"/>
      <c r="H22" s="23"/>
      <c r="I22" s="24"/>
      <c r="J22" s="25"/>
      <c r="K22" s="212"/>
    </row>
    <row r="23" spans="2:13" x14ac:dyDescent="0.3">
      <c r="B23" s="213"/>
      <c r="C23" s="23"/>
      <c r="D23" s="23"/>
      <c r="E23" s="23"/>
      <c r="F23" s="23"/>
      <c r="G23" s="23"/>
      <c r="H23" s="23"/>
      <c r="I23" s="24"/>
      <c r="J23" s="25"/>
      <c r="K23" s="212"/>
    </row>
    <row r="24" spans="2:13" x14ac:dyDescent="0.3">
      <c r="B24" s="213"/>
      <c r="C24" s="23"/>
      <c r="D24" s="23"/>
      <c r="E24" s="23"/>
      <c r="F24" s="23"/>
      <c r="G24" s="23"/>
      <c r="H24" s="23"/>
      <c r="I24" s="24"/>
      <c r="J24" s="25"/>
      <c r="K24" s="212"/>
    </row>
    <row r="25" spans="2:13" x14ac:dyDescent="0.3">
      <c r="B25" s="213"/>
      <c r="C25" s="23"/>
      <c r="D25" s="23"/>
      <c r="E25" s="23"/>
      <c r="F25" s="23"/>
      <c r="G25" s="23"/>
      <c r="H25" s="23"/>
      <c r="I25" s="24"/>
      <c r="J25" s="25"/>
      <c r="K25" s="212"/>
    </row>
    <row r="26" spans="2:13" x14ac:dyDescent="0.3">
      <c r="B26" s="213"/>
      <c r="C26" s="23"/>
      <c r="D26" s="23"/>
      <c r="E26" s="23"/>
      <c r="F26" s="23"/>
      <c r="G26" s="23"/>
      <c r="H26" s="23"/>
      <c r="I26" s="24"/>
      <c r="J26" s="25"/>
      <c r="K26" s="212"/>
    </row>
    <row r="27" spans="2:13" x14ac:dyDescent="0.3">
      <c r="B27" s="213"/>
      <c r="C27" s="23"/>
      <c r="D27" s="23"/>
      <c r="E27" s="23"/>
      <c r="F27" s="23"/>
      <c r="G27" s="23"/>
      <c r="H27" s="23"/>
      <c r="I27" s="24"/>
      <c r="J27" s="25"/>
      <c r="K27" s="212"/>
    </row>
    <row r="28" spans="2:13" x14ac:dyDescent="0.3">
      <c r="B28" s="213"/>
      <c r="C28" s="23"/>
      <c r="D28" s="23"/>
      <c r="E28" s="23"/>
      <c r="F28" s="23"/>
      <c r="G28" s="23"/>
      <c r="H28" s="23"/>
      <c r="I28" s="24"/>
      <c r="J28" s="25"/>
      <c r="K28" s="212"/>
    </row>
    <row r="29" spans="2:13" x14ac:dyDescent="0.3">
      <c r="B29" s="213"/>
      <c r="C29" s="23"/>
      <c r="D29" s="23"/>
      <c r="E29" s="23"/>
      <c r="F29" s="23"/>
      <c r="G29" s="23"/>
      <c r="H29" s="23"/>
      <c r="I29" s="24"/>
      <c r="J29" s="25"/>
      <c r="K29" s="212"/>
    </row>
    <row r="30" spans="2:13" x14ac:dyDescent="0.3">
      <c r="B30" s="213"/>
      <c r="C30" s="23"/>
      <c r="D30" s="23"/>
      <c r="E30" s="23"/>
      <c r="F30" s="23"/>
      <c r="G30" s="23"/>
      <c r="H30" s="23"/>
      <c r="I30" s="24"/>
      <c r="J30" s="25"/>
      <c r="K30" s="212"/>
    </row>
    <row r="31" spans="2:13" x14ac:dyDescent="0.3">
      <c r="B31" s="213"/>
      <c r="C31" s="23"/>
      <c r="D31" s="23"/>
      <c r="E31" s="23"/>
      <c r="F31" s="23"/>
      <c r="G31" s="23"/>
      <c r="H31" s="23"/>
      <c r="I31" s="24"/>
      <c r="J31" s="25"/>
      <c r="K31" s="212"/>
    </row>
    <row r="32" spans="2:13" x14ac:dyDescent="0.3">
      <c r="B32" s="213"/>
      <c r="C32" s="23"/>
      <c r="D32" s="23"/>
      <c r="E32" s="23"/>
      <c r="F32" s="23"/>
      <c r="G32" s="23"/>
      <c r="H32" s="23"/>
      <c r="I32" s="24"/>
      <c r="J32" s="25"/>
      <c r="K32" s="212"/>
    </row>
    <row r="33" spans="2:13" x14ac:dyDescent="0.3">
      <c r="B33" s="213"/>
      <c r="C33" s="23"/>
      <c r="D33" s="23"/>
      <c r="E33" s="23"/>
      <c r="F33" s="23"/>
      <c r="G33" s="23"/>
      <c r="H33" s="23"/>
      <c r="I33" s="24"/>
      <c r="J33" s="25"/>
      <c r="K33" s="212"/>
    </row>
    <row r="34" spans="2:13" x14ac:dyDescent="0.3">
      <c r="B34" s="213"/>
      <c r="C34" s="23"/>
      <c r="D34" s="23"/>
      <c r="E34" s="23"/>
      <c r="F34" s="23"/>
      <c r="G34" s="23"/>
      <c r="H34" s="23"/>
      <c r="I34" s="24"/>
      <c r="J34" s="25"/>
      <c r="K34" s="212"/>
    </row>
    <row r="35" spans="2:13" x14ac:dyDescent="0.3">
      <c r="B35" s="213"/>
      <c r="C35" s="23"/>
      <c r="D35" s="23"/>
      <c r="E35" s="23"/>
      <c r="F35" s="23"/>
      <c r="G35" s="23"/>
      <c r="H35" s="23"/>
      <c r="I35" s="24"/>
      <c r="J35" s="25"/>
      <c r="K35" s="212"/>
    </row>
    <row r="36" spans="2:13" x14ac:dyDescent="0.3">
      <c r="B36" s="213"/>
      <c r="C36" s="23"/>
      <c r="D36" s="23"/>
      <c r="E36" s="23"/>
      <c r="F36" s="23"/>
      <c r="G36" s="23"/>
      <c r="H36" s="23"/>
      <c r="I36" s="24"/>
      <c r="J36" s="25"/>
      <c r="K36" s="212"/>
    </row>
    <row r="37" spans="2:13" x14ac:dyDescent="0.3">
      <c r="B37" s="213"/>
      <c r="C37" s="23"/>
      <c r="D37" s="23"/>
      <c r="E37" s="23"/>
      <c r="F37" s="23"/>
      <c r="G37" s="23"/>
      <c r="H37" s="23"/>
      <c r="I37" s="24"/>
      <c r="J37" s="25"/>
      <c r="K37" s="212"/>
    </row>
    <row r="38" spans="2:13" x14ac:dyDescent="0.3">
      <c r="B38" s="213"/>
      <c r="C38" s="23"/>
      <c r="D38" s="23"/>
      <c r="E38" s="23"/>
      <c r="F38" s="23"/>
      <c r="G38" s="23"/>
      <c r="H38" s="23"/>
      <c r="I38" s="24"/>
      <c r="J38" s="25"/>
      <c r="K38" s="212"/>
    </row>
    <row r="39" spans="2:13" x14ac:dyDescent="0.3">
      <c r="B39" s="213"/>
      <c r="C39" s="23"/>
      <c r="D39" s="23"/>
      <c r="E39" s="23"/>
      <c r="F39" s="23"/>
      <c r="G39" s="23"/>
      <c r="H39" s="23"/>
      <c r="I39" s="24"/>
      <c r="J39" s="25"/>
      <c r="K39" s="212"/>
    </row>
    <row r="40" spans="2:13" x14ac:dyDescent="0.3">
      <c r="B40" s="213"/>
      <c r="C40" s="23"/>
      <c r="D40" s="23"/>
      <c r="E40" s="23"/>
      <c r="F40" s="23"/>
      <c r="G40" s="23"/>
      <c r="H40" s="23"/>
      <c r="I40" s="24"/>
      <c r="J40" s="25"/>
      <c r="K40" s="212"/>
    </row>
    <row r="41" spans="2:13" x14ac:dyDescent="0.3">
      <c r="B41" s="213"/>
      <c r="C41" s="23"/>
      <c r="D41" s="23"/>
      <c r="E41" s="23"/>
      <c r="F41" s="23"/>
      <c r="G41" s="23"/>
      <c r="H41" s="23"/>
      <c r="I41" s="24"/>
      <c r="J41" s="25"/>
      <c r="K41" s="212"/>
    </row>
    <row r="42" spans="2:13" x14ac:dyDescent="0.3">
      <c r="B42" s="213"/>
      <c r="C42" s="23"/>
      <c r="D42" s="23"/>
      <c r="E42" s="23"/>
      <c r="F42" s="23"/>
      <c r="G42" s="23"/>
      <c r="H42" s="23"/>
      <c r="I42" s="24"/>
      <c r="J42" s="25"/>
      <c r="K42" s="212"/>
    </row>
    <row r="43" spans="2:13" x14ac:dyDescent="0.3">
      <c r="B43" s="213"/>
      <c r="C43" s="23"/>
      <c r="D43" s="23"/>
      <c r="E43" s="23"/>
      <c r="F43" s="23"/>
      <c r="G43" s="23"/>
      <c r="H43" s="23"/>
      <c r="I43" s="24"/>
      <c r="J43" s="25"/>
      <c r="K43" s="212"/>
    </row>
    <row r="44" spans="2:13" x14ac:dyDescent="0.3">
      <c r="B44" s="213"/>
      <c r="C44" s="23"/>
      <c r="D44" s="23"/>
      <c r="E44" s="23"/>
      <c r="F44" s="23"/>
      <c r="G44" s="23"/>
      <c r="H44" s="23"/>
      <c r="I44" s="24"/>
      <c r="J44" s="25"/>
      <c r="K44" s="212"/>
    </row>
    <row r="45" spans="2:13" x14ac:dyDescent="0.3">
      <c r="B45" s="213"/>
      <c r="C45" s="23"/>
      <c r="D45" s="23"/>
      <c r="E45" s="23"/>
      <c r="F45" s="23"/>
      <c r="G45" s="23"/>
      <c r="H45" s="23"/>
      <c r="I45" s="24"/>
      <c r="J45" s="25"/>
      <c r="K45" s="212"/>
    </row>
    <row r="46" spans="2:13" ht="14.5" x14ac:dyDescent="0.3">
      <c r="B46" s="213"/>
      <c r="C46" s="23"/>
      <c r="D46" s="23"/>
      <c r="E46" s="23"/>
      <c r="F46" s="23"/>
      <c r="G46" s="23"/>
      <c r="H46" s="23"/>
      <c r="I46" s="24"/>
      <c r="J46" s="25"/>
      <c r="K46" s="212"/>
      <c r="M46" s="32" t="s">
        <v>46</v>
      </c>
    </row>
    <row r="47" spans="2:13" x14ac:dyDescent="0.3">
      <c r="B47" s="213"/>
      <c r="C47" s="23"/>
      <c r="D47" s="23"/>
      <c r="E47" s="23"/>
      <c r="F47" s="23"/>
      <c r="G47" s="23"/>
      <c r="H47" s="23"/>
      <c r="I47" s="24"/>
      <c r="J47" s="25"/>
      <c r="K47" s="212"/>
    </row>
    <row r="48" spans="2:13" x14ac:dyDescent="0.3">
      <c r="B48" s="213"/>
      <c r="C48" s="23"/>
      <c r="D48" s="23"/>
      <c r="E48" s="23"/>
      <c r="F48" s="23"/>
      <c r="G48" s="23"/>
      <c r="H48" s="23"/>
      <c r="I48" s="24"/>
      <c r="J48" s="25"/>
      <c r="K48" s="212"/>
    </row>
    <row r="49" spans="2:11" x14ac:dyDescent="0.3">
      <c r="B49" s="213"/>
      <c r="C49" s="23"/>
      <c r="D49" s="23"/>
      <c r="E49" s="23"/>
      <c r="F49" s="23"/>
      <c r="G49" s="23"/>
      <c r="H49" s="23"/>
      <c r="I49" s="24"/>
      <c r="J49" s="25"/>
      <c r="K49" s="212"/>
    </row>
    <row r="50" spans="2:11" x14ac:dyDescent="0.3">
      <c r="B50" s="213"/>
      <c r="C50" s="23"/>
      <c r="D50" s="23"/>
      <c r="E50" s="23"/>
      <c r="F50" s="23"/>
      <c r="G50" s="23"/>
      <c r="H50" s="23"/>
      <c r="I50" s="24"/>
      <c r="J50" s="25"/>
      <c r="K50" s="212"/>
    </row>
    <row r="51" spans="2:11" ht="10" customHeight="1" thickBot="1" x14ac:dyDescent="0.35">
      <c r="B51" s="216"/>
      <c r="C51" s="217"/>
      <c r="D51" s="217"/>
      <c r="E51" s="217"/>
      <c r="F51" s="217"/>
      <c r="G51" s="217"/>
      <c r="H51" s="217"/>
      <c r="I51" s="217"/>
      <c r="J51" s="217"/>
      <c r="K51" s="218"/>
    </row>
  </sheetData>
  <sheetProtection algorithmName="SHA-512" hashValue="g9t4mHkNdOt1bdwEC1OdGqEU9pVJ+FJe7TCucXq3BYEnaxwd+ICJ8jSUTHIIpE0Q1JfR83HIvg2ryb6xLVpGrA==" saltValue="m96WCyZdGkw7Hdj2iYRILQ==" spinCount="100000" sheet="1" objects="1" scenarios="1" formatRows="0"/>
  <dataConsolidate/>
  <mergeCells count="7">
    <mergeCell ref="C12:J12"/>
    <mergeCell ref="C13:J13"/>
    <mergeCell ref="H1:K1"/>
    <mergeCell ref="C7:J7"/>
    <mergeCell ref="C9:J9"/>
    <mergeCell ref="C10:J10"/>
    <mergeCell ref="C11:J11"/>
  </mergeCells>
  <hyperlinks>
    <hyperlink ref="C13:J13" location="Formulaire_Demande!C129" display="4. Ensuite, retourner au Formulaire_Demande cliquer ici" xr:uid="{35A60A7F-2E9D-450D-9509-4294224E19C8}"/>
    <hyperlink ref="M46" location="Rapport_Final!D17" display="accès rapide au rapport final" xr:uid="{810B5ED4-7F88-4ABD-844C-9297BA5924EF}"/>
    <hyperlink ref="M18" location="Rapport_Final!D17" display="accès rapide au rapport final" xr:uid="{7F1D6FC2-81ED-405D-AB61-371E827404C9}"/>
  </hyperlinks>
  <printOptions horizontalCentered="1"/>
  <pageMargins left="0.25" right="0.25" top="0.75" bottom="0.75" header="0.3" footer="0.3"/>
  <pageSetup paperSize="3" scale="9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électionner dans la liste" xr:uid="{2C981C3C-1D00-496E-B3E6-12BD0AC55F82}">
          <x14:formula1>
            <xm:f>Paramètres!$B$2:$B$3</xm:f>
          </x14:formula1>
          <xm:sqref>I16:J50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584A1-A81F-4EB7-A9B3-99E74E3A1193}">
  <sheetPr>
    <tabColor theme="4" tint="0.79998168889431442"/>
  </sheetPr>
  <dimension ref="B1:Q37"/>
  <sheetViews>
    <sheetView showGridLines="0" zoomScaleNormal="100" workbookViewId="0">
      <selection activeCell="C7" sqref="C7:G7"/>
    </sheetView>
  </sheetViews>
  <sheetFormatPr baseColWidth="10" defaultColWidth="10.90625" defaultRowHeight="14" x14ac:dyDescent="0.3"/>
  <cols>
    <col min="1" max="1" width="1.6328125" style="1" customWidth="1"/>
    <col min="2" max="2" width="2.6328125" style="1" customWidth="1"/>
    <col min="3" max="3" width="15.6328125" style="210" customWidth="1"/>
    <col min="4" max="4" width="66.6328125" style="1" customWidth="1"/>
    <col min="5" max="5" width="34.6328125" style="1" customWidth="1"/>
    <col min="6" max="6" width="54.6328125" style="1" customWidth="1"/>
    <col min="7" max="7" width="53.81640625" style="1" customWidth="1"/>
    <col min="8" max="8" width="2.6328125" style="1" customWidth="1"/>
    <col min="9" max="9" width="1.6328125" style="1" customWidth="1"/>
    <col min="10" max="10" width="28.08984375" style="1" customWidth="1"/>
    <col min="11" max="11" width="1.6328125" style="1" customWidth="1"/>
    <col min="12" max="12" width="2.6328125" style="1" customWidth="1"/>
    <col min="13" max="13" width="15.6328125" style="1" customWidth="1"/>
    <col min="14" max="14" width="66.6328125" style="1" customWidth="1"/>
    <col min="15" max="15" width="34.6328125" style="1" customWidth="1"/>
    <col min="16" max="16" width="60.1796875" style="1" customWidth="1"/>
    <col min="17" max="17" width="2.6328125" style="1" customWidth="1"/>
    <col min="18" max="18" width="1.6328125" style="1" customWidth="1"/>
    <col min="19" max="16384" width="10.90625" style="1"/>
  </cols>
  <sheetData>
    <row r="1" spans="2:17" ht="39.5" customHeight="1" x14ac:dyDescent="0.35">
      <c r="D1" s="219"/>
      <c r="E1" s="201"/>
      <c r="F1" s="401" t="s">
        <v>171</v>
      </c>
      <c r="G1" s="401"/>
      <c r="H1" s="401"/>
      <c r="I1" s="201"/>
      <c r="J1" s="201"/>
      <c r="K1" s="201"/>
      <c r="L1" s="201"/>
      <c r="M1" s="201"/>
      <c r="N1" s="220"/>
      <c r="O1" s="220"/>
    </row>
    <row r="2" spans="2:17" ht="18" customHeight="1" x14ac:dyDescent="0.3">
      <c r="D2" s="219"/>
      <c r="E2" s="219"/>
      <c r="G2" s="41"/>
      <c r="H2" s="41" t="s">
        <v>12</v>
      </c>
    </row>
    <row r="3" spans="2:17" ht="18" customHeight="1" x14ac:dyDescent="0.3">
      <c r="D3" s="219"/>
      <c r="E3" s="219"/>
      <c r="G3" s="44"/>
      <c r="H3" s="44" t="s">
        <v>141</v>
      </c>
    </row>
    <row r="4" spans="2:17" ht="12" customHeight="1" x14ac:dyDescent="0.3">
      <c r="D4" s="219"/>
      <c r="E4" s="219"/>
      <c r="F4" s="4"/>
      <c r="G4" s="45"/>
      <c r="H4" s="45" t="s">
        <v>238</v>
      </c>
    </row>
    <row r="5" spans="2:17" ht="16" thickBot="1" x14ac:dyDescent="0.35">
      <c r="F5" s="13"/>
      <c r="G5" s="13"/>
    </row>
    <row r="6" spans="2:17" ht="10" customHeight="1" x14ac:dyDescent="0.3">
      <c r="B6" s="206"/>
      <c r="C6" s="207"/>
      <c r="D6" s="208"/>
      <c r="E6" s="208"/>
      <c r="F6" s="21"/>
      <c r="G6" s="21"/>
      <c r="H6" s="209"/>
      <c r="L6" s="206"/>
      <c r="M6" s="208"/>
      <c r="N6" s="208"/>
      <c r="O6" s="208"/>
      <c r="P6" s="208"/>
      <c r="Q6" s="209"/>
    </row>
    <row r="7" spans="2:17" ht="26" customHeight="1" x14ac:dyDescent="0.3">
      <c r="B7" s="176"/>
      <c r="C7" s="461" t="s">
        <v>111</v>
      </c>
      <c r="D7" s="462"/>
      <c r="E7" s="462"/>
      <c r="F7" s="462"/>
      <c r="G7" s="463"/>
      <c r="H7" s="177"/>
      <c r="L7" s="176"/>
      <c r="M7" s="465" t="s">
        <v>195</v>
      </c>
      <c r="N7" s="466"/>
      <c r="O7" s="466"/>
      <c r="P7" s="467"/>
      <c r="Q7" s="177"/>
    </row>
    <row r="8" spans="2:17" ht="10" customHeight="1" x14ac:dyDescent="0.3">
      <c r="B8" s="176"/>
      <c r="F8" s="22"/>
      <c r="G8" s="22"/>
      <c r="H8" s="177"/>
      <c r="L8" s="176"/>
      <c r="Q8" s="177"/>
    </row>
    <row r="9" spans="2:17" s="36" customFormat="1" ht="20" customHeight="1" x14ac:dyDescent="0.35">
      <c r="B9" s="52"/>
      <c r="C9" s="464" t="s">
        <v>37</v>
      </c>
      <c r="D9" s="464"/>
      <c r="E9" s="464"/>
      <c r="F9" s="464"/>
      <c r="G9" s="464"/>
      <c r="H9" s="66"/>
      <c r="L9" s="52"/>
      <c r="M9" s="106" t="s">
        <v>37</v>
      </c>
      <c r="Q9" s="66"/>
    </row>
    <row r="10" spans="2:17" s="36" customFormat="1" ht="28.5" customHeight="1" x14ac:dyDescent="0.35">
      <c r="B10" s="52"/>
      <c r="C10" s="469" t="s">
        <v>140</v>
      </c>
      <c r="D10" s="470"/>
      <c r="E10" s="470"/>
      <c r="F10" s="470"/>
      <c r="G10" s="471"/>
      <c r="H10" s="66"/>
      <c r="L10" s="52"/>
      <c r="M10" s="468" t="s">
        <v>194</v>
      </c>
      <c r="N10" s="468"/>
      <c r="O10" s="468"/>
      <c r="P10" s="468"/>
      <c r="Q10" s="66"/>
    </row>
    <row r="11" spans="2:17" s="36" customFormat="1" ht="20" customHeight="1" x14ac:dyDescent="0.35">
      <c r="B11" s="52"/>
      <c r="C11" s="472" t="s">
        <v>209</v>
      </c>
      <c r="D11" s="472"/>
      <c r="E11" s="472"/>
      <c r="F11" s="472"/>
      <c r="G11" s="472"/>
      <c r="H11" s="66"/>
      <c r="L11" s="52"/>
      <c r="M11" s="468" t="s">
        <v>200</v>
      </c>
      <c r="N11" s="468"/>
      <c r="O11" s="468"/>
      <c r="P11" s="468"/>
      <c r="Q11" s="66"/>
    </row>
    <row r="12" spans="2:17" s="36" customFormat="1" ht="20" customHeight="1" x14ac:dyDescent="0.35">
      <c r="B12" s="52"/>
      <c r="C12" s="472" t="s">
        <v>193</v>
      </c>
      <c r="D12" s="472"/>
      <c r="E12" s="472"/>
      <c r="F12" s="472"/>
      <c r="G12" s="472"/>
      <c r="H12" s="66"/>
      <c r="L12" s="52"/>
      <c r="Q12" s="66"/>
    </row>
    <row r="13" spans="2:17" s="36" customFormat="1" ht="20" customHeight="1" x14ac:dyDescent="0.35">
      <c r="B13" s="52"/>
      <c r="C13" s="472" t="s">
        <v>196</v>
      </c>
      <c r="D13" s="472"/>
      <c r="E13" s="472"/>
      <c r="F13" s="472"/>
      <c r="G13" s="472"/>
      <c r="H13" s="66"/>
      <c r="L13" s="52"/>
      <c r="Q13" s="66"/>
    </row>
    <row r="14" spans="2:17" ht="10" customHeight="1" x14ac:dyDescent="0.3">
      <c r="B14" s="176"/>
      <c r="F14" s="22"/>
      <c r="G14" s="22"/>
      <c r="H14" s="177"/>
      <c r="L14" s="176"/>
      <c r="Q14" s="177"/>
    </row>
    <row r="15" spans="2:17" ht="64.5" customHeight="1" x14ac:dyDescent="0.3">
      <c r="B15" s="176"/>
      <c r="C15" s="222" t="s">
        <v>50</v>
      </c>
      <c r="D15" s="166" t="s">
        <v>93</v>
      </c>
      <c r="E15" s="223" t="s">
        <v>51</v>
      </c>
      <c r="F15" s="224" t="s">
        <v>52</v>
      </c>
      <c r="G15" s="167" t="s">
        <v>53</v>
      </c>
      <c r="H15" s="177"/>
      <c r="J15" s="126"/>
      <c r="K15" s="126"/>
      <c r="L15" s="225"/>
      <c r="M15" s="167" t="s">
        <v>119</v>
      </c>
      <c r="N15" s="167" t="s">
        <v>120</v>
      </c>
      <c r="O15" s="167" t="s">
        <v>121</v>
      </c>
      <c r="P15" s="167" t="s">
        <v>122</v>
      </c>
      <c r="Q15" s="177"/>
    </row>
    <row r="16" spans="2:17" s="36" customFormat="1" x14ac:dyDescent="0.35">
      <c r="B16" s="52"/>
      <c r="C16" s="15"/>
      <c r="D16" s="16"/>
      <c r="E16" s="16"/>
      <c r="F16" s="16"/>
      <c r="G16" s="17"/>
      <c r="H16" s="66"/>
      <c r="L16" s="52"/>
      <c r="M16" s="19"/>
      <c r="N16" s="17"/>
      <c r="O16" s="17"/>
      <c r="P16" s="17"/>
      <c r="Q16" s="66"/>
    </row>
    <row r="17" spans="2:17" s="36" customFormat="1" x14ac:dyDescent="0.35">
      <c r="B17" s="52"/>
      <c r="C17" s="15"/>
      <c r="D17" s="16"/>
      <c r="E17" s="16"/>
      <c r="F17" s="16"/>
      <c r="G17" s="17"/>
      <c r="H17" s="66"/>
      <c r="L17" s="52"/>
      <c r="M17" s="20"/>
      <c r="N17" s="17"/>
      <c r="O17" s="17"/>
      <c r="P17" s="17"/>
      <c r="Q17" s="66"/>
    </row>
    <row r="18" spans="2:17" s="36" customFormat="1" x14ac:dyDescent="0.35">
      <c r="B18" s="52"/>
      <c r="C18" s="15"/>
      <c r="D18" s="16"/>
      <c r="E18" s="16"/>
      <c r="F18" s="16"/>
      <c r="G18" s="17"/>
      <c r="H18" s="66"/>
      <c r="L18" s="52"/>
      <c r="M18" s="20"/>
      <c r="N18" s="17"/>
      <c r="O18" s="17"/>
      <c r="P18" s="17"/>
      <c r="Q18" s="66"/>
    </row>
    <row r="19" spans="2:17" s="36" customFormat="1" x14ac:dyDescent="0.35">
      <c r="B19" s="52"/>
      <c r="C19" s="15"/>
      <c r="D19" s="16"/>
      <c r="E19" s="16"/>
      <c r="F19" s="16"/>
      <c r="G19" s="17"/>
      <c r="H19" s="66"/>
      <c r="L19" s="52"/>
      <c r="M19" s="20"/>
      <c r="N19" s="17"/>
      <c r="O19" s="17"/>
      <c r="P19" s="17"/>
      <c r="Q19" s="66"/>
    </row>
    <row r="20" spans="2:17" s="36" customFormat="1" x14ac:dyDescent="0.35">
      <c r="B20" s="52"/>
      <c r="C20" s="15"/>
      <c r="D20" s="16"/>
      <c r="E20" s="16"/>
      <c r="F20" s="16"/>
      <c r="G20" s="17"/>
      <c r="H20" s="66"/>
      <c r="L20" s="52"/>
      <c r="M20" s="20"/>
      <c r="N20" s="17"/>
      <c r="O20" s="17"/>
      <c r="P20" s="17"/>
      <c r="Q20" s="66"/>
    </row>
    <row r="21" spans="2:17" s="36" customFormat="1" x14ac:dyDescent="0.35">
      <c r="B21" s="52"/>
      <c r="C21" s="15"/>
      <c r="D21" s="16"/>
      <c r="E21" s="16"/>
      <c r="F21" s="16"/>
      <c r="G21" s="17"/>
      <c r="H21" s="66"/>
      <c r="L21" s="52"/>
      <c r="M21" s="20"/>
      <c r="N21" s="17"/>
      <c r="O21" s="17"/>
      <c r="P21" s="17"/>
      <c r="Q21" s="66"/>
    </row>
    <row r="22" spans="2:17" s="36" customFormat="1" ht="14.5" x14ac:dyDescent="0.35">
      <c r="B22" s="52"/>
      <c r="C22" s="15"/>
      <c r="D22" s="16"/>
      <c r="E22" s="16"/>
      <c r="F22" s="16"/>
      <c r="G22" s="17"/>
      <c r="H22" s="66"/>
      <c r="J22" s="32" t="s">
        <v>46</v>
      </c>
      <c r="L22" s="52"/>
      <c r="M22" s="20"/>
      <c r="N22" s="17"/>
      <c r="O22" s="17"/>
      <c r="P22" s="17"/>
      <c r="Q22" s="66"/>
    </row>
    <row r="23" spans="2:17" s="36" customFormat="1" x14ac:dyDescent="0.35">
      <c r="B23" s="52"/>
      <c r="C23" s="15"/>
      <c r="D23" s="16"/>
      <c r="E23" s="16"/>
      <c r="F23" s="16"/>
      <c r="G23" s="17"/>
      <c r="H23" s="66"/>
      <c r="L23" s="52"/>
      <c r="M23" s="20"/>
      <c r="N23" s="17"/>
      <c r="O23" s="17"/>
      <c r="P23" s="17"/>
      <c r="Q23" s="66"/>
    </row>
    <row r="24" spans="2:17" s="36" customFormat="1" x14ac:dyDescent="0.35">
      <c r="B24" s="52"/>
      <c r="C24" s="15"/>
      <c r="D24" s="16"/>
      <c r="E24" s="16"/>
      <c r="F24" s="16"/>
      <c r="G24" s="17"/>
      <c r="H24" s="66"/>
      <c r="L24" s="52"/>
      <c r="M24" s="20"/>
      <c r="N24" s="17"/>
      <c r="O24" s="17"/>
      <c r="P24" s="17"/>
      <c r="Q24" s="66"/>
    </row>
    <row r="25" spans="2:17" s="36" customFormat="1" x14ac:dyDescent="0.35">
      <c r="B25" s="52"/>
      <c r="C25" s="15"/>
      <c r="D25" s="16"/>
      <c r="E25" s="16"/>
      <c r="F25" s="16"/>
      <c r="G25" s="17"/>
      <c r="H25" s="66"/>
      <c r="L25" s="52"/>
      <c r="M25" s="20"/>
      <c r="N25" s="17"/>
      <c r="O25" s="17"/>
      <c r="P25" s="17"/>
      <c r="Q25" s="66"/>
    </row>
    <row r="26" spans="2:17" s="36" customFormat="1" x14ac:dyDescent="0.35">
      <c r="B26" s="52"/>
      <c r="C26" s="15"/>
      <c r="D26" s="16"/>
      <c r="E26" s="16"/>
      <c r="F26" s="16"/>
      <c r="G26" s="17"/>
      <c r="H26" s="66"/>
      <c r="L26" s="52"/>
      <c r="M26" s="20"/>
      <c r="N26" s="17"/>
      <c r="O26" s="17"/>
      <c r="P26" s="17"/>
      <c r="Q26" s="66"/>
    </row>
    <row r="27" spans="2:17" s="36" customFormat="1" x14ac:dyDescent="0.35">
      <c r="B27" s="52"/>
      <c r="C27" s="15"/>
      <c r="D27" s="16"/>
      <c r="E27" s="16"/>
      <c r="F27" s="16"/>
      <c r="G27" s="17"/>
      <c r="H27" s="66"/>
      <c r="L27" s="52"/>
      <c r="M27" s="20"/>
      <c r="N27" s="17"/>
      <c r="O27" s="17"/>
      <c r="P27" s="17"/>
      <c r="Q27" s="66"/>
    </row>
    <row r="28" spans="2:17" s="36" customFormat="1" x14ac:dyDescent="0.35">
      <c r="B28" s="52"/>
      <c r="C28" s="15"/>
      <c r="D28" s="16"/>
      <c r="E28" s="16"/>
      <c r="F28" s="16"/>
      <c r="G28" s="17"/>
      <c r="H28" s="66"/>
      <c r="L28" s="52"/>
      <c r="M28" s="20"/>
      <c r="N28" s="17"/>
      <c r="O28" s="17"/>
      <c r="P28" s="17"/>
      <c r="Q28" s="66"/>
    </row>
    <row r="29" spans="2:17" s="36" customFormat="1" x14ac:dyDescent="0.35">
      <c r="B29" s="52"/>
      <c r="C29" s="15"/>
      <c r="D29" s="16"/>
      <c r="E29" s="16"/>
      <c r="F29" s="16"/>
      <c r="G29" s="17"/>
      <c r="H29" s="66"/>
      <c r="L29" s="52"/>
      <c r="M29" s="20"/>
      <c r="N29" s="17"/>
      <c r="O29" s="17"/>
      <c r="P29" s="17"/>
      <c r="Q29" s="66"/>
    </row>
    <row r="30" spans="2:17" s="36" customFormat="1" x14ac:dyDescent="0.35">
      <c r="B30" s="52"/>
      <c r="C30" s="15"/>
      <c r="D30" s="16"/>
      <c r="E30" s="16"/>
      <c r="F30" s="16"/>
      <c r="G30" s="17"/>
      <c r="H30" s="66"/>
      <c r="L30" s="52"/>
      <c r="M30" s="20"/>
      <c r="N30" s="17"/>
      <c r="O30" s="17"/>
      <c r="P30" s="17"/>
      <c r="Q30" s="66"/>
    </row>
    <row r="31" spans="2:17" s="36" customFormat="1" x14ac:dyDescent="0.35">
      <c r="B31" s="52"/>
      <c r="C31" s="15"/>
      <c r="D31" s="16"/>
      <c r="E31" s="16"/>
      <c r="F31" s="16"/>
      <c r="G31" s="17"/>
      <c r="H31" s="66"/>
      <c r="L31" s="52"/>
      <c r="M31" s="20"/>
      <c r="N31" s="17"/>
      <c r="O31" s="17"/>
      <c r="P31" s="17"/>
      <c r="Q31" s="66"/>
    </row>
    <row r="32" spans="2:17" s="36" customFormat="1" x14ac:dyDescent="0.35">
      <c r="B32" s="52"/>
      <c r="C32" s="15"/>
      <c r="D32" s="16"/>
      <c r="E32" s="16"/>
      <c r="F32" s="16"/>
      <c r="G32" s="17"/>
      <c r="H32" s="66"/>
      <c r="L32" s="52"/>
      <c r="M32" s="20"/>
      <c r="N32" s="17"/>
      <c r="O32" s="17"/>
      <c r="P32" s="17"/>
      <c r="Q32" s="66"/>
    </row>
    <row r="33" spans="2:17" s="36" customFormat="1" x14ac:dyDescent="0.35">
      <c r="B33" s="52"/>
      <c r="C33" s="15"/>
      <c r="D33" s="16"/>
      <c r="E33" s="16"/>
      <c r="F33" s="16"/>
      <c r="G33" s="17"/>
      <c r="H33" s="66"/>
      <c r="L33" s="52"/>
      <c r="M33" s="20"/>
      <c r="N33" s="17"/>
      <c r="O33" s="17"/>
      <c r="P33" s="17"/>
      <c r="Q33" s="66"/>
    </row>
    <row r="34" spans="2:17" s="36" customFormat="1" x14ac:dyDescent="0.35">
      <c r="B34" s="52"/>
      <c r="C34" s="15"/>
      <c r="D34" s="16"/>
      <c r="E34" s="16"/>
      <c r="F34" s="16"/>
      <c r="G34" s="17"/>
      <c r="H34" s="66"/>
      <c r="L34" s="52"/>
      <c r="M34" s="20"/>
      <c r="N34" s="17"/>
      <c r="O34" s="17"/>
      <c r="P34" s="17"/>
      <c r="Q34" s="66"/>
    </row>
    <row r="35" spans="2:17" s="36" customFormat="1" x14ac:dyDescent="0.35">
      <c r="B35" s="52"/>
      <c r="C35" s="15"/>
      <c r="D35" s="16"/>
      <c r="E35" s="16"/>
      <c r="F35" s="16"/>
      <c r="G35" s="17"/>
      <c r="H35" s="66"/>
      <c r="L35" s="52"/>
      <c r="M35" s="20"/>
      <c r="N35" s="17"/>
      <c r="O35" s="17"/>
      <c r="P35" s="17"/>
      <c r="Q35" s="66"/>
    </row>
    <row r="36" spans="2:17" ht="10" customHeight="1" thickBot="1" x14ac:dyDescent="0.35">
      <c r="B36" s="226"/>
      <c r="C36" s="227"/>
      <c r="D36" s="192"/>
      <c r="E36" s="192"/>
      <c r="F36" s="192"/>
      <c r="G36" s="192"/>
      <c r="H36" s="228"/>
      <c r="L36" s="226"/>
      <c r="M36" s="192"/>
      <c r="N36" s="192"/>
      <c r="O36" s="192"/>
      <c r="P36" s="192"/>
      <c r="Q36" s="228"/>
    </row>
    <row r="37" spans="2:17" ht="10" customHeight="1" x14ac:dyDescent="0.3"/>
  </sheetData>
  <sheetProtection algorithmName="SHA-512" hashValue="8i8dbnZUB07bF25yHltKwna7DDBk7LX//3HEOzsothVuUsFc7WPebMrsxkriiH7MvXvBnYMaZ5ACVPgwkaoFIA==" saltValue="4FtOXjtzkjVeLqRzNofnyA==" spinCount="100000" sheet="1" objects="1" scenarios="1" formatRows="0"/>
  <mergeCells count="10">
    <mergeCell ref="C12:G12"/>
    <mergeCell ref="C13:G13"/>
    <mergeCell ref="C9:G9"/>
    <mergeCell ref="M7:P7"/>
    <mergeCell ref="M10:P10"/>
    <mergeCell ref="M11:P11"/>
    <mergeCell ref="C7:G7"/>
    <mergeCell ref="F1:H1"/>
    <mergeCell ref="C10:G10"/>
    <mergeCell ref="C11:G11"/>
  </mergeCells>
  <hyperlinks>
    <hyperlink ref="J22" location="Rapport_Final!D18" display="accès rapide au rapport final" xr:uid="{D595E877-0A41-40BB-AC46-3B5432E72448}"/>
    <hyperlink ref="C13:G13" location="Formulaire_Demande!C136" display="3. Ensuite, retourner au Formulaire_Demande cliquer ici" xr:uid="{E74AABAE-3749-492F-BCF6-6835B06E26A3}"/>
    <hyperlink ref="M11:P11" location="Rapport_Final!D19" display="2. Ensuite, retourner au Rapport_Final cliquer ici" xr:uid="{845E26DD-B68F-4BD2-B4E6-6E7815FBD251}"/>
  </hyperlinks>
  <pageMargins left="0.25" right="0.25" top="0.75" bottom="0.75" header="0.3" footer="0.3"/>
  <pageSetup paperSize="3" scale="88" fitToHeight="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E07B2-F94F-4E09-8AFF-1A0175F955CF}">
  <sheetPr>
    <tabColor theme="4" tint="0.79998168889431442"/>
  </sheetPr>
  <dimension ref="B1:K23"/>
  <sheetViews>
    <sheetView showGridLines="0" zoomScaleNormal="100" workbookViewId="0">
      <selection activeCell="C7" sqref="C7:E7"/>
    </sheetView>
  </sheetViews>
  <sheetFormatPr baseColWidth="10" defaultColWidth="10.90625" defaultRowHeight="14.5" x14ac:dyDescent="0.35"/>
  <cols>
    <col min="1" max="1" width="1.6328125" customWidth="1"/>
    <col min="2" max="2" width="2.6328125" customWidth="1"/>
    <col min="3" max="3" width="45" customWidth="1"/>
    <col min="4" max="5" width="33.26953125" customWidth="1"/>
    <col min="6" max="6" width="2.6328125" customWidth="1"/>
    <col min="7" max="7" width="1.6328125" customWidth="1"/>
    <col min="8" max="8" width="24.90625" bestFit="1" customWidth="1"/>
    <col min="10" max="10" width="24.54296875" customWidth="1"/>
  </cols>
  <sheetData>
    <row r="1" spans="2:11" s="36" customFormat="1" ht="38" customHeight="1" x14ac:dyDescent="0.35">
      <c r="C1" s="401" t="s">
        <v>171</v>
      </c>
      <c r="D1" s="401"/>
      <c r="E1" s="401"/>
      <c r="F1" s="401"/>
      <c r="G1" s="201"/>
      <c r="H1" s="229"/>
      <c r="I1" s="201"/>
      <c r="J1" s="201"/>
      <c r="K1" s="201"/>
    </row>
    <row r="2" spans="2:11" s="36" customFormat="1" ht="18" customHeight="1" x14ac:dyDescent="0.35">
      <c r="F2" s="41" t="s">
        <v>12</v>
      </c>
      <c r="J2" s="40"/>
    </row>
    <row r="3" spans="2:11" s="36" customFormat="1" ht="18" customHeight="1" x14ac:dyDescent="0.35">
      <c r="C3" s="42"/>
      <c r="D3" s="42"/>
      <c r="E3" s="42"/>
      <c r="F3" s="44" t="s">
        <v>54</v>
      </c>
      <c r="J3" s="40"/>
    </row>
    <row r="4" spans="2:11" s="36" customFormat="1" ht="12" customHeight="1" x14ac:dyDescent="0.35">
      <c r="C4" s="42"/>
      <c r="D4" s="42"/>
      <c r="E4" s="42"/>
      <c r="F4" s="45" t="s">
        <v>238</v>
      </c>
      <c r="J4" s="40"/>
    </row>
    <row r="5" spans="2:11" s="36" customFormat="1" ht="10" customHeight="1" thickBot="1" x14ac:dyDescent="0.4">
      <c r="F5" s="40"/>
      <c r="J5" s="46"/>
      <c r="K5" s="47"/>
    </row>
    <row r="6" spans="2:11" s="36" customFormat="1" ht="10" customHeight="1" x14ac:dyDescent="0.45">
      <c r="B6" s="48"/>
      <c r="C6" s="61"/>
      <c r="D6" s="61"/>
      <c r="E6" s="61"/>
      <c r="F6" s="64"/>
      <c r="I6" s="230"/>
      <c r="J6" s="40"/>
    </row>
    <row r="7" spans="2:11" s="36" customFormat="1" ht="28" customHeight="1" x14ac:dyDescent="0.35">
      <c r="B7" s="52"/>
      <c r="C7" s="376" t="s">
        <v>55</v>
      </c>
      <c r="D7" s="377"/>
      <c r="E7" s="378"/>
      <c r="F7" s="53"/>
      <c r="G7" s="40"/>
    </row>
    <row r="8" spans="2:11" s="36" customFormat="1" ht="10" customHeight="1" x14ac:dyDescent="0.35">
      <c r="B8" s="52"/>
      <c r="C8" s="67"/>
      <c r="D8" s="67"/>
      <c r="E8" s="67"/>
      <c r="F8" s="53"/>
      <c r="G8" s="40"/>
    </row>
    <row r="9" spans="2:11" s="36" customFormat="1" ht="20" customHeight="1" x14ac:dyDescent="0.35">
      <c r="B9" s="52"/>
      <c r="C9" s="474" t="s">
        <v>37</v>
      </c>
      <c r="D9" s="474"/>
      <c r="E9" s="474"/>
      <c r="F9" s="53"/>
      <c r="G9" s="40"/>
    </row>
    <row r="10" spans="2:11" s="36" customFormat="1" ht="20" customHeight="1" x14ac:dyDescent="0.35">
      <c r="B10" s="52"/>
      <c r="C10" s="473" t="s">
        <v>197</v>
      </c>
      <c r="D10" s="473"/>
      <c r="E10" s="473"/>
      <c r="F10" s="53"/>
      <c r="G10" s="40"/>
    </row>
    <row r="11" spans="2:11" s="36" customFormat="1" ht="20" customHeight="1" x14ac:dyDescent="0.35">
      <c r="B11" s="52"/>
      <c r="C11" s="473" t="s">
        <v>198</v>
      </c>
      <c r="D11" s="473"/>
      <c r="E11" s="473"/>
      <c r="F11" s="53"/>
      <c r="G11" s="40"/>
    </row>
    <row r="12" spans="2:11" s="36" customFormat="1" ht="20" customHeight="1" x14ac:dyDescent="0.35">
      <c r="B12" s="52"/>
      <c r="C12" s="473" t="s">
        <v>196</v>
      </c>
      <c r="D12" s="473"/>
      <c r="E12" s="473"/>
      <c r="F12" s="53"/>
      <c r="G12" s="40"/>
    </row>
    <row r="13" spans="2:11" s="36" customFormat="1" ht="10" customHeight="1" x14ac:dyDescent="0.35">
      <c r="B13" s="52"/>
      <c r="C13" s="67"/>
      <c r="D13" s="67"/>
      <c r="E13" s="67"/>
      <c r="F13" s="53"/>
      <c r="G13" s="40"/>
    </row>
    <row r="14" spans="2:11" s="233" customFormat="1" ht="36" customHeight="1" x14ac:dyDescent="0.35">
      <c r="B14" s="231"/>
      <c r="C14" s="166" t="s">
        <v>163</v>
      </c>
      <c r="D14" s="166" t="s">
        <v>9</v>
      </c>
      <c r="E14" s="167" t="s">
        <v>6</v>
      </c>
      <c r="F14" s="232"/>
      <c r="H14" s="8"/>
    </row>
    <row r="15" spans="2:11" ht="30.5" customHeight="1" x14ac:dyDescent="0.35">
      <c r="B15" s="234"/>
      <c r="C15" s="16"/>
      <c r="D15" s="331"/>
      <c r="E15" s="332"/>
      <c r="F15" s="235"/>
      <c r="H15" s="11"/>
      <c r="J15" s="4"/>
    </row>
    <row r="16" spans="2:11" ht="30.5" customHeight="1" x14ac:dyDescent="0.35">
      <c r="B16" s="234"/>
      <c r="C16" s="16"/>
      <c r="D16" s="331"/>
      <c r="E16" s="332"/>
      <c r="F16" s="235"/>
    </row>
    <row r="17" spans="2:8" ht="30.5" customHeight="1" x14ac:dyDescent="0.35">
      <c r="B17" s="234"/>
      <c r="C17" s="16"/>
      <c r="D17" s="331"/>
      <c r="E17" s="332"/>
      <c r="F17" s="235"/>
    </row>
    <row r="18" spans="2:8" ht="30.5" customHeight="1" x14ac:dyDescent="0.35">
      <c r="B18" s="234"/>
      <c r="C18" s="16"/>
      <c r="D18" s="331"/>
      <c r="E18" s="332"/>
      <c r="F18" s="235"/>
      <c r="H18" s="236"/>
    </row>
    <row r="19" spans="2:8" ht="30.5" customHeight="1" x14ac:dyDescent="0.35">
      <c r="B19" s="234"/>
      <c r="C19" s="16"/>
      <c r="D19" s="331"/>
      <c r="E19" s="332"/>
      <c r="F19" s="235"/>
    </row>
    <row r="20" spans="2:8" ht="15" thickBot="1" x14ac:dyDescent="0.4">
      <c r="B20" s="237"/>
      <c r="C20" s="238"/>
      <c r="D20" s="238"/>
      <c r="E20" s="238"/>
      <c r="F20" s="239"/>
    </row>
    <row r="23" spans="2:8" x14ac:dyDescent="0.35">
      <c r="E23" s="32" t="s">
        <v>46</v>
      </c>
    </row>
  </sheetData>
  <sheetProtection algorithmName="SHA-512" hashValue="tRRGz8x5iI2E6Yb/MoofTBpQBGOpXn3Eo85flBKiyyFKQn9HYuCSoPJbf1giDrAV8fireJIwVKjpC75JhOdy4Q==" saltValue="TqQL5uZIZki9eKZJdEfj0w==" spinCount="100000" sheet="1" objects="1" scenarios="1" formatRows="0"/>
  <mergeCells count="6">
    <mergeCell ref="C12:E12"/>
    <mergeCell ref="C7:E7"/>
    <mergeCell ref="C1:F1"/>
    <mergeCell ref="C9:E9"/>
    <mergeCell ref="C10:E10"/>
    <mergeCell ref="C11:E11"/>
  </mergeCells>
  <dataValidations count="2">
    <dataValidation allowBlank="1" showInputMessage="1" showErrorMessage="1" prompt="Inscrire le territoire ou pays" sqref="C15:C19" xr:uid="{2CAE82A7-00A8-4193-B0D7-F67C090E3682}"/>
    <dataValidation type="whole" operator="greaterThan" allowBlank="1" showInputMessage="1" showErrorMessage="1" sqref="D15:E19" xr:uid="{8F56BE50-02E7-4767-B48C-0CCD76F78CD3}">
      <formula1>0</formula1>
    </dataValidation>
  </dataValidations>
  <hyperlinks>
    <hyperlink ref="E23" location="Rapport_Final!D20" display="accès rapide au rapport final" xr:uid="{770E2675-1E46-40B3-ACC8-C2D4532851AB}"/>
    <hyperlink ref="C12:E12" location="Formulaire_Demande!C143" display="3. Ensuite, retourner au Formulaire_Demande cliquer ici" xr:uid="{374D307B-025E-4914-8DB4-C2FCB7F745EA}"/>
  </hyperlinks>
  <printOptions horizontalCentered="1"/>
  <pageMargins left="0.25" right="0.25" top="0.75" bottom="0.75" header="0.3" footer="0.3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5CE6D-5CEB-4538-95A7-1DB1EFF1C0BB}">
  <sheetPr>
    <tabColor rgb="FF00B0F0"/>
    <pageSetUpPr fitToPage="1"/>
  </sheetPr>
  <dimension ref="B1:U63"/>
  <sheetViews>
    <sheetView showGridLines="0" zoomScaleNormal="100" workbookViewId="0">
      <selection activeCell="C7" sqref="C7:K7"/>
    </sheetView>
  </sheetViews>
  <sheetFormatPr baseColWidth="10" defaultColWidth="10.90625" defaultRowHeight="14" x14ac:dyDescent="0.3"/>
  <cols>
    <col min="1" max="1" width="1.6328125" style="1" customWidth="1"/>
    <col min="2" max="2" width="2.6328125" style="240" customWidth="1"/>
    <col min="3" max="7" width="16.6328125" style="1" customWidth="1"/>
    <col min="8" max="8" width="15.6328125" style="1" customWidth="1"/>
    <col min="9" max="9" width="2.6328125" style="1" customWidth="1"/>
    <col min="10" max="10" width="44.6328125" style="1" customWidth="1"/>
    <col min="11" max="11" width="15.6328125" style="1" customWidth="1"/>
    <col min="12" max="12" width="2.6328125" style="1" customWidth="1"/>
    <col min="13" max="13" width="1.6328125" style="1" customWidth="1"/>
    <col min="14" max="14" width="34.81640625" style="1" customWidth="1"/>
    <col min="15" max="16384" width="10.90625" style="1"/>
  </cols>
  <sheetData>
    <row r="1" spans="2:18" ht="36.5" customHeight="1" x14ac:dyDescent="0.3">
      <c r="C1" s="401" t="s">
        <v>171</v>
      </c>
      <c r="D1" s="401"/>
      <c r="E1" s="401"/>
      <c r="F1" s="401"/>
      <c r="G1" s="401"/>
      <c r="H1" s="401"/>
      <c r="I1" s="401"/>
      <c r="J1" s="401"/>
      <c r="K1" s="401"/>
      <c r="L1" s="401"/>
      <c r="M1" s="201"/>
      <c r="N1" s="201"/>
      <c r="O1" s="201"/>
      <c r="P1" s="201"/>
      <c r="Q1" s="201"/>
    </row>
    <row r="2" spans="2:18" ht="16.5" x14ac:dyDescent="0.3">
      <c r="L2" s="41" t="s">
        <v>12</v>
      </c>
      <c r="N2" s="241"/>
    </row>
    <row r="3" spans="2:18" ht="16.5" x14ac:dyDescent="0.3">
      <c r="J3" s="44"/>
      <c r="K3" s="44"/>
      <c r="L3" s="44" t="s">
        <v>6</v>
      </c>
    </row>
    <row r="4" spans="2:18" ht="12" customHeight="1" x14ac:dyDescent="0.3">
      <c r="J4" s="44"/>
      <c r="K4" s="44"/>
      <c r="L4" s="45" t="s">
        <v>238</v>
      </c>
    </row>
    <row r="5" spans="2:18" ht="14" customHeight="1" thickBot="1" x14ac:dyDescent="0.35">
      <c r="N5" s="36"/>
    </row>
    <row r="6" spans="2:18" ht="10" customHeight="1" x14ac:dyDescent="0.3">
      <c r="B6" s="48"/>
      <c r="C6" s="61"/>
      <c r="D6" s="61"/>
      <c r="E6" s="62"/>
      <c r="F6" s="63"/>
      <c r="G6" s="63"/>
      <c r="H6" s="49"/>
      <c r="I6" s="49"/>
      <c r="J6" s="49"/>
      <c r="K6" s="49"/>
      <c r="L6" s="64"/>
      <c r="M6" s="36"/>
      <c r="N6" s="36"/>
    </row>
    <row r="7" spans="2:18" ht="28" customHeight="1" x14ac:dyDescent="0.3">
      <c r="B7" s="52"/>
      <c r="C7" s="465" t="s">
        <v>56</v>
      </c>
      <c r="D7" s="466"/>
      <c r="E7" s="466"/>
      <c r="F7" s="466"/>
      <c r="G7" s="466"/>
      <c r="H7" s="466"/>
      <c r="I7" s="466"/>
      <c r="J7" s="466"/>
      <c r="K7" s="467"/>
      <c r="L7" s="66"/>
      <c r="M7" s="36"/>
    </row>
    <row r="8" spans="2:18" ht="15.5" x14ac:dyDescent="0.3">
      <c r="B8" s="52"/>
      <c r="C8" s="242"/>
      <c r="D8" s="242"/>
      <c r="E8" s="46"/>
      <c r="F8" s="164"/>
      <c r="G8" s="164"/>
      <c r="H8" s="36"/>
      <c r="I8" s="36"/>
      <c r="J8" s="36"/>
      <c r="K8" s="36"/>
      <c r="L8" s="66"/>
      <c r="M8" s="36"/>
      <c r="N8" s="36"/>
    </row>
    <row r="9" spans="2:18" ht="24" customHeight="1" x14ac:dyDescent="0.3">
      <c r="B9" s="52"/>
      <c r="C9" s="589" t="str">
        <f>IF(Formulaire_Demande!F70="","","Le rapport final doit être remis au plus tard le"&amp;" "&amp;TEXT(Formulaire_Demande!N71,"j mmmm aaaa"))</f>
        <v/>
      </c>
      <c r="D9" s="589"/>
      <c r="E9" s="589"/>
      <c r="F9" s="589"/>
      <c r="G9" s="589"/>
      <c r="H9" s="589"/>
      <c r="I9" s="589"/>
      <c r="J9" s="589"/>
      <c r="K9" s="589"/>
      <c r="L9" s="66"/>
      <c r="M9" s="36"/>
      <c r="N9" s="494"/>
      <c r="O9" s="494"/>
    </row>
    <row r="10" spans="2:18" ht="15.5" x14ac:dyDescent="0.3">
      <c r="B10" s="52"/>
      <c r="C10" s="242"/>
      <c r="D10" s="242"/>
      <c r="E10" s="46"/>
      <c r="F10" s="164"/>
      <c r="G10" s="164"/>
      <c r="H10" s="36"/>
      <c r="I10" s="36"/>
      <c r="J10" s="36"/>
      <c r="K10" s="36"/>
      <c r="L10" s="66"/>
      <c r="M10" s="36"/>
      <c r="N10" s="36"/>
    </row>
    <row r="11" spans="2:18" ht="23.5" customHeight="1" x14ac:dyDescent="0.3">
      <c r="B11" s="52"/>
      <c r="C11" s="496" t="s">
        <v>57</v>
      </c>
      <c r="D11" s="497"/>
      <c r="E11" s="497"/>
      <c r="F11" s="497"/>
      <c r="G11" s="497"/>
      <c r="H11" s="497"/>
      <c r="I11" s="497"/>
      <c r="J11" s="497"/>
      <c r="K11" s="498"/>
      <c r="L11" s="66"/>
      <c r="M11" s="36"/>
      <c r="N11" s="36"/>
    </row>
    <row r="12" spans="2:18" ht="20" customHeight="1" x14ac:dyDescent="0.4">
      <c r="B12" s="52"/>
      <c r="C12" s="499" t="s">
        <v>58</v>
      </c>
      <c r="D12" s="500"/>
      <c r="E12" s="500"/>
      <c r="F12" s="500"/>
      <c r="G12" s="500"/>
      <c r="H12" s="500"/>
      <c r="I12" s="500"/>
      <c r="J12" s="500"/>
      <c r="K12" s="501"/>
      <c r="L12" s="66"/>
      <c r="M12" s="36"/>
      <c r="N12" s="36"/>
    </row>
    <row r="13" spans="2:18" ht="20" customHeight="1" x14ac:dyDescent="0.3">
      <c r="B13" s="52"/>
      <c r="C13" s="243"/>
      <c r="D13" s="244"/>
      <c r="E13" s="245" t="s">
        <v>41</v>
      </c>
      <c r="F13" s="502" t="s">
        <v>59</v>
      </c>
      <c r="G13" s="502"/>
      <c r="H13" s="502"/>
      <c r="I13" s="502"/>
      <c r="J13" s="502"/>
      <c r="K13" s="503"/>
      <c r="L13" s="66"/>
      <c r="M13" s="36"/>
      <c r="N13" s="36"/>
    </row>
    <row r="14" spans="2:18" ht="36" customHeight="1" x14ac:dyDescent="0.3">
      <c r="B14" s="52"/>
      <c r="C14" s="246"/>
      <c r="D14" s="247"/>
      <c r="E14" s="248" t="s">
        <v>41</v>
      </c>
      <c r="F14" s="504" t="s">
        <v>60</v>
      </c>
      <c r="G14" s="504"/>
      <c r="H14" s="504"/>
      <c r="I14" s="504"/>
      <c r="J14" s="504"/>
      <c r="K14" s="505"/>
      <c r="L14" s="66"/>
      <c r="M14" s="36"/>
      <c r="N14" s="36"/>
    </row>
    <row r="15" spans="2:18" ht="15.5" x14ac:dyDescent="0.3">
      <c r="B15" s="52"/>
      <c r="C15" s="242"/>
      <c r="D15" s="242"/>
      <c r="E15" s="46"/>
      <c r="F15" s="164"/>
      <c r="G15" s="164"/>
      <c r="H15" s="36"/>
      <c r="I15" s="36"/>
      <c r="J15" s="36"/>
      <c r="K15" s="36"/>
      <c r="L15" s="66"/>
      <c r="M15" s="36"/>
      <c r="N15" s="36"/>
    </row>
    <row r="16" spans="2:18" ht="22" customHeight="1" x14ac:dyDescent="0.3">
      <c r="B16" s="52"/>
      <c r="C16" s="249" t="s">
        <v>61</v>
      </c>
      <c r="D16" s="506" t="s">
        <v>124</v>
      </c>
      <c r="E16" s="506"/>
      <c r="F16" s="506"/>
      <c r="G16" s="506"/>
      <c r="H16" s="506"/>
      <c r="I16" s="506"/>
      <c r="J16" s="506"/>
      <c r="K16" s="507"/>
      <c r="L16" s="66"/>
      <c r="M16" s="36"/>
      <c r="N16" s="36"/>
      <c r="R16" s="495"/>
    </row>
    <row r="17" spans="2:21" ht="22" customHeight="1" x14ac:dyDescent="0.3">
      <c r="B17" s="52"/>
      <c r="C17" s="251" t="s">
        <v>62</v>
      </c>
      <c r="D17" s="489" t="s">
        <v>157</v>
      </c>
      <c r="E17" s="489"/>
      <c r="F17" s="489"/>
      <c r="G17" s="489"/>
      <c r="H17" s="489"/>
      <c r="I17" s="489"/>
      <c r="J17" s="489"/>
      <c r="K17" s="490"/>
      <c r="L17" s="66"/>
      <c r="M17" s="36"/>
      <c r="N17" s="36"/>
      <c r="R17" s="495"/>
    </row>
    <row r="18" spans="2:21" ht="22" customHeight="1" x14ac:dyDescent="0.35">
      <c r="B18" s="52"/>
      <c r="C18" s="251" t="s">
        <v>63</v>
      </c>
      <c r="D18" s="489" t="s">
        <v>161</v>
      </c>
      <c r="E18" s="489"/>
      <c r="F18" s="489"/>
      <c r="G18" s="489"/>
      <c r="H18" s="489"/>
      <c r="I18" s="489"/>
      <c r="J18" s="489"/>
      <c r="K18" s="490"/>
      <c r="L18" s="66"/>
      <c r="M18" s="36"/>
      <c r="N18" s="36"/>
      <c r="R18" s="250"/>
    </row>
    <row r="19" spans="2:21" ht="22" customHeight="1" x14ac:dyDescent="0.35">
      <c r="B19" s="52"/>
      <c r="C19" s="251" t="s">
        <v>64</v>
      </c>
      <c r="D19" s="489" t="s">
        <v>125</v>
      </c>
      <c r="E19" s="489"/>
      <c r="F19" s="489"/>
      <c r="G19" s="489"/>
      <c r="H19" s="489"/>
      <c r="I19" s="489"/>
      <c r="J19" s="489"/>
      <c r="K19" s="490"/>
      <c r="L19" s="66"/>
      <c r="M19" s="36"/>
      <c r="R19" s="252"/>
    </row>
    <row r="20" spans="2:21" ht="22" customHeight="1" x14ac:dyDescent="0.3">
      <c r="B20" s="52"/>
      <c r="C20" s="251" t="s">
        <v>65</v>
      </c>
      <c r="D20" s="489" t="s">
        <v>126</v>
      </c>
      <c r="E20" s="489"/>
      <c r="F20" s="489"/>
      <c r="G20" s="489"/>
      <c r="H20" s="489"/>
      <c r="I20" s="489"/>
      <c r="J20" s="489"/>
      <c r="K20" s="490"/>
      <c r="L20" s="66"/>
      <c r="M20" s="36"/>
      <c r="N20" s="9"/>
      <c r="O20" s="9"/>
      <c r="P20" s="9"/>
      <c r="Q20" s="9"/>
      <c r="R20" s="493"/>
      <c r="S20" s="9"/>
      <c r="T20" s="9"/>
      <c r="U20" s="9"/>
    </row>
    <row r="21" spans="2:21" ht="22" customHeight="1" x14ac:dyDescent="0.3">
      <c r="B21" s="52"/>
      <c r="C21" s="251" t="s">
        <v>66</v>
      </c>
      <c r="D21" s="489" t="s">
        <v>127</v>
      </c>
      <c r="E21" s="489"/>
      <c r="F21" s="489"/>
      <c r="G21" s="489"/>
      <c r="H21" s="489"/>
      <c r="I21" s="489"/>
      <c r="J21" s="489"/>
      <c r="K21" s="490"/>
      <c r="L21" s="66"/>
      <c r="M21" s="36"/>
      <c r="N21" s="9"/>
      <c r="O21" s="9"/>
      <c r="P21" s="9"/>
      <c r="Q21" s="9"/>
      <c r="R21" s="493"/>
      <c r="S21" s="9"/>
      <c r="T21" s="9"/>
      <c r="U21" s="9"/>
    </row>
    <row r="22" spans="2:21" ht="22" customHeight="1" x14ac:dyDescent="0.3">
      <c r="B22" s="52"/>
      <c r="C22" s="253" t="s">
        <v>68</v>
      </c>
      <c r="D22" s="491" t="s">
        <v>67</v>
      </c>
      <c r="E22" s="491"/>
      <c r="F22" s="491"/>
      <c r="G22" s="491"/>
      <c r="H22" s="491"/>
      <c r="I22" s="491"/>
      <c r="J22" s="491"/>
      <c r="K22" s="492"/>
      <c r="L22" s="66"/>
      <c r="M22" s="36"/>
      <c r="N22" s="9"/>
      <c r="O22" s="9"/>
      <c r="P22" s="9"/>
      <c r="Q22" s="9"/>
      <c r="R22" s="493"/>
      <c r="S22" s="9"/>
      <c r="T22" s="9"/>
      <c r="U22" s="9"/>
    </row>
    <row r="23" spans="2:21" ht="14" customHeight="1" x14ac:dyDescent="0.3">
      <c r="B23" s="176"/>
      <c r="C23" s="152"/>
      <c r="D23" s="152"/>
      <c r="L23" s="177"/>
      <c r="O23" s="152"/>
    </row>
    <row r="24" spans="2:21" ht="52.5" customHeight="1" x14ac:dyDescent="0.3">
      <c r="B24" s="254"/>
      <c r="C24" s="480" t="s">
        <v>138</v>
      </c>
      <c r="D24" s="480"/>
      <c r="E24" s="480"/>
      <c r="F24" s="480"/>
      <c r="G24" s="221"/>
      <c r="H24" s="256" t="s">
        <v>226</v>
      </c>
      <c r="I24" s="221"/>
      <c r="J24" s="485" t="s">
        <v>247</v>
      </c>
      <c r="K24" s="485"/>
      <c r="L24" s="177"/>
      <c r="O24" s="257"/>
      <c r="P24" s="257"/>
      <c r="Q24" s="257"/>
      <c r="R24" s="257"/>
    </row>
    <row r="25" spans="2:21" ht="40" customHeight="1" x14ac:dyDescent="0.3">
      <c r="B25" s="254"/>
      <c r="C25" s="476" t="str">
        <f>IF(Formulaire_Demande!F112="","",Formulaire_Demande!F112)</f>
        <v/>
      </c>
      <c r="D25" s="476"/>
      <c r="E25" s="476"/>
      <c r="F25" s="476"/>
      <c r="G25" s="258"/>
      <c r="H25" s="26"/>
      <c r="I25" s="258" t="str">
        <f>IF(Formulaire_Demande!L112="","",Formulaire_Demande!L112)</f>
        <v/>
      </c>
      <c r="J25" s="481"/>
      <c r="K25" s="481"/>
      <c r="L25" s="177"/>
      <c r="O25" s="257"/>
      <c r="P25" s="257"/>
      <c r="Q25" s="257"/>
      <c r="R25" s="257"/>
    </row>
    <row r="26" spans="2:21" ht="40" customHeight="1" x14ac:dyDescent="0.3">
      <c r="B26" s="254"/>
      <c r="C26" s="476" t="str">
        <f>IF(Formulaire_Demande!F113="","",Formulaire_Demande!F113)</f>
        <v/>
      </c>
      <c r="D26" s="476"/>
      <c r="E26" s="476"/>
      <c r="F26" s="476"/>
      <c r="G26" s="258"/>
      <c r="H26" s="26"/>
      <c r="I26" s="258"/>
      <c r="J26" s="481"/>
      <c r="K26" s="481"/>
      <c r="L26" s="177"/>
      <c r="O26" s="257"/>
      <c r="P26" s="257"/>
      <c r="Q26" s="257"/>
      <c r="R26" s="257"/>
    </row>
    <row r="27" spans="2:21" ht="40" customHeight="1" x14ac:dyDescent="0.3">
      <c r="B27" s="254"/>
      <c r="C27" s="476" t="str">
        <f>IF(Formulaire_Demande!F114="","",Formulaire_Demande!F114)</f>
        <v/>
      </c>
      <c r="D27" s="476"/>
      <c r="E27" s="476"/>
      <c r="F27" s="476"/>
      <c r="G27" s="258"/>
      <c r="H27" s="26"/>
      <c r="I27" s="258"/>
      <c r="J27" s="481"/>
      <c r="K27" s="481"/>
      <c r="L27" s="177"/>
      <c r="O27" s="257"/>
      <c r="P27" s="257"/>
      <c r="Q27" s="257"/>
      <c r="R27" s="257"/>
    </row>
    <row r="28" spans="2:21" ht="40" customHeight="1" x14ac:dyDescent="0.3">
      <c r="B28" s="254"/>
      <c r="C28" s="476" t="str">
        <f>IF(Formulaire_Demande!F115="","",Formulaire_Demande!F115)</f>
        <v/>
      </c>
      <c r="D28" s="476"/>
      <c r="E28" s="476"/>
      <c r="F28" s="476"/>
      <c r="G28" s="258"/>
      <c r="H28" s="26"/>
      <c r="I28" s="258"/>
      <c r="J28" s="481"/>
      <c r="K28" s="481"/>
      <c r="L28" s="177"/>
      <c r="O28" s="257"/>
      <c r="P28" s="257"/>
      <c r="Q28" s="257"/>
      <c r="R28" s="257"/>
    </row>
    <row r="29" spans="2:21" ht="40" customHeight="1" x14ac:dyDescent="0.3">
      <c r="B29" s="254"/>
      <c r="C29" s="476" t="str">
        <f>IF(Formulaire_Demande!F116="","",Formulaire_Demande!F116)</f>
        <v/>
      </c>
      <c r="D29" s="476"/>
      <c r="E29" s="476"/>
      <c r="F29" s="476"/>
      <c r="G29" s="258"/>
      <c r="H29" s="26"/>
      <c r="I29" s="258"/>
      <c r="J29" s="482"/>
      <c r="K29" s="482"/>
      <c r="L29" s="177"/>
      <c r="O29" s="257"/>
      <c r="P29" s="257"/>
      <c r="Q29" s="257"/>
      <c r="R29" s="257"/>
    </row>
    <row r="30" spans="2:21" ht="14" customHeight="1" x14ac:dyDescent="0.3">
      <c r="B30" s="52"/>
      <c r="C30" s="257"/>
      <c r="D30" s="257"/>
      <c r="E30" s="257"/>
      <c r="F30" s="257"/>
      <c r="G30" s="257"/>
      <c r="H30" s="257"/>
      <c r="L30" s="177"/>
    </row>
    <row r="31" spans="2:21" ht="22" customHeight="1" x14ac:dyDescent="0.3">
      <c r="B31" s="176"/>
      <c r="C31" s="480" t="s">
        <v>227</v>
      </c>
      <c r="D31" s="480"/>
      <c r="E31" s="480"/>
      <c r="F31" s="480"/>
      <c r="G31" s="480"/>
      <c r="H31" s="480"/>
      <c r="I31" s="480"/>
      <c r="J31" s="480"/>
      <c r="K31" s="480"/>
      <c r="L31" s="177"/>
      <c r="O31" s="152"/>
    </row>
    <row r="32" spans="2:21" s="36" customFormat="1" ht="22" customHeight="1" x14ac:dyDescent="0.35">
      <c r="B32" s="259"/>
      <c r="C32" s="479" t="s">
        <v>230</v>
      </c>
      <c r="D32" s="479"/>
      <c r="E32" s="479"/>
      <c r="F32" s="479"/>
      <c r="G32" s="479"/>
      <c r="H32" s="479"/>
      <c r="I32" s="479"/>
      <c r="J32" s="479"/>
      <c r="K32" s="479"/>
      <c r="L32" s="66"/>
    </row>
    <row r="33" spans="2:15" s="135" customFormat="1" ht="60" customHeight="1" x14ac:dyDescent="0.35">
      <c r="B33" s="260"/>
      <c r="C33" s="486"/>
      <c r="D33" s="487"/>
      <c r="E33" s="487"/>
      <c r="F33" s="487"/>
      <c r="G33" s="487"/>
      <c r="H33" s="487"/>
      <c r="I33" s="487"/>
      <c r="J33" s="487"/>
      <c r="K33" s="488"/>
      <c r="L33" s="261"/>
    </row>
    <row r="34" spans="2:15" ht="14" customHeight="1" x14ac:dyDescent="0.3">
      <c r="B34" s="52"/>
      <c r="L34" s="177"/>
    </row>
    <row r="35" spans="2:15" s="36" customFormat="1" ht="22" customHeight="1" x14ac:dyDescent="0.35">
      <c r="B35" s="259"/>
      <c r="C35" s="479" t="s">
        <v>231</v>
      </c>
      <c r="D35" s="479"/>
      <c r="E35" s="479"/>
      <c r="F35" s="479"/>
      <c r="G35" s="479"/>
      <c r="H35" s="479"/>
      <c r="I35" s="479"/>
      <c r="J35" s="479"/>
      <c r="K35" s="479"/>
      <c r="L35" s="66"/>
    </row>
    <row r="36" spans="2:15" s="135" customFormat="1" ht="60" customHeight="1" x14ac:dyDescent="0.35">
      <c r="B36" s="260"/>
      <c r="C36" s="486"/>
      <c r="D36" s="487"/>
      <c r="E36" s="487"/>
      <c r="F36" s="487"/>
      <c r="G36" s="487"/>
      <c r="H36" s="487"/>
      <c r="I36" s="487"/>
      <c r="J36" s="487"/>
      <c r="K36" s="488"/>
      <c r="L36" s="261"/>
    </row>
    <row r="37" spans="2:15" ht="14" customHeight="1" x14ac:dyDescent="0.3">
      <c r="B37" s="52"/>
      <c r="L37" s="177"/>
    </row>
    <row r="38" spans="2:15" s="36" customFormat="1" ht="22" customHeight="1" x14ac:dyDescent="0.35">
      <c r="B38" s="259"/>
      <c r="C38" s="468" t="s">
        <v>228</v>
      </c>
      <c r="D38" s="468"/>
      <c r="E38" s="468"/>
      <c r="F38" s="468"/>
      <c r="G38" s="468"/>
      <c r="H38" s="468"/>
      <c r="I38" s="468"/>
      <c r="J38" s="477"/>
      <c r="K38" s="27"/>
      <c r="L38" s="66"/>
    </row>
    <row r="39" spans="2:15" s="36" customFormat="1" ht="22" customHeight="1" x14ac:dyDescent="0.35">
      <c r="B39" s="259"/>
      <c r="C39" s="473" t="str">
        <f>IF(K38="Oui"," * Lesquelles?",IF(K38="Non","",""))</f>
        <v/>
      </c>
      <c r="D39" s="473"/>
      <c r="E39" s="473"/>
      <c r="F39" s="473"/>
      <c r="G39" s="473"/>
      <c r="H39" s="473"/>
      <c r="I39" s="473"/>
      <c r="J39" s="473"/>
      <c r="K39" s="473"/>
      <c r="L39" s="66"/>
    </row>
    <row r="40" spans="2:15" ht="40" customHeight="1" x14ac:dyDescent="0.3">
      <c r="B40" s="52"/>
      <c r="C40" s="475"/>
      <c r="D40" s="475"/>
      <c r="E40" s="475"/>
      <c r="F40" s="475"/>
      <c r="G40" s="475"/>
      <c r="H40" s="475"/>
      <c r="I40" s="475"/>
      <c r="J40" s="475"/>
      <c r="K40" s="475"/>
      <c r="L40" s="177"/>
      <c r="O40" s="262"/>
    </row>
    <row r="41" spans="2:15" ht="40" customHeight="1" x14ac:dyDescent="0.3">
      <c r="B41" s="52"/>
      <c r="C41" s="475"/>
      <c r="D41" s="475"/>
      <c r="E41" s="475"/>
      <c r="F41" s="475"/>
      <c r="G41" s="475"/>
      <c r="H41" s="475"/>
      <c r="I41" s="475"/>
      <c r="J41" s="475"/>
      <c r="K41" s="475"/>
      <c r="L41" s="177"/>
      <c r="O41" s="262"/>
    </row>
    <row r="42" spans="2:15" ht="40" customHeight="1" x14ac:dyDescent="0.3">
      <c r="B42" s="52"/>
      <c r="C42" s="475"/>
      <c r="D42" s="475"/>
      <c r="E42" s="475"/>
      <c r="F42" s="475"/>
      <c r="G42" s="475"/>
      <c r="H42" s="475"/>
      <c r="I42" s="475"/>
      <c r="J42" s="475"/>
      <c r="K42" s="475"/>
      <c r="L42" s="177"/>
      <c r="O42" s="262"/>
    </row>
    <row r="43" spans="2:15" ht="14" customHeight="1" x14ac:dyDescent="0.3">
      <c r="B43" s="52"/>
      <c r="C43" s="263"/>
      <c r="D43" s="263"/>
      <c r="E43" s="263"/>
      <c r="F43" s="263"/>
      <c r="G43" s="36"/>
      <c r="H43" s="36"/>
      <c r="I43" s="36"/>
      <c r="J43" s="36"/>
      <c r="K43" s="36"/>
      <c r="L43" s="177"/>
      <c r="O43" s="262"/>
    </row>
    <row r="44" spans="2:15" ht="22" customHeight="1" x14ac:dyDescent="0.3">
      <c r="B44" s="254"/>
      <c r="C44" s="483" t="s">
        <v>229</v>
      </c>
      <c r="D44" s="483"/>
      <c r="E44" s="483"/>
      <c r="F44" s="483"/>
      <c r="G44" s="483"/>
      <c r="H44" s="483"/>
      <c r="I44" s="483"/>
      <c r="J44" s="484"/>
      <c r="K44" s="27"/>
      <c r="L44" s="177"/>
      <c r="N44" s="126"/>
    </row>
    <row r="45" spans="2:15" s="135" customFormat="1" ht="22" customHeight="1" x14ac:dyDescent="0.35">
      <c r="B45" s="133"/>
      <c r="C45" s="478" t="str">
        <f>IF(K44="","",IF(K44="Oui","* Mentionnez les prochaines actions d'exportation.",IF(K44="Non","* Pourquoi?","")))</f>
        <v/>
      </c>
      <c r="D45" s="478"/>
      <c r="E45" s="478"/>
      <c r="F45" s="478"/>
      <c r="G45" s="478"/>
      <c r="H45" s="478"/>
      <c r="I45" s="478"/>
      <c r="J45" s="478"/>
      <c r="K45" s="478"/>
      <c r="L45" s="264"/>
    </row>
    <row r="46" spans="2:15" s="135" customFormat="1" ht="40" customHeight="1" x14ac:dyDescent="0.35">
      <c r="B46" s="133"/>
      <c r="C46" s="475"/>
      <c r="D46" s="475"/>
      <c r="E46" s="475"/>
      <c r="F46" s="475"/>
      <c r="G46" s="475"/>
      <c r="H46" s="475"/>
      <c r="I46" s="475"/>
      <c r="J46" s="475"/>
      <c r="K46" s="475"/>
      <c r="L46" s="261"/>
    </row>
    <row r="47" spans="2:15" s="135" customFormat="1" ht="40" customHeight="1" x14ac:dyDescent="0.35">
      <c r="B47" s="133"/>
      <c r="C47" s="475"/>
      <c r="D47" s="475"/>
      <c r="E47" s="475"/>
      <c r="F47" s="475"/>
      <c r="G47" s="475"/>
      <c r="H47" s="475"/>
      <c r="I47" s="475"/>
      <c r="J47" s="475"/>
      <c r="K47" s="475"/>
      <c r="L47" s="261"/>
    </row>
    <row r="48" spans="2:15" s="135" customFormat="1" ht="40" customHeight="1" x14ac:dyDescent="0.35">
      <c r="B48" s="133"/>
      <c r="C48" s="475"/>
      <c r="D48" s="475"/>
      <c r="E48" s="475"/>
      <c r="F48" s="475"/>
      <c r="G48" s="475"/>
      <c r="H48" s="475"/>
      <c r="I48" s="475"/>
      <c r="J48" s="475"/>
      <c r="K48" s="475"/>
      <c r="L48" s="261"/>
    </row>
    <row r="49" spans="2:12" ht="14" customHeight="1" thickBot="1" x14ac:dyDescent="0.35">
      <c r="B49" s="226"/>
      <c r="C49" s="192"/>
      <c r="D49" s="192"/>
      <c r="E49" s="192"/>
      <c r="F49" s="192"/>
      <c r="G49" s="192"/>
      <c r="H49" s="192"/>
      <c r="I49" s="192"/>
      <c r="J49" s="192"/>
      <c r="K49" s="192"/>
      <c r="L49" s="228"/>
    </row>
    <row r="50" spans="2:12" ht="14.5" thickBot="1" x14ac:dyDescent="0.35">
      <c r="B50" s="1"/>
    </row>
    <row r="51" spans="2:12" ht="10" customHeight="1" x14ac:dyDescent="0.3">
      <c r="B51" s="333"/>
      <c r="C51" s="334"/>
      <c r="D51" s="334"/>
      <c r="E51" s="334"/>
      <c r="F51" s="334"/>
      <c r="G51" s="334"/>
      <c r="H51" s="334"/>
      <c r="I51" s="334"/>
      <c r="J51" s="334"/>
      <c r="K51" s="334"/>
      <c r="L51" s="335"/>
    </row>
    <row r="52" spans="2:12" ht="28" customHeight="1" x14ac:dyDescent="0.3">
      <c r="B52" s="336"/>
      <c r="C52" s="508" t="s">
        <v>239</v>
      </c>
      <c r="D52" s="509"/>
      <c r="E52" s="509"/>
      <c r="F52" s="509"/>
      <c r="G52" s="509"/>
      <c r="H52" s="509"/>
      <c r="I52" s="509"/>
      <c r="J52" s="509"/>
      <c r="K52" s="510"/>
      <c r="L52" s="337"/>
    </row>
    <row r="53" spans="2:12" s="36" customFormat="1" ht="15.5" x14ac:dyDescent="0.35">
      <c r="B53" s="338"/>
      <c r="C53" s="511" t="s">
        <v>85</v>
      </c>
      <c r="D53" s="512"/>
      <c r="E53" s="512"/>
      <c r="F53" s="512"/>
      <c r="G53" s="512"/>
      <c r="H53" s="512"/>
      <c r="I53" s="512"/>
      <c r="J53" s="512"/>
      <c r="K53" s="513"/>
      <c r="L53" s="339"/>
    </row>
    <row r="54" spans="2:12" ht="46" customHeight="1" x14ac:dyDescent="0.3">
      <c r="B54" s="340"/>
      <c r="C54" s="514"/>
      <c r="D54" s="515"/>
      <c r="E54" s="515"/>
      <c r="F54" s="515"/>
      <c r="G54" s="515"/>
      <c r="H54" s="515"/>
      <c r="I54" s="515"/>
      <c r="J54" s="515"/>
      <c r="K54" s="516"/>
      <c r="L54" s="337"/>
    </row>
    <row r="55" spans="2:12" ht="10" customHeight="1" x14ac:dyDescent="0.3">
      <c r="B55" s="340"/>
      <c r="C55" s="341"/>
      <c r="D55" s="342"/>
      <c r="E55" s="342"/>
      <c r="F55" s="342"/>
      <c r="G55" s="342"/>
      <c r="H55" s="342"/>
      <c r="I55" s="342"/>
      <c r="J55" s="342"/>
      <c r="K55" s="343"/>
      <c r="L55" s="337"/>
    </row>
    <row r="56" spans="2:12" s="36" customFormat="1" x14ac:dyDescent="0.35">
      <c r="B56" s="338"/>
      <c r="C56" s="517" t="s">
        <v>240</v>
      </c>
      <c r="D56" s="518"/>
      <c r="E56" s="344"/>
      <c r="F56" s="517" t="s">
        <v>241</v>
      </c>
      <c r="G56" s="518"/>
      <c r="H56" s="345"/>
      <c r="I56" s="346"/>
      <c r="J56" s="346"/>
      <c r="K56" s="347"/>
      <c r="L56" s="339"/>
    </row>
    <row r="57" spans="2:12" s="36" customFormat="1" x14ac:dyDescent="0.35">
      <c r="B57" s="338"/>
      <c r="C57" s="519" t="s">
        <v>242</v>
      </c>
      <c r="D57" s="520"/>
      <c r="E57" s="348" t="str">
        <f>IF(E56="","",E56*0.7)</f>
        <v/>
      </c>
      <c r="F57" s="520" t="s">
        <v>243</v>
      </c>
      <c r="G57" s="520"/>
      <c r="H57" s="348" t="str">
        <f>IF(H56="","",IF(H56-E57&lt;0,0,H56-E57))</f>
        <v/>
      </c>
      <c r="I57" s="346"/>
      <c r="J57" s="346"/>
      <c r="K57" s="347"/>
      <c r="L57" s="339"/>
    </row>
    <row r="58" spans="2:12" s="36" customFormat="1" x14ac:dyDescent="0.35">
      <c r="B58" s="338"/>
      <c r="C58" s="519" t="s">
        <v>244</v>
      </c>
      <c r="D58" s="520"/>
      <c r="E58" s="348" t="str">
        <f>IF(E56="","",E56*0.3)</f>
        <v/>
      </c>
      <c r="F58" s="520" t="s">
        <v>245</v>
      </c>
      <c r="G58" s="520"/>
      <c r="H58" s="348" t="str">
        <f>IF(H56="","",IF(H56-E57&lt;E58,E58-H57))</f>
        <v/>
      </c>
      <c r="I58" s="346"/>
      <c r="J58" s="346"/>
      <c r="K58" s="347"/>
      <c r="L58" s="339"/>
    </row>
    <row r="59" spans="2:12" s="36" customFormat="1" x14ac:dyDescent="0.35">
      <c r="B59" s="338"/>
      <c r="C59" s="349"/>
      <c r="D59" s="346"/>
      <c r="E59" s="346"/>
      <c r="F59" s="520" t="s">
        <v>246</v>
      </c>
      <c r="G59" s="520"/>
      <c r="H59" s="348" t="str">
        <f>IF(H56="","",IF(AND(H56-E57&lt;0,H56-E57&lt;E58),E57-H56,0))</f>
        <v/>
      </c>
      <c r="I59" s="346"/>
      <c r="J59" s="346"/>
      <c r="K59" s="347"/>
      <c r="L59" s="339"/>
    </row>
    <row r="60" spans="2:12" ht="10" customHeight="1" x14ac:dyDescent="0.3">
      <c r="B60" s="340"/>
      <c r="C60" s="350"/>
      <c r="D60" s="351"/>
      <c r="E60" s="351"/>
      <c r="F60" s="351"/>
      <c r="G60" s="351"/>
      <c r="H60" s="351"/>
      <c r="I60" s="351"/>
      <c r="J60" s="351"/>
      <c r="K60" s="352"/>
      <c r="L60" s="337"/>
    </row>
    <row r="61" spans="2:12" ht="10" customHeight="1" thickBot="1" x14ac:dyDescent="0.35">
      <c r="B61" s="353"/>
      <c r="C61" s="354"/>
      <c r="D61" s="354"/>
      <c r="E61" s="354"/>
      <c r="F61" s="354"/>
      <c r="G61" s="354"/>
      <c r="H61" s="354"/>
      <c r="I61" s="354"/>
      <c r="J61" s="354"/>
      <c r="K61" s="354"/>
      <c r="L61" s="355"/>
    </row>
    <row r="62" spans="2:12" x14ac:dyDescent="0.3">
      <c r="B62" s="1"/>
    </row>
    <row r="63" spans="2:12" x14ac:dyDescent="0.3">
      <c r="B63" s="1"/>
    </row>
  </sheetData>
  <sheetProtection algorithmName="SHA-512" hashValue="Zb15euBEDcbR6pwrdLHj/JqYujM1mqTTP+Gs6+OqWvs4wTm9ftlv5QrHSHjp+dShRJkK1upa+1s68Byyfh+PQQ==" saltValue="WprAJ2zG1mdarIImm45y+g==" spinCount="100000" sheet="1" objects="1" scenarios="1" formatRows="0"/>
  <mergeCells count="54">
    <mergeCell ref="C57:D57"/>
    <mergeCell ref="F57:G57"/>
    <mergeCell ref="C58:D58"/>
    <mergeCell ref="F58:G58"/>
    <mergeCell ref="F59:G59"/>
    <mergeCell ref="C52:K52"/>
    <mergeCell ref="C53:K53"/>
    <mergeCell ref="C54:K54"/>
    <mergeCell ref="C56:D56"/>
    <mergeCell ref="F56:G56"/>
    <mergeCell ref="C46:K46"/>
    <mergeCell ref="C39:K39"/>
    <mergeCell ref="C41:K41"/>
    <mergeCell ref="C42:K42"/>
    <mergeCell ref="C47:K47"/>
    <mergeCell ref="R20:R22"/>
    <mergeCell ref="C1:L1"/>
    <mergeCell ref="N9:O9"/>
    <mergeCell ref="R16:R17"/>
    <mergeCell ref="C36:K36"/>
    <mergeCell ref="C24:F24"/>
    <mergeCell ref="C7:K7"/>
    <mergeCell ref="C9:K9"/>
    <mergeCell ref="C11:K11"/>
    <mergeCell ref="C12:K12"/>
    <mergeCell ref="F13:K13"/>
    <mergeCell ref="F14:K14"/>
    <mergeCell ref="D16:K16"/>
    <mergeCell ref="D17:K17"/>
    <mergeCell ref="D18:K18"/>
    <mergeCell ref="D19:K19"/>
    <mergeCell ref="J24:K24"/>
    <mergeCell ref="C33:K33"/>
    <mergeCell ref="D20:K20"/>
    <mergeCell ref="D21:K21"/>
    <mergeCell ref="D22:K22"/>
    <mergeCell ref="J25:K25"/>
    <mergeCell ref="J26:K26"/>
    <mergeCell ref="C48:K48"/>
    <mergeCell ref="C25:F25"/>
    <mergeCell ref="C26:F26"/>
    <mergeCell ref="C27:F27"/>
    <mergeCell ref="C28:F28"/>
    <mergeCell ref="C29:F29"/>
    <mergeCell ref="C38:J38"/>
    <mergeCell ref="C45:K45"/>
    <mergeCell ref="C35:K35"/>
    <mergeCell ref="C32:K32"/>
    <mergeCell ref="C31:K31"/>
    <mergeCell ref="J27:K27"/>
    <mergeCell ref="J28:K28"/>
    <mergeCell ref="J29:K29"/>
    <mergeCell ref="C40:K40"/>
    <mergeCell ref="C44:J44"/>
  </mergeCells>
  <conditionalFormatting sqref="C9:K9">
    <cfRule type="notContainsBlanks" dxfId="10" priority="1">
      <formula>LEN(TRIM(C9))&gt;0</formula>
    </cfRule>
  </conditionalFormatting>
  <conditionalFormatting sqref="C40:K42">
    <cfRule type="expression" dxfId="9" priority="2">
      <formula>$K$38="Oui"</formula>
    </cfRule>
  </conditionalFormatting>
  <conditionalFormatting sqref="C46:K48">
    <cfRule type="expression" dxfId="8" priority="13">
      <formula>$K$44&lt;&gt;""</formula>
    </cfRule>
  </conditionalFormatting>
  <conditionalFormatting sqref="H25:H29">
    <cfRule type="expression" dxfId="7" priority="5">
      <formula>C25&lt;&gt;""</formula>
    </cfRule>
  </conditionalFormatting>
  <conditionalFormatting sqref="J25:K29">
    <cfRule type="expression" dxfId="6" priority="4">
      <formula>C25&lt;&gt;""</formula>
    </cfRule>
  </conditionalFormatting>
  <hyperlinks>
    <hyperlink ref="D21:J21" location="Formulaire_Demande!F181" display="Compléter la section Rapport final des sources de financement - Section G cliquer ici" xr:uid="{BB6FC67D-2B63-412B-92AB-1FF95617D33B}"/>
    <hyperlink ref="D20:J20" location="Formulaire_Demande!F147" display="Compléter la section Rapport final du budget - Section F cliquer ici" xr:uid="{BD9BC333-35B5-4855-97C1-A4EF73A30C7A}"/>
    <hyperlink ref="D19:J19" location="Prévision_Ventes!E14" display="Compléter la section Rapport final ventes - onglet Prévision_Ventes cliquer ici" xr:uid="{87D1A3A3-9636-430A-A71A-D268399476F0}"/>
    <hyperlink ref="D17:J17" location="Liste_Activités!G15" display="Compléter la section Rapport final des activités - onglet Liste_Activités cliquer ici" xr:uid="{AEA09721-8FAB-4CF9-9A75-BE94BF596D34}"/>
    <hyperlink ref="D16:J16" location="Liste_Professionnels!J15" display="Compléter la section Rapport final de la liste des professionnels invités - onglet Liste_Professionnels cliquer ici" xr:uid="{92E9EB82-7CD5-432A-8B03-888DD2CA55E9}"/>
    <hyperlink ref="D18:J18" location="Liste_Activités!M7" display="Ajouter les activités réalisées, mais non prévues au dépôt de la demande -  onglet Liste_Activités cliquer ici" xr:uid="{380B35F9-7857-4324-A4C3-2A6C0C4067CE}"/>
    <hyperlink ref="D20:K20" location="Formulaire_Demande!F149" display="Compléter la section Rapport final du budget - Section F cliquer ici" xr:uid="{7D1606F2-4220-4044-A1E3-CB28D513850C}"/>
    <hyperlink ref="D21:K21" location="Formulaire_Demande!F183" display="Compléter la section Rapport final des sources de financement - Section G cliquer ici" xr:uid="{9F5D48D8-170A-4F5E-B50B-D3C216170AF7}"/>
  </hyperlinks>
  <printOptions horizontalCentered="1"/>
  <pageMargins left="0.25" right="0.25" top="0.75" bottom="0.75" header="0.3" footer="0.3"/>
  <pageSetup paperSize="5" scale="71" fitToHeight="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électionner dans la liste" xr:uid="{6008D2E8-5DFE-4E7D-86D9-25ABAB6A1532}">
          <x14:formula1>
            <xm:f>Paramètres!$B$2:$B$3</xm:f>
          </x14:formula1>
          <xm:sqref>H25:H29 K44 K38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CC535-8D5F-4F58-A6FD-7CA704C35991}">
  <sheetPr>
    <tabColor theme="3" tint="0.59999389629810485"/>
  </sheetPr>
  <dimension ref="B1:N102"/>
  <sheetViews>
    <sheetView showGridLines="0" zoomScaleNormal="100" workbookViewId="0">
      <selection activeCell="C6" sqref="C6:I6"/>
    </sheetView>
  </sheetViews>
  <sheetFormatPr baseColWidth="10" defaultColWidth="10.81640625" defaultRowHeight="14" x14ac:dyDescent="0.35"/>
  <cols>
    <col min="1" max="1" width="1.54296875" style="36" customWidth="1"/>
    <col min="2" max="2" width="2.54296875" style="36" customWidth="1"/>
    <col min="3" max="3" width="20.81640625" style="36" customWidth="1"/>
    <col min="4" max="4" width="22.54296875" style="36" customWidth="1"/>
    <col min="5" max="5" width="18.54296875" style="40" customWidth="1"/>
    <col min="6" max="6" width="18.54296875" style="36" customWidth="1"/>
    <col min="7" max="7" width="20.54296875" style="36" customWidth="1"/>
    <col min="8" max="8" width="19.54296875" style="36" customWidth="1"/>
    <col min="9" max="9" width="18.54296875" style="36" customWidth="1"/>
    <col min="10" max="10" width="2.54296875" style="40" customWidth="1"/>
    <col min="11" max="11" width="1.54296875" style="36" customWidth="1"/>
    <col min="12" max="12" width="5.6328125" style="36" customWidth="1"/>
    <col min="13" max="13" width="31.54296875" style="36" customWidth="1"/>
    <col min="14" max="14" width="14.54296875" style="36" customWidth="1"/>
    <col min="15" max="16384" width="10.81640625" style="36"/>
  </cols>
  <sheetData>
    <row r="1" spans="2:14" ht="38.15" customHeight="1" x14ac:dyDescent="0.35">
      <c r="E1" s="401" t="s">
        <v>171</v>
      </c>
      <c r="F1" s="401"/>
      <c r="G1" s="401"/>
      <c r="H1" s="401"/>
      <c r="I1" s="401"/>
      <c r="J1" s="401"/>
      <c r="K1" s="37"/>
      <c r="L1" s="37"/>
    </row>
    <row r="2" spans="2:14" ht="18" customHeight="1" x14ac:dyDescent="0.35">
      <c r="J2" s="41" t="s">
        <v>12</v>
      </c>
    </row>
    <row r="3" spans="2:14" ht="18" customHeight="1" x14ac:dyDescent="0.35">
      <c r="C3" s="42"/>
      <c r="D3" s="42"/>
      <c r="E3" s="42"/>
      <c r="F3" s="43"/>
      <c r="J3" s="44" t="s">
        <v>69</v>
      </c>
    </row>
    <row r="4" spans="2:14" ht="10" customHeight="1" thickBot="1" x14ac:dyDescent="0.4">
      <c r="C4" s="42"/>
      <c r="D4" s="42"/>
      <c r="E4" s="42"/>
      <c r="F4" s="43"/>
      <c r="J4" s="44"/>
    </row>
    <row r="5" spans="2:14" ht="10" customHeight="1" x14ac:dyDescent="0.45">
      <c r="B5" s="48"/>
      <c r="C5" s="61"/>
      <c r="D5" s="61"/>
      <c r="E5" s="62"/>
      <c r="F5" s="63"/>
      <c r="G5" s="49"/>
      <c r="H5" s="49"/>
      <c r="I5" s="49"/>
      <c r="J5" s="64"/>
      <c r="M5" s="230"/>
    </row>
    <row r="6" spans="2:14" s="1" customFormat="1" ht="28" customHeight="1" x14ac:dyDescent="0.3">
      <c r="B6" s="52"/>
      <c r="C6" s="534" t="s">
        <v>70</v>
      </c>
      <c r="D6" s="535"/>
      <c r="E6" s="535"/>
      <c r="F6" s="535"/>
      <c r="G6" s="535"/>
      <c r="H6" s="535"/>
      <c r="I6" s="536"/>
      <c r="J6" s="66"/>
      <c r="K6" s="265"/>
      <c r="M6" s="36"/>
    </row>
    <row r="7" spans="2:14" s="1" customFormat="1" ht="10" customHeight="1" x14ac:dyDescent="0.3">
      <c r="B7" s="52"/>
      <c r="C7" s="242"/>
      <c r="D7" s="242"/>
      <c r="E7" s="46"/>
      <c r="F7" s="164"/>
      <c r="G7" s="164"/>
      <c r="H7" s="36"/>
      <c r="I7" s="36"/>
      <c r="J7" s="66"/>
      <c r="K7" s="36"/>
      <c r="M7" s="36"/>
      <c r="N7" s="36"/>
    </row>
    <row r="8" spans="2:14" ht="24" customHeight="1" x14ac:dyDescent="0.45">
      <c r="B8" s="52"/>
      <c r="C8" s="541" t="s">
        <v>71</v>
      </c>
      <c r="D8" s="542"/>
      <c r="E8" s="537"/>
      <c r="F8" s="537"/>
      <c r="G8" s="266" t="s">
        <v>144</v>
      </c>
      <c r="H8" s="537"/>
      <c r="I8" s="538"/>
      <c r="J8" s="53"/>
      <c r="M8" s="267"/>
    </row>
    <row r="9" spans="2:14" ht="24" customHeight="1" x14ac:dyDescent="0.35">
      <c r="B9" s="52"/>
      <c r="C9" s="382" t="s">
        <v>72</v>
      </c>
      <c r="D9" s="383"/>
      <c r="E9" s="539"/>
      <c r="F9" s="539"/>
      <c r="G9" s="539"/>
      <c r="H9" s="539"/>
      <c r="I9" s="540"/>
      <c r="J9" s="53"/>
      <c r="M9" s="555"/>
      <c r="N9" s="485"/>
    </row>
    <row r="10" spans="2:14" ht="24" customHeight="1" thickBot="1" x14ac:dyDescent="0.4">
      <c r="B10" s="52"/>
      <c r="C10" s="382" t="s">
        <v>101</v>
      </c>
      <c r="D10" s="383"/>
      <c r="E10" s="553" t="str">
        <f>IF(Formulaire_Demande!F25="","",IF(Formulaire_Demande!F25="Multisecteurs","Multisecteurs"&amp;" "&amp;Formulaire_Demande!I25,Formulaire_Demande!F25))</f>
        <v/>
      </c>
      <c r="F10" s="553"/>
      <c r="G10" s="553"/>
      <c r="H10" s="553"/>
      <c r="I10" s="554"/>
      <c r="J10" s="53"/>
      <c r="M10" s="555"/>
      <c r="N10" s="485"/>
    </row>
    <row r="11" spans="2:14" ht="24" customHeight="1" x14ac:dyDescent="0.35">
      <c r="B11" s="52"/>
      <c r="C11" s="382" t="s">
        <v>1</v>
      </c>
      <c r="D11" s="383"/>
      <c r="E11" s="553" t="str">
        <f>IF(Formulaire_Demande!F26="","",Formulaire_Demande!F26)</f>
        <v/>
      </c>
      <c r="F11" s="553"/>
      <c r="G11" s="553"/>
      <c r="H11" s="553"/>
      <c r="I11" s="554"/>
      <c r="J11" s="53"/>
      <c r="M11" s="555" t="s">
        <v>73</v>
      </c>
      <c r="N11" s="556"/>
    </row>
    <row r="12" spans="2:14" ht="24" customHeight="1" thickBot="1" x14ac:dyDescent="0.4">
      <c r="B12" s="52"/>
      <c r="C12" s="382" t="s">
        <v>3</v>
      </c>
      <c r="D12" s="383"/>
      <c r="E12" s="553" t="str">
        <f>IF(Formulaire_Demande!F27="","",Formulaire_Demande!F27)</f>
        <v/>
      </c>
      <c r="F12" s="553"/>
      <c r="G12" s="553"/>
      <c r="H12" s="553"/>
      <c r="I12" s="554"/>
      <c r="J12" s="53"/>
      <c r="M12" s="555"/>
      <c r="N12" s="557"/>
    </row>
    <row r="13" spans="2:14" ht="24" customHeight="1" x14ac:dyDescent="0.35">
      <c r="B13" s="52"/>
      <c r="C13" s="382" t="s">
        <v>4</v>
      </c>
      <c r="D13" s="383"/>
      <c r="E13" s="553" t="str">
        <f>IF(Formulaire_Demande!F28="","",Formulaire_Demande!F28)</f>
        <v/>
      </c>
      <c r="F13" s="553"/>
      <c r="G13" s="553"/>
      <c r="H13" s="553"/>
      <c r="I13" s="554"/>
      <c r="J13" s="53"/>
    </row>
    <row r="14" spans="2:14" ht="24" customHeight="1" x14ac:dyDescent="0.35">
      <c r="B14" s="52"/>
      <c r="C14" s="547" t="s">
        <v>26</v>
      </c>
      <c r="D14" s="548"/>
      <c r="E14" s="268" t="s">
        <v>27</v>
      </c>
      <c r="F14" s="92"/>
      <c r="G14" s="269" t="s">
        <v>145</v>
      </c>
      <c r="H14" s="270">
        <f>Formulaire_Demande!F29</f>
        <v>0</v>
      </c>
      <c r="I14" s="85"/>
      <c r="J14" s="53"/>
    </row>
    <row r="15" spans="2:14" ht="10" customHeight="1" x14ac:dyDescent="0.35">
      <c r="B15" s="52"/>
      <c r="C15" s="271"/>
      <c r="D15" s="271"/>
      <c r="E15" s="272"/>
      <c r="F15" s="47"/>
      <c r="G15" s="47"/>
      <c r="H15" s="47"/>
      <c r="I15" s="47"/>
      <c r="J15" s="53"/>
    </row>
    <row r="16" spans="2:14" ht="24" customHeight="1" x14ac:dyDescent="0.35">
      <c r="B16" s="52"/>
      <c r="C16" s="541" t="s">
        <v>165</v>
      </c>
      <c r="D16" s="542"/>
      <c r="E16" s="545" t="str">
        <f>Formulaire_Demande!F35&amp;" "&amp;Formulaire_Demande!F36</f>
        <v xml:space="preserve"> </v>
      </c>
      <c r="F16" s="545"/>
      <c r="G16" s="545"/>
      <c r="H16" s="545"/>
      <c r="I16" s="546"/>
      <c r="J16" s="53"/>
      <c r="M16" s="273"/>
      <c r="N16" s="255"/>
    </row>
    <row r="17" spans="2:14" ht="24" customHeight="1" x14ac:dyDescent="0.35">
      <c r="B17" s="52"/>
      <c r="C17" s="382" t="s">
        <v>146</v>
      </c>
      <c r="D17" s="383"/>
      <c r="E17" s="553">
        <f>Formulaire_Demande!F37</f>
        <v>0</v>
      </c>
      <c r="F17" s="553"/>
      <c r="G17" s="553"/>
      <c r="H17" s="553"/>
      <c r="I17" s="554"/>
      <c r="J17" s="53"/>
      <c r="M17" s="273"/>
      <c r="N17" s="255"/>
    </row>
    <row r="18" spans="2:14" ht="24" customHeight="1" x14ac:dyDescent="0.35">
      <c r="B18" s="52"/>
      <c r="C18" s="547" t="s">
        <v>102</v>
      </c>
      <c r="D18" s="548"/>
      <c r="E18" s="543"/>
      <c r="F18" s="543"/>
      <c r="G18" s="543"/>
      <c r="H18" s="543"/>
      <c r="I18" s="544"/>
      <c r="J18" s="53"/>
      <c r="M18" s="273"/>
      <c r="N18" s="255"/>
    </row>
    <row r="19" spans="2:14" ht="10" customHeight="1" x14ac:dyDescent="0.35">
      <c r="B19" s="52"/>
      <c r="C19" s="271"/>
      <c r="D19" s="271"/>
      <c r="E19" s="272"/>
      <c r="F19" s="47"/>
      <c r="G19" s="47"/>
      <c r="H19" s="47"/>
      <c r="I19" s="47"/>
      <c r="J19" s="53"/>
    </row>
    <row r="20" spans="2:14" ht="24" customHeight="1" x14ac:dyDescent="0.35">
      <c r="B20" s="52"/>
      <c r="C20" s="380" t="s">
        <v>166</v>
      </c>
      <c r="D20" s="381"/>
      <c r="E20" s="545" t="str">
        <f>IF(OR(Formulaire_Demande!F44="",Formulaire_Demande!F45=""),Formulaire_Demande!F35&amp;" "&amp;Formulaire_Demande!F36,Formulaire_Demande!F44&amp;" "&amp;Formulaire_Demande!F45)</f>
        <v xml:space="preserve"> </v>
      </c>
      <c r="F20" s="545"/>
      <c r="G20" s="545"/>
      <c r="H20" s="545"/>
      <c r="I20" s="546"/>
      <c r="J20" s="53"/>
      <c r="M20" s="273"/>
      <c r="N20" s="255"/>
    </row>
    <row r="21" spans="2:14" ht="24" customHeight="1" x14ac:dyDescent="0.35">
      <c r="B21" s="52"/>
      <c r="C21" s="549" t="s">
        <v>13</v>
      </c>
      <c r="D21" s="550"/>
      <c r="E21" s="553">
        <f>IF(Formulaire_Demande!F46="",Formulaire_Demande!F37,Formulaire_Demande!F46)</f>
        <v>0</v>
      </c>
      <c r="F21" s="553"/>
      <c r="G21" s="553"/>
      <c r="H21" s="553"/>
      <c r="I21" s="554"/>
      <c r="J21" s="53"/>
      <c r="M21" s="273"/>
      <c r="N21" s="255"/>
    </row>
    <row r="22" spans="2:14" ht="24" customHeight="1" x14ac:dyDescent="0.35">
      <c r="B22" s="52"/>
      <c r="C22" s="549" t="s">
        <v>15</v>
      </c>
      <c r="D22" s="550"/>
      <c r="E22" s="553">
        <f>IF(Formulaire_Demande!F48="",Formulaire_Demande!F39,Formulaire_Demande!F48)</f>
        <v>0</v>
      </c>
      <c r="F22" s="553"/>
      <c r="G22" s="553"/>
      <c r="H22" s="553"/>
      <c r="I22" s="554"/>
      <c r="J22" s="53"/>
      <c r="M22" s="273"/>
      <c r="N22" s="255"/>
    </row>
    <row r="23" spans="2:14" ht="24" customHeight="1" x14ac:dyDescent="0.35">
      <c r="B23" s="52"/>
      <c r="C23" s="551" t="s">
        <v>14</v>
      </c>
      <c r="D23" s="552"/>
      <c r="E23" s="543">
        <f>IF(Formulaire_Demande!F47="",Formulaire_Demande!F38,Formulaire_Demande!F47)</f>
        <v>0</v>
      </c>
      <c r="F23" s="543"/>
      <c r="G23" s="543"/>
      <c r="H23" s="543"/>
      <c r="I23" s="544"/>
      <c r="J23" s="53"/>
      <c r="M23" s="273"/>
      <c r="N23" s="255"/>
    </row>
    <row r="24" spans="2:14" ht="10" customHeight="1" x14ac:dyDescent="0.35">
      <c r="B24" s="52"/>
      <c r="C24" s="271"/>
      <c r="D24" s="271"/>
      <c r="E24" s="272"/>
      <c r="F24" s="47"/>
      <c r="G24" s="47"/>
      <c r="H24" s="47"/>
      <c r="I24" s="47"/>
      <c r="J24" s="53"/>
    </row>
    <row r="25" spans="2:14" ht="10" customHeight="1" x14ac:dyDescent="0.35">
      <c r="B25" s="52"/>
      <c r="C25" s="274"/>
      <c r="D25" s="275"/>
      <c r="E25" s="110"/>
      <c r="F25" s="276"/>
      <c r="G25" s="276"/>
      <c r="H25" s="276"/>
      <c r="I25" s="277"/>
      <c r="J25" s="53"/>
    </row>
    <row r="26" spans="2:14" ht="32.15" customHeight="1" x14ac:dyDescent="0.35">
      <c r="B26" s="52"/>
      <c r="C26" s="419" t="s">
        <v>131</v>
      </c>
      <c r="D26" s="386"/>
      <c r="E26" s="526">
        <f>Formulaire_Demande!F65</f>
        <v>0</v>
      </c>
      <c r="F26" s="526"/>
      <c r="G26" s="526"/>
      <c r="H26" s="526"/>
      <c r="I26" s="527"/>
      <c r="J26" s="53"/>
    </row>
    <row r="27" spans="2:14" ht="32.15" customHeight="1" x14ac:dyDescent="0.35">
      <c r="B27" s="52"/>
      <c r="C27" s="89"/>
      <c r="D27" s="90"/>
      <c r="E27" s="526" t="str">
        <f>IF(Formulaire_Demande!F66="","",Formulaire_Demande!F66)</f>
        <v/>
      </c>
      <c r="F27" s="526"/>
      <c r="G27" s="526"/>
      <c r="H27" s="526"/>
      <c r="I27" s="527"/>
      <c r="J27" s="53"/>
    </row>
    <row r="28" spans="2:14" ht="32.15" customHeight="1" thickBot="1" x14ac:dyDescent="0.4">
      <c r="B28" s="52"/>
      <c r="C28" s="89"/>
      <c r="D28" s="90"/>
      <c r="E28" s="526" t="str">
        <f>IF(Formulaire_Demande!F67="","",Formulaire_Demande!F67)</f>
        <v/>
      </c>
      <c r="F28" s="526"/>
      <c r="G28" s="526"/>
      <c r="H28" s="526"/>
      <c r="I28" s="527"/>
      <c r="J28" s="53"/>
    </row>
    <row r="29" spans="2:14" ht="32.15" customHeight="1" thickBot="1" x14ac:dyDescent="0.4">
      <c r="B29" s="52"/>
      <c r="C29" s="387" t="s">
        <v>75</v>
      </c>
      <c r="D29" s="388"/>
      <c r="E29" s="521">
        <f>Formulaire_Demande!F69</f>
        <v>0</v>
      </c>
      <c r="F29" s="521"/>
      <c r="G29" s="75"/>
      <c r="H29" s="278"/>
      <c r="I29" s="76"/>
      <c r="J29" s="53"/>
      <c r="M29" s="279" t="s">
        <v>74</v>
      </c>
      <c r="N29" s="18"/>
    </row>
    <row r="30" spans="2:14" ht="32.15" customHeight="1" x14ac:dyDescent="0.35">
      <c r="B30" s="52"/>
      <c r="C30" s="89" t="s">
        <v>147</v>
      </c>
      <c r="D30" s="90"/>
      <c r="E30" s="521">
        <f>Formulaire_Demande!F70</f>
        <v>0</v>
      </c>
      <c r="F30" s="521"/>
      <c r="G30" s="75"/>
      <c r="H30" s="278"/>
      <c r="I30" s="76"/>
      <c r="J30" s="53"/>
      <c r="M30" s="273"/>
    </row>
    <row r="31" spans="2:14" s="135" customFormat="1" ht="61.5" customHeight="1" x14ac:dyDescent="0.35">
      <c r="B31" s="133"/>
      <c r="C31" s="384" t="s">
        <v>132</v>
      </c>
      <c r="D31" s="385"/>
      <c r="E31" s="526">
        <f>Formulaire_Demande!F76</f>
        <v>0</v>
      </c>
      <c r="F31" s="526"/>
      <c r="G31" s="526"/>
      <c r="H31" s="526"/>
      <c r="I31" s="527"/>
      <c r="J31" s="134"/>
      <c r="M31" s="280"/>
    </row>
    <row r="32" spans="2:14" ht="61.5" customHeight="1" x14ac:dyDescent="0.35">
      <c r="B32" s="52"/>
      <c r="C32" s="122"/>
      <c r="D32" s="123"/>
      <c r="E32" s="526" t="str">
        <f>IF(Formulaire_Demande!F77="","",Formulaire_Demande!F77)</f>
        <v/>
      </c>
      <c r="F32" s="526"/>
      <c r="G32" s="526"/>
      <c r="H32" s="526"/>
      <c r="I32" s="527"/>
      <c r="J32" s="53"/>
      <c r="M32" s="273"/>
    </row>
    <row r="33" spans="2:13" ht="61.5" customHeight="1" x14ac:dyDescent="0.35">
      <c r="B33" s="52"/>
      <c r="C33" s="122"/>
      <c r="D33" s="123"/>
      <c r="E33" s="526" t="str">
        <f>IF(Formulaire_Demande!F78="","",Formulaire_Demande!F78)</f>
        <v/>
      </c>
      <c r="F33" s="526"/>
      <c r="G33" s="526"/>
      <c r="H33" s="526"/>
      <c r="I33" s="527"/>
      <c r="J33" s="53"/>
      <c r="M33" s="273"/>
    </row>
    <row r="34" spans="2:13" s="135" customFormat="1" ht="48" customHeight="1" x14ac:dyDescent="0.35">
      <c r="B34" s="133"/>
      <c r="C34" s="384" t="s">
        <v>148</v>
      </c>
      <c r="D34" s="385"/>
      <c r="E34" s="526" t="str">
        <f>IF(Formulaire_Demande!F80="","",Formulaire_Demande!F80)</f>
        <v/>
      </c>
      <c r="F34" s="526"/>
      <c r="G34" s="526"/>
      <c r="H34" s="526"/>
      <c r="I34" s="527"/>
      <c r="J34" s="134"/>
    </row>
    <row r="35" spans="2:13" s="135" customFormat="1" ht="48" customHeight="1" x14ac:dyDescent="0.35">
      <c r="B35" s="133"/>
      <c r="C35" s="120"/>
      <c r="D35" s="121"/>
      <c r="E35" s="526" t="str">
        <f>IF(Formulaire_Demande!F81="","",Formulaire_Demande!F81)</f>
        <v/>
      </c>
      <c r="F35" s="526"/>
      <c r="G35" s="526"/>
      <c r="H35" s="526"/>
      <c r="I35" s="527"/>
      <c r="J35" s="134"/>
    </row>
    <row r="36" spans="2:13" s="135" customFormat="1" ht="48" customHeight="1" x14ac:dyDescent="0.35">
      <c r="B36" s="133"/>
      <c r="C36" s="120"/>
      <c r="D36" s="121"/>
      <c r="E36" s="526" t="str">
        <f>IF(Formulaire_Demande!F82="","",Formulaire_Demande!F82)</f>
        <v/>
      </c>
      <c r="F36" s="526"/>
      <c r="G36" s="526"/>
      <c r="H36" s="526"/>
      <c r="I36" s="527"/>
      <c r="J36" s="134"/>
    </row>
    <row r="37" spans="2:13" s="135" customFormat="1" ht="48" customHeight="1" x14ac:dyDescent="0.35">
      <c r="B37" s="133"/>
      <c r="C37" s="384" t="s">
        <v>149</v>
      </c>
      <c r="D37" s="385"/>
      <c r="E37" s="526" t="str">
        <f>IF(Formulaire_Demande!F84="","",Formulaire_Demande!F84)</f>
        <v/>
      </c>
      <c r="F37" s="526"/>
      <c r="G37" s="526"/>
      <c r="H37" s="526"/>
      <c r="I37" s="527"/>
      <c r="J37" s="134"/>
    </row>
    <row r="38" spans="2:13" s="135" customFormat="1" ht="48" customHeight="1" x14ac:dyDescent="0.35">
      <c r="B38" s="133"/>
      <c r="C38" s="120"/>
      <c r="D38" s="121"/>
      <c r="E38" s="526" t="str">
        <f>IF(Formulaire_Demande!F85="","",Formulaire_Demande!F85)</f>
        <v/>
      </c>
      <c r="F38" s="526"/>
      <c r="G38" s="526"/>
      <c r="H38" s="526"/>
      <c r="I38" s="527"/>
      <c r="J38" s="134"/>
    </row>
    <row r="39" spans="2:13" s="135" customFormat="1" ht="48" customHeight="1" x14ac:dyDescent="0.35">
      <c r="B39" s="133"/>
      <c r="C39" s="120"/>
      <c r="D39" s="121"/>
      <c r="E39" s="526" t="str">
        <f>IF(Formulaire_Demande!F86="","",Formulaire_Demande!F86)</f>
        <v/>
      </c>
      <c r="F39" s="526"/>
      <c r="G39" s="526"/>
      <c r="H39" s="526"/>
      <c r="I39" s="527"/>
      <c r="J39" s="134"/>
    </row>
    <row r="40" spans="2:13" s="135" customFormat="1" ht="59.5" customHeight="1" x14ac:dyDescent="0.35">
      <c r="B40" s="133"/>
      <c r="C40" s="384" t="s">
        <v>150</v>
      </c>
      <c r="D40" s="385"/>
      <c r="E40" s="526">
        <f>Formulaire_Demande!F88</f>
        <v>0</v>
      </c>
      <c r="F40" s="526"/>
      <c r="G40" s="526"/>
      <c r="H40" s="526"/>
      <c r="I40" s="527"/>
      <c r="J40" s="134"/>
    </row>
    <row r="41" spans="2:13" s="135" customFormat="1" ht="58" customHeight="1" x14ac:dyDescent="0.35">
      <c r="B41" s="133"/>
      <c r="C41" s="384"/>
      <c r="D41" s="385"/>
      <c r="E41" s="526" t="str">
        <f>IF(Formulaire_Demande!F89="","",Formulaire_Demande!F89)</f>
        <v/>
      </c>
      <c r="F41" s="526"/>
      <c r="G41" s="526"/>
      <c r="H41" s="526"/>
      <c r="I41" s="527"/>
      <c r="J41" s="134"/>
    </row>
    <row r="42" spans="2:13" s="135" customFormat="1" ht="58" customHeight="1" x14ac:dyDescent="0.35">
      <c r="B42" s="133"/>
      <c r="C42" s="120"/>
      <c r="D42" s="121"/>
      <c r="E42" s="526" t="str">
        <f>IF(Formulaire_Demande!F90="","",Formulaire_Demande!F90)</f>
        <v/>
      </c>
      <c r="F42" s="526"/>
      <c r="G42" s="526"/>
      <c r="H42" s="526"/>
      <c r="I42" s="527"/>
      <c r="J42" s="134"/>
    </row>
    <row r="43" spans="2:13" s="135" customFormat="1" ht="72.5" customHeight="1" x14ac:dyDescent="0.35">
      <c r="B43" s="133"/>
      <c r="C43" s="384" t="s">
        <v>151</v>
      </c>
      <c r="D43" s="385"/>
      <c r="E43" s="526">
        <f>Formulaire_Demande!F96</f>
        <v>0</v>
      </c>
      <c r="F43" s="526"/>
      <c r="G43" s="526"/>
      <c r="H43" s="526"/>
      <c r="I43" s="527"/>
      <c r="J43" s="134"/>
    </row>
    <row r="44" spans="2:13" s="135" customFormat="1" ht="72.5" customHeight="1" x14ac:dyDescent="0.35">
      <c r="B44" s="133"/>
      <c r="C44" s="120"/>
      <c r="D44" s="121"/>
      <c r="E44" s="526" t="str">
        <f>IF(Formulaire_Demande!F97="","",Formulaire_Demande!F97)</f>
        <v/>
      </c>
      <c r="F44" s="526"/>
      <c r="G44" s="526"/>
      <c r="H44" s="526"/>
      <c r="I44" s="527"/>
      <c r="J44" s="134"/>
    </row>
    <row r="45" spans="2:13" s="135" customFormat="1" ht="72.5" customHeight="1" x14ac:dyDescent="0.35">
      <c r="B45" s="133"/>
      <c r="C45" s="120"/>
      <c r="D45" s="121"/>
      <c r="E45" s="526" t="str">
        <f>IF(Formulaire_Demande!F98="","",Formulaire_Demande!F98)</f>
        <v/>
      </c>
      <c r="F45" s="526"/>
      <c r="G45" s="526"/>
      <c r="H45" s="526"/>
      <c r="I45" s="527"/>
      <c r="J45" s="134"/>
    </row>
    <row r="46" spans="2:13" s="135" customFormat="1" ht="30" customHeight="1" x14ac:dyDescent="0.35">
      <c r="B46" s="133"/>
      <c r="C46" s="384" t="s">
        <v>153</v>
      </c>
      <c r="D46" s="385"/>
      <c r="E46" s="526" t="str">
        <f>IF(Formulaire_Demande!F100="","",Formulaire_Demande!F100)</f>
        <v/>
      </c>
      <c r="F46" s="526"/>
      <c r="G46" s="526"/>
      <c r="H46" s="526"/>
      <c r="I46" s="527"/>
      <c r="J46" s="134"/>
    </row>
    <row r="47" spans="2:13" s="135" customFormat="1" ht="30" customHeight="1" x14ac:dyDescent="0.35">
      <c r="B47" s="133"/>
      <c r="C47" s="120"/>
      <c r="D47" s="121"/>
      <c r="E47" s="526" t="str">
        <f>IF(Formulaire_Demande!F101="","",Formulaire_Demande!F101)</f>
        <v/>
      </c>
      <c r="F47" s="526"/>
      <c r="G47" s="526"/>
      <c r="H47" s="526"/>
      <c r="I47" s="527"/>
      <c r="J47" s="134"/>
    </row>
    <row r="48" spans="2:13" s="135" customFormat="1" ht="30" customHeight="1" x14ac:dyDescent="0.35">
      <c r="B48" s="133"/>
      <c r="C48" s="114"/>
      <c r="D48" s="121"/>
      <c r="E48" s="526" t="str">
        <f>IF(Formulaire_Demande!F102="","",Formulaire_Demande!F102)</f>
        <v/>
      </c>
      <c r="F48" s="526"/>
      <c r="G48" s="526"/>
      <c r="H48" s="526"/>
      <c r="I48" s="527"/>
      <c r="J48" s="134"/>
    </row>
    <row r="49" spans="2:14" s="135" customFormat="1" ht="32" customHeight="1" x14ac:dyDescent="0.35">
      <c r="B49" s="133"/>
      <c r="C49" s="384" t="s">
        <v>154</v>
      </c>
      <c r="D49" s="385"/>
      <c r="E49" s="526">
        <f>Formulaire_Demande!F108</f>
        <v>0</v>
      </c>
      <c r="F49" s="526"/>
      <c r="G49" s="526"/>
      <c r="H49" s="526"/>
      <c r="I49" s="527"/>
      <c r="J49" s="134"/>
    </row>
    <row r="50" spans="2:14" s="135" customFormat="1" ht="32" customHeight="1" x14ac:dyDescent="0.35">
      <c r="B50" s="133"/>
      <c r="C50" s="120"/>
      <c r="D50" s="121"/>
      <c r="E50" s="526" t="str">
        <f>IF(Formulaire_Demande!F109="","",Formulaire_Demande!F109)</f>
        <v/>
      </c>
      <c r="F50" s="526"/>
      <c r="G50" s="526"/>
      <c r="H50" s="526"/>
      <c r="I50" s="527"/>
      <c r="J50" s="134"/>
    </row>
    <row r="51" spans="2:14" s="135" customFormat="1" ht="32" customHeight="1" x14ac:dyDescent="0.35">
      <c r="B51" s="133"/>
      <c r="C51" s="120"/>
      <c r="D51" s="121"/>
      <c r="E51" s="526" t="str">
        <f>IF(Formulaire_Demande!F110="","",Formulaire_Demande!F110)</f>
        <v/>
      </c>
      <c r="F51" s="526"/>
      <c r="G51" s="526"/>
      <c r="H51" s="526"/>
      <c r="I51" s="527"/>
      <c r="J51" s="134"/>
    </row>
    <row r="52" spans="2:14" s="135" customFormat="1" ht="32" customHeight="1" x14ac:dyDescent="0.35">
      <c r="B52" s="133"/>
      <c r="C52" s="384" t="s">
        <v>133</v>
      </c>
      <c r="D52" s="385"/>
      <c r="E52" s="526">
        <f>Formulaire_Demande!F112</f>
        <v>0</v>
      </c>
      <c r="F52" s="526"/>
      <c r="G52" s="526"/>
      <c r="H52" s="526"/>
      <c r="I52" s="527"/>
      <c r="J52" s="134"/>
    </row>
    <row r="53" spans="2:14" s="135" customFormat="1" ht="32" customHeight="1" x14ac:dyDescent="0.35">
      <c r="B53" s="133"/>
      <c r="C53" s="120"/>
      <c r="D53" s="121"/>
      <c r="E53" s="526" t="str">
        <f>IF(Formulaire_Demande!F113="","",Formulaire_Demande!F113)</f>
        <v/>
      </c>
      <c r="F53" s="526"/>
      <c r="G53" s="526"/>
      <c r="H53" s="526"/>
      <c r="I53" s="527"/>
      <c r="J53" s="134"/>
    </row>
    <row r="54" spans="2:14" s="135" customFormat="1" ht="32" customHeight="1" x14ac:dyDescent="0.35">
      <c r="B54" s="133"/>
      <c r="C54" s="120"/>
      <c r="D54" s="121"/>
      <c r="E54" s="526" t="str">
        <f>IF(Formulaire_Demande!F114="","",Formulaire_Demande!F114)</f>
        <v/>
      </c>
      <c r="F54" s="526"/>
      <c r="G54" s="526"/>
      <c r="H54" s="526"/>
      <c r="I54" s="527"/>
      <c r="J54" s="134"/>
    </row>
    <row r="55" spans="2:14" s="135" customFormat="1" ht="32" customHeight="1" x14ac:dyDescent="0.35">
      <c r="B55" s="133"/>
      <c r="C55" s="120"/>
      <c r="D55" s="121"/>
      <c r="E55" s="526" t="str">
        <f>IF(Formulaire_Demande!F115="","",Formulaire_Demande!F115)</f>
        <v/>
      </c>
      <c r="F55" s="526"/>
      <c r="G55" s="526"/>
      <c r="H55" s="526"/>
      <c r="I55" s="527"/>
      <c r="J55" s="134"/>
    </row>
    <row r="56" spans="2:14" s="135" customFormat="1" ht="32" customHeight="1" x14ac:dyDescent="0.35">
      <c r="B56" s="133"/>
      <c r="C56" s="120"/>
      <c r="D56" s="121"/>
      <c r="E56" s="526" t="str">
        <f>IF(Formulaire_Demande!F116="","",Formulaire_Demande!F116)</f>
        <v/>
      </c>
      <c r="F56" s="526"/>
      <c r="G56" s="526"/>
      <c r="H56" s="526"/>
      <c r="I56" s="527"/>
      <c r="J56" s="134"/>
    </row>
    <row r="57" spans="2:14" ht="10" customHeight="1" x14ac:dyDescent="0.35">
      <c r="B57" s="52"/>
      <c r="C57" s="281"/>
      <c r="D57" s="282"/>
      <c r="E57" s="283"/>
      <c r="F57" s="283"/>
      <c r="G57" s="282"/>
      <c r="H57" s="282"/>
      <c r="I57" s="284"/>
      <c r="J57" s="53"/>
      <c r="K57" s="40"/>
    </row>
    <row r="58" spans="2:14" ht="10" customHeight="1" x14ac:dyDescent="0.35">
      <c r="B58" s="52"/>
      <c r="C58" s="47"/>
      <c r="D58" s="47"/>
      <c r="E58" s="47"/>
      <c r="F58" s="47"/>
      <c r="G58" s="47"/>
      <c r="H58" s="47"/>
      <c r="I58" s="47"/>
      <c r="J58" s="53"/>
    </row>
    <row r="59" spans="2:14" ht="22" customHeight="1" x14ac:dyDescent="0.3">
      <c r="B59" s="176"/>
      <c r="C59" s="541" t="s">
        <v>216</v>
      </c>
      <c r="D59" s="542"/>
      <c r="E59" s="285">
        <f>Formulaire_Demande!E175</f>
        <v>0</v>
      </c>
      <c r="F59" s="558"/>
      <c r="G59" s="558"/>
      <c r="H59" s="558"/>
      <c r="I59" s="277"/>
      <c r="J59" s="53"/>
      <c r="M59" s="575" t="s">
        <v>202</v>
      </c>
      <c r="N59" s="575"/>
    </row>
    <row r="60" spans="2:14" ht="22" customHeight="1" x14ac:dyDescent="0.3">
      <c r="B60" s="176"/>
      <c r="C60" s="382" t="s">
        <v>217</v>
      </c>
      <c r="D60" s="383"/>
      <c r="E60" s="286">
        <f>Formulaire_Demande!H175</f>
        <v>0</v>
      </c>
      <c r="F60" s="77"/>
      <c r="G60" s="77"/>
      <c r="H60" s="77"/>
      <c r="I60" s="79"/>
      <c r="J60" s="53"/>
      <c r="M60" s="575"/>
      <c r="N60" s="575"/>
    </row>
    <row r="61" spans="2:14" ht="22" customHeight="1" x14ac:dyDescent="0.3">
      <c r="B61" s="176"/>
      <c r="C61" s="382" t="s">
        <v>76</v>
      </c>
      <c r="D61" s="383"/>
      <c r="E61" s="286">
        <f>+E60*0.5</f>
        <v>0</v>
      </c>
      <c r="F61" s="77"/>
      <c r="G61" s="77"/>
      <c r="H61" s="77"/>
      <c r="I61" s="79"/>
      <c r="J61" s="53"/>
      <c r="M61" s="287" t="s">
        <v>205</v>
      </c>
      <c r="N61" s="28">
        <f>Formulaire_Demande!E175</f>
        <v>0</v>
      </c>
    </row>
    <row r="62" spans="2:14" ht="22" customHeight="1" x14ac:dyDescent="0.3">
      <c r="B62" s="176"/>
      <c r="C62" s="73"/>
      <c r="D62" s="74"/>
      <c r="E62" s="286"/>
      <c r="F62" s="77"/>
      <c r="G62" s="77"/>
      <c r="H62" s="77"/>
      <c r="I62" s="79"/>
      <c r="J62" s="53"/>
      <c r="M62" s="287" t="s">
        <v>203</v>
      </c>
      <c r="N62" s="28">
        <f>SUM(Formulaire_Demande!E186,Formulaire_Demande!E187,Formulaire_Demande!E193,Formulaire_Demande!E199)</f>
        <v>0</v>
      </c>
    </row>
    <row r="63" spans="2:14" ht="22" customHeight="1" x14ac:dyDescent="0.3">
      <c r="B63" s="176"/>
      <c r="C63" s="73" t="s">
        <v>156</v>
      </c>
      <c r="D63" s="74"/>
      <c r="E63" s="286">
        <f>Formulaire_Demande!E186</f>
        <v>0</v>
      </c>
      <c r="F63" s="77"/>
      <c r="G63" s="77"/>
      <c r="H63" s="77"/>
      <c r="I63" s="79"/>
      <c r="J63" s="53"/>
      <c r="M63" s="29" t="s">
        <v>204</v>
      </c>
      <c r="N63" s="30" t="e">
        <f>+N62/N61</f>
        <v>#DIV/0!</v>
      </c>
    </row>
    <row r="64" spans="2:14" ht="22" customHeight="1" x14ac:dyDescent="0.3">
      <c r="B64" s="176"/>
      <c r="C64" s="382" t="s">
        <v>7</v>
      </c>
      <c r="D64" s="383"/>
      <c r="E64" s="286">
        <f>+Formulaire_Demande!E185</f>
        <v>0</v>
      </c>
      <c r="F64" s="77"/>
      <c r="G64" s="77"/>
      <c r="H64" s="77"/>
      <c r="I64" s="79"/>
      <c r="J64" s="53"/>
    </row>
    <row r="65" spans="2:14" ht="14" customHeight="1" x14ac:dyDescent="0.3">
      <c r="B65" s="176"/>
      <c r="C65" s="73"/>
      <c r="D65" s="74"/>
      <c r="E65" s="286"/>
      <c r="F65" s="77"/>
      <c r="G65" s="77"/>
      <c r="H65" s="77"/>
      <c r="I65" s="79"/>
      <c r="J65" s="53"/>
    </row>
    <row r="66" spans="2:14" ht="22" customHeight="1" x14ac:dyDescent="0.3">
      <c r="B66" s="176"/>
      <c r="C66" s="524" t="s">
        <v>155</v>
      </c>
      <c r="D66" s="525"/>
      <c r="E66" s="288">
        <f>SUM(E63:E64,E67:E70)</f>
        <v>0</v>
      </c>
      <c r="F66" s="529" t="str">
        <f>IF(E66=0,"","Total incluant le montant demandé à la SODEC")</f>
        <v/>
      </c>
      <c r="G66" s="529"/>
      <c r="H66" s="529"/>
      <c r="I66" s="79"/>
      <c r="J66" s="53"/>
      <c r="M66" s="571" t="s">
        <v>206</v>
      </c>
      <c r="N66" s="572"/>
    </row>
    <row r="67" spans="2:14" ht="22" customHeight="1" x14ac:dyDescent="0.3">
      <c r="B67" s="176"/>
      <c r="C67" s="522" t="s">
        <v>218</v>
      </c>
      <c r="D67" s="523"/>
      <c r="E67" s="289">
        <f>Formulaire_Demande!E187</f>
        <v>0</v>
      </c>
      <c r="F67" s="290"/>
      <c r="G67" s="290"/>
      <c r="H67" s="289"/>
      <c r="I67" s="79"/>
      <c r="J67" s="53"/>
      <c r="M67" s="573"/>
      <c r="N67" s="574"/>
    </row>
    <row r="68" spans="2:14" ht="22" customHeight="1" x14ac:dyDescent="0.3">
      <c r="B68" s="176"/>
      <c r="C68" s="522" t="s">
        <v>219</v>
      </c>
      <c r="D68" s="523"/>
      <c r="E68" s="289">
        <f>Formulaire_Demande!E193</f>
        <v>0</v>
      </c>
      <c r="F68" s="290"/>
      <c r="G68" s="290"/>
      <c r="H68" s="289"/>
      <c r="I68" s="79"/>
      <c r="J68" s="53"/>
      <c r="M68" s="287" t="s">
        <v>205</v>
      </c>
      <c r="N68" s="28">
        <f>Formulaire_Demande!E175</f>
        <v>0</v>
      </c>
    </row>
    <row r="69" spans="2:14" ht="22" customHeight="1" x14ac:dyDescent="0.3">
      <c r="B69" s="176"/>
      <c r="C69" s="522" t="s">
        <v>220</v>
      </c>
      <c r="D69" s="523"/>
      <c r="E69" s="289">
        <f>Formulaire_Demande!E199</f>
        <v>0</v>
      </c>
      <c r="F69" s="290"/>
      <c r="G69" s="290"/>
      <c r="H69" s="289"/>
      <c r="I69" s="79"/>
      <c r="J69" s="53"/>
      <c r="M69" s="287" t="s">
        <v>207</v>
      </c>
      <c r="N69" s="28">
        <f>Formulaire_Demande!E185</f>
        <v>0</v>
      </c>
    </row>
    <row r="70" spans="2:14" ht="22" customHeight="1" x14ac:dyDescent="0.3">
      <c r="B70" s="176"/>
      <c r="C70" s="576" t="s">
        <v>210</v>
      </c>
      <c r="D70" s="577"/>
      <c r="E70" s="291">
        <f>Formulaire_Demande!E203</f>
        <v>0</v>
      </c>
      <c r="F70" s="292"/>
      <c r="G70" s="292"/>
      <c r="H70" s="291"/>
      <c r="I70" s="85"/>
      <c r="J70" s="53"/>
      <c r="M70" s="29" t="s">
        <v>208</v>
      </c>
      <c r="N70" s="30" t="e">
        <f>+N69/N68</f>
        <v>#DIV/0!</v>
      </c>
    </row>
    <row r="71" spans="2:14" ht="10" customHeight="1" x14ac:dyDescent="0.3">
      <c r="B71" s="176"/>
      <c r="C71" s="1"/>
      <c r="D71" s="1"/>
      <c r="E71" s="1"/>
      <c r="F71" s="1"/>
      <c r="G71" s="1"/>
      <c r="H71" s="1"/>
      <c r="J71" s="53"/>
    </row>
    <row r="72" spans="2:14" ht="22" customHeight="1" x14ac:dyDescent="0.3">
      <c r="B72" s="176"/>
      <c r="C72" s="578" t="s">
        <v>77</v>
      </c>
      <c r="D72" s="579"/>
      <c r="E72" s="582"/>
      <c r="F72" s="293"/>
      <c r="G72" s="293"/>
      <c r="H72" s="294" t="s">
        <v>170</v>
      </c>
      <c r="I72" s="295">
        <f>ROUND(E72*0.7,0)</f>
        <v>0</v>
      </c>
      <c r="J72" s="53"/>
      <c r="M72" s="219"/>
    </row>
    <row r="73" spans="2:14" ht="22" customHeight="1" x14ac:dyDescent="0.3">
      <c r="B73" s="176"/>
      <c r="C73" s="580"/>
      <c r="D73" s="581"/>
      <c r="E73" s="583"/>
      <c r="H73" s="296" t="s">
        <v>78</v>
      </c>
      <c r="I73" s="297">
        <f>ROUND(E72*0.3,0)</f>
        <v>0</v>
      </c>
      <c r="J73" s="53"/>
    </row>
    <row r="74" spans="2:14" ht="20" customHeight="1" x14ac:dyDescent="0.3">
      <c r="B74" s="176"/>
      <c r="C74" s="298"/>
      <c r="D74" s="105"/>
      <c r="E74" s="164"/>
      <c r="G74" s="296"/>
      <c r="H74" s="299"/>
      <c r="I74" s="300"/>
      <c r="J74" s="53"/>
    </row>
    <row r="75" spans="2:14" ht="53.5" customHeight="1" x14ac:dyDescent="0.3">
      <c r="B75" s="176"/>
      <c r="C75" s="584" t="s">
        <v>79</v>
      </c>
      <c r="D75" s="473"/>
      <c r="E75" s="473"/>
      <c r="G75" s="301" t="s">
        <v>80</v>
      </c>
      <c r="I75" s="302" t="s">
        <v>81</v>
      </c>
      <c r="J75" s="53"/>
      <c r="M75" s="303" t="str">
        <f>IF(M76="","","ATTENTION")</f>
        <v/>
      </c>
    </row>
    <row r="76" spans="2:14" ht="24" customHeight="1" x14ac:dyDescent="0.3">
      <c r="B76" s="176"/>
      <c r="C76" s="585"/>
      <c r="D76" s="586"/>
      <c r="E76" s="586"/>
      <c r="G76" s="35"/>
      <c r="I76" s="304" t="str">
        <f>IF(G76="","",ROUND($E$72*G76,0))</f>
        <v/>
      </c>
      <c r="J76" s="53"/>
      <c r="M76" s="305" t="str">
        <f>IF(SUM(G76:G78)&gt;100%,"Réviser les pourcentages","")</f>
        <v/>
      </c>
    </row>
    <row r="77" spans="2:14" ht="24" customHeight="1" x14ac:dyDescent="0.3">
      <c r="B77" s="176"/>
      <c r="C77" s="585"/>
      <c r="D77" s="586"/>
      <c r="E77" s="586"/>
      <c r="G77" s="35"/>
      <c r="I77" s="304" t="str">
        <f>IF(G77="","",ROUND($E$72*G77,0))</f>
        <v/>
      </c>
      <c r="J77" s="53"/>
    </row>
    <row r="78" spans="2:14" ht="24" customHeight="1" x14ac:dyDescent="0.3">
      <c r="B78" s="176"/>
      <c r="C78" s="585"/>
      <c r="D78" s="586"/>
      <c r="E78" s="586"/>
      <c r="G78" s="35"/>
      <c r="I78" s="304" t="str">
        <f>IF(G78="","",ROUND($E$72*G78,0))</f>
        <v/>
      </c>
      <c r="J78" s="53"/>
    </row>
    <row r="79" spans="2:14" ht="14" customHeight="1" x14ac:dyDescent="0.3">
      <c r="B79" s="176"/>
      <c r="C79" s="306"/>
      <c r="D79" s="307"/>
      <c r="E79" s="307"/>
      <c r="G79" s="308"/>
      <c r="I79" s="309"/>
      <c r="J79" s="53"/>
    </row>
    <row r="80" spans="2:14" ht="52" customHeight="1" x14ac:dyDescent="0.3">
      <c r="B80" s="176"/>
      <c r="C80" s="532" t="s">
        <v>234</v>
      </c>
      <c r="D80" s="533"/>
      <c r="E80" s="533"/>
      <c r="G80" s="301" t="str">
        <f>IF(C81="Aide remboursable","Aide remboursable fixe (oui / non)","")</f>
        <v/>
      </c>
      <c r="I80" s="328" t="str">
        <f>IF(C81="Aide remboursable","Pourcentage de l'aide remboursable","")</f>
        <v/>
      </c>
      <c r="J80" s="53"/>
    </row>
    <row r="81" spans="2:14" ht="24" customHeight="1" x14ac:dyDescent="0.3">
      <c r="B81" s="176"/>
      <c r="C81" s="587"/>
      <c r="D81" s="588"/>
      <c r="E81" s="588"/>
      <c r="G81" s="329"/>
      <c r="I81" s="330"/>
      <c r="J81" s="53"/>
    </row>
    <row r="82" spans="2:14" ht="10" customHeight="1" x14ac:dyDescent="0.3">
      <c r="B82" s="176"/>
      <c r="C82" s="310"/>
      <c r="D82" s="311"/>
      <c r="E82" s="312"/>
      <c r="F82" s="313"/>
      <c r="G82" s="314"/>
      <c r="H82" s="315"/>
      <c r="I82" s="316"/>
      <c r="J82" s="53"/>
    </row>
    <row r="83" spans="2:14" ht="10" customHeight="1" x14ac:dyDescent="0.3">
      <c r="B83" s="176"/>
      <c r="C83" s="317"/>
      <c r="D83" s="317"/>
      <c r="E83" s="1"/>
      <c r="F83" s="318"/>
      <c r="H83" s="319"/>
      <c r="J83" s="53"/>
    </row>
    <row r="84" spans="2:14" ht="28" customHeight="1" x14ac:dyDescent="0.3">
      <c r="B84" s="176"/>
      <c r="C84" s="559" t="s">
        <v>82</v>
      </c>
      <c r="D84" s="560"/>
      <c r="E84" s="560"/>
      <c r="F84" s="560"/>
      <c r="G84" s="560"/>
      <c r="H84" s="560"/>
      <c r="I84" s="561"/>
      <c r="J84" s="53"/>
      <c r="N84" s="126"/>
    </row>
    <row r="85" spans="2:14" ht="32" customHeight="1" x14ac:dyDescent="0.35">
      <c r="B85" s="52"/>
      <c r="C85" s="530" t="s">
        <v>174</v>
      </c>
      <c r="D85" s="531"/>
      <c r="E85" s="531"/>
      <c r="F85" s="531"/>
      <c r="G85" s="563"/>
      <c r="H85" s="563"/>
      <c r="I85" s="564"/>
      <c r="J85" s="53"/>
    </row>
    <row r="86" spans="2:14" ht="32" customHeight="1" x14ac:dyDescent="0.35">
      <c r="B86" s="52"/>
      <c r="C86" s="530" t="s">
        <v>175</v>
      </c>
      <c r="D86" s="531"/>
      <c r="E86" s="531"/>
      <c r="F86" s="531"/>
      <c r="G86" s="563"/>
      <c r="H86" s="563"/>
      <c r="I86" s="564"/>
      <c r="J86" s="53"/>
    </row>
    <row r="87" spans="2:14" ht="38.5" customHeight="1" x14ac:dyDescent="0.35">
      <c r="B87" s="52"/>
      <c r="C87" s="530" t="s">
        <v>139</v>
      </c>
      <c r="D87" s="531"/>
      <c r="E87" s="531"/>
      <c r="F87" s="531"/>
      <c r="G87" s="563"/>
      <c r="H87" s="563"/>
      <c r="I87" s="564"/>
      <c r="J87" s="53"/>
    </row>
    <row r="88" spans="2:14" ht="42" customHeight="1" x14ac:dyDescent="0.35">
      <c r="B88" s="52"/>
      <c r="C88" s="530" t="s">
        <v>176</v>
      </c>
      <c r="D88" s="531"/>
      <c r="E88" s="531"/>
      <c r="F88" s="531"/>
      <c r="G88" s="563"/>
      <c r="H88" s="563"/>
      <c r="I88" s="564"/>
      <c r="J88" s="53"/>
    </row>
    <row r="89" spans="2:14" ht="32" customHeight="1" x14ac:dyDescent="0.35">
      <c r="B89" s="52"/>
      <c r="C89" s="530" t="s">
        <v>83</v>
      </c>
      <c r="D89" s="531"/>
      <c r="E89" s="531"/>
      <c r="F89" s="531"/>
      <c r="G89" s="563"/>
      <c r="H89" s="563"/>
      <c r="I89" s="564"/>
      <c r="J89" s="53"/>
    </row>
    <row r="90" spans="2:14" ht="40" customHeight="1" x14ac:dyDescent="0.35">
      <c r="B90" s="52"/>
      <c r="C90" s="530" t="s">
        <v>177</v>
      </c>
      <c r="D90" s="531"/>
      <c r="E90" s="531"/>
      <c r="F90" s="531"/>
      <c r="G90" s="563"/>
      <c r="H90" s="563"/>
      <c r="I90" s="564"/>
      <c r="J90" s="53"/>
    </row>
    <row r="91" spans="2:14" ht="32" customHeight="1" x14ac:dyDescent="0.35">
      <c r="B91" s="52"/>
      <c r="C91" s="530" t="s">
        <v>159</v>
      </c>
      <c r="D91" s="531"/>
      <c r="E91" s="531"/>
      <c r="F91" s="531"/>
      <c r="G91" s="563"/>
      <c r="H91" s="563"/>
      <c r="I91" s="564"/>
      <c r="J91" s="53"/>
    </row>
    <row r="92" spans="2:14" ht="32" customHeight="1" x14ac:dyDescent="0.35">
      <c r="B92" s="52"/>
      <c r="C92" s="530" t="s">
        <v>84</v>
      </c>
      <c r="D92" s="531"/>
      <c r="E92" s="531"/>
      <c r="F92" s="531"/>
      <c r="G92" s="563"/>
      <c r="H92" s="563"/>
      <c r="I92" s="564"/>
      <c r="J92" s="53"/>
    </row>
    <row r="93" spans="2:14" ht="10" customHeight="1" x14ac:dyDescent="0.3">
      <c r="B93" s="176"/>
      <c r="C93" s="320"/>
      <c r="D93" s="321"/>
      <c r="E93" s="321"/>
      <c r="F93" s="321"/>
      <c r="G93" s="322"/>
      <c r="H93" s="322"/>
      <c r="I93" s="323"/>
      <c r="J93" s="53"/>
    </row>
    <row r="94" spans="2:14" ht="28" customHeight="1" x14ac:dyDescent="0.3">
      <c r="B94" s="176"/>
      <c r="C94" s="559" t="s">
        <v>85</v>
      </c>
      <c r="D94" s="560"/>
      <c r="E94" s="560"/>
      <c r="F94" s="560"/>
      <c r="G94" s="560"/>
      <c r="H94" s="560"/>
      <c r="I94" s="561"/>
      <c r="J94" s="53"/>
    </row>
    <row r="95" spans="2:14" ht="117.65" customHeight="1" x14ac:dyDescent="0.3">
      <c r="B95" s="176"/>
      <c r="C95" s="565"/>
      <c r="D95" s="566"/>
      <c r="E95" s="566"/>
      <c r="F95" s="566"/>
      <c r="G95" s="566"/>
      <c r="H95" s="566"/>
      <c r="I95" s="567"/>
      <c r="J95" s="53"/>
    </row>
    <row r="96" spans="2:14" ht="14.15" customHeight="1" x14ac:dyDescent="0.3">
      <c r="B96" s="176"/>
      <c r="C96" s="1"/>
      <c r="D96" s="1"/>
      <c r="E96" s="1"/>
      <c r="F96" s="1"/>
      <c r="G96" s="1"/>
      <c r="H96" s="1"/>
      <c r="J96" s="53"/>
    </row>
    <row r="97" spans="2:10" x14ac:dyDescent="0.3">
      <c r="B97" s="176"/>
      <c r="C97" s="1"/>
      <c r="D97" s="1"/>
      <c r="E97" s="1"/>
      <c r="F97" s="1"/>
      <c r="G97" s="1"/>
      <c r="H97" s="1"/>
      <c r="J97" s="53"/>
    </row>
    <row r="98" spans="2:10" x14ac:dyDescent="0.3">
      <c r="B98" s="176"/>
      <c r="C98" s="1"/>
      <c r="D98" s="1"/>
      <c r="E98" s="1"/>
      <c r="F98" s="1"/>
      <c r="G98" s="1"/>
      <c r="H98" s="1"/>
      <c r="J98" s="53"/>
    </row>
    <row r="99" spans="2:10" ht="20" customHeight="1" x14ac:dyDescent="0.3">
      <c r="B99" s="176"/>
      <c r="C99" s="568"/>
      <c r="D99" s="568"/>
      <c r="E99" s="324"/>
      <c r="G99" s="569"/>
      <c r="H99" s="569"/>
      <c r="I99" s="324"/>
      <c r="J99" s="53"/>
    </row>
    <row r="100" spans="2:10" ht="15.5" x14ac:dyDescent="0.3">
      <c r="B100" s="176"/>
      <c r="C100" s="570"/>
      <c r="D100" s="570"/>
      <c r="E100" s="325" t="s">
        <v>86</v>
      </c>
      <c r="G100" s="326" t="s">
        <v>87</v>
      </c>
      <c r="H100" s="327"/>
      <c r="I100" s="325" t="s">
        <v>86</v>
      </c>
      <c r="J100" s="53"/>
    </row>
    <row r="101" spans="2:10" ht="31" customHeight="1" x14ac:dyDescent="0.3">
      <c r="B101" s="176"/>
      <c r="C101" s="528" t="s">
        <v>201</v>
      </c>
      <c r="D101" s="528"/>
      <c r="E101" s="528"/>
      <c r="G101" s="562" t="s">
        <v>88</v>
      </c>
      <c r="H101" s="562"/>
      <c r="I101" s="562"/>
      <c r="J101" s="53"/>
    </row>
    <row r="102" spans="2:10" ht="14.5" thickBot="1" x14ac:dyDescent="0.35">
      <c r="B102" s="226"/>
      <c r="C102" s="192"/>
      <c r="D102" s="192"/>
      <c r="E102" s="192"/>
      <c r="F102" s="192"/>
      <c r="G102" s="192"/>
      <c r="H102" s="192"/>
      <c r="I102" s="58"/>
      <c r="J102" s="60"/>
    </row>
  </sheetData>
  <sheetProtection algorithmName="SHA-512" hashValue="taEsMgSILnfM6xvdfdUpbWuzcNDBzHw9cNB3RC/7kkuebIyxbqxXDMlEgVhXmMtZROMRUGAZMqgo8om/Eo5Kcg==" saltValue="6PuW89TOB/NXQqdtUCiYwA==" spinCount="100000" sheet="1" objects="1" scenarios="1" formatRows="0"/>
  <mergeCells count="121">
    <mergeCell ref="G88:I88"/>
    <mergeCell ref="C91:F91"/>
    <mergeCell ref="G91:I91"/>
    <mergeCell ref="C89:F89"/>
    <mergeCell ref="G89:I89"/>
    <mergeCell ref="M66:N67"/>
    <mergeCell ref="M59:N60"/>
    <mergeCell ref="C70:D70"/>
    <mergeCell ref="C72:D73"/>
    <mergeCell ref="E72:E73"/>
    <mergeCell ref="C75:E75"/>
    <mergeCell ref="C76:E76"/>
    <mergeCell ref="C77:E77"/>
    <mergeCell ref="C78:E78"/>
    <mergeCell ref="C81:E81"/>
    <mergeCell ref="E56:I56"/>
    <mergeCell ref="C69:D69"/>
    <mergeCell ref="C59:D59"/>
    <mergeCell ref="C60:D60"/>
    <mergeCell ref="C61:D61"/>
    <mergeCell ref="F59:H59"/>
    <mergeCell ref="C84:I84"/>
    <mergeCell ref="C10:D10"/>
    <mergeCell ref="G101:I101"/>
    <mergeCell ref="C90:F90"/>
    <mergeCell ref="G90:I90"/>
    <mergeCell ref="C95:I95"/>
    <mergeCell ref="C99:D99"/>
    <mergeCell ref="G99:H99"/>
    <mergeCell ref="C92:F92"/>
    <mergeCell ref="G92:I92"/>
    <mergeCell ref="C85:F85"/>
    <mergeCell ref="G85:I85"/>
    <mergeCell ref="C87:F87"/>
    <mergeCell ref="G87:I87"/>
    <mergeCell ref="C86:F86"/>
    <mergeCell ref="G86:I86"/>
    <mergeCell ref="C100:D100"/>
    <mergeCell ref="C94:I94"/>
    <mergeCell ref="E54:I54"/>
    <mergeCell ref="C46:D46"/>
    <mergeCell ref="E46:I46"/>
    <mergeCell ref="E48:I48"/>
    <mergeCell ref="E38:I38"/>
    <mergeCell ref="E39:I39"/>
    <mergeCell ref="E42:I42"/>
    <mergeCell ref="E44:I44"/>
    <mergeCell ref="E45:I45"/>
    <mergeCell ref="E47:I47"/>
    <mergeCell ref="E50:I50"/>
    <mergeCell ref="E40:I40"/>
    <mergeCell ref="C41:D41"/>
    <mergeCell ref="E41:I41"/>
    <mergeCell ref="C22:D22"/>
    <mergeCell ref="C23:D23"/>
    <mergeCell ref="E23:I23"/>
    <mergeCell ref="C29:D29"/>
    <mergeCell ref="E22:I22"/>
    <mergeCell ref="N9:N10"/>
    <mergeCell ref="E11:I11"/>
    <mergeCell ref="E16:I16"/>
    <mergeCell ref="E12:I12"/>
    <mergeCell ref="M9:M10"/>
    <mergeCell ref="M11:M12"/>
    <mergeCell ref="N11:N12"/>
    <mergeCell ref="E13:I13"/>
    <mergeCell ref="E10:I10"/>
    <mergeCell ref="E17:I17"/>
    <mergeCell ref="E21:I21"/>
    <mergeCell ref="E27:I27"/>
    <mergeCell ref="E28:I28"/>
    <mergeCell ref="C26:D26"/>
    <mergeCell ref="E26:I26"/>
    <mergeCell ref="C101:E101"/>
    <mergeCell ref="F66:H66"/>
    <mergeCell ref="C88:F88"/>
    <mergeCell ref="C80:E80"/>
    <mergeCell ref="C11:D11"/>
    <mergeCell ref="C12:D12"/>
    <mergeCell ref="C31:D31"/>
    <mergeCell ref="E31:I31"/>
    <mergeCell ref="E1:J1"/>
    <mergeCell ref="C6:I6"/>
    <mergeCell ref="E8:F8"/>
    <mergeCell ref="H8:I8"/>
    <mergeCell ref="E9:I9"/>
    <mergeCell ref="C8:D8"/>
    <mergeCell ref="C9:D9"/>
    <mergeCell ref="E18:I18"/>
    <mergeCell ref="E20:I20"/>
    <mergeCell ref="C20:D20"/>
    <mergeCell ref="C13:D13"/>
    <mergeCell ref="C14:D14"/>
    <mergeCell ref="C16:D16"/>
    <mergeCell ref="C17:D17"/>
    <mergeCell ref="C18:D18"/>
    <mergeCell ref="C21:D21"/>
    <mergeCell ref="E30:F30"/>
    <mergeCell ref="E29:F29"/>
    <mergeCell ref="C67:D67"/>
    <mergeCell ref="C68:D68"/>
    <mergeCell ref="C66:D66"/>
    <mergeCell ref="C64:D64"/>
    <mergeCell ref="C34:D34"/>
    <mergeCell ref="C37:D37"/>
    <mergeCell ref="E34:I34"/>
    <mergeCell ref="C40:D40"/>
    <mergeCell ref="E53:I53"/>
    <mergeCell ref="E49:I49"/>
    <mergeCell ref="E52:I52"/>
    <mergeCell ref="C49:D49"/>
    <mergeCell ref="C52:D52"/>
    <mergeCell ref="E51:I51"/>
    <mergeCell ref="C43:D43"/>
    <mergeCell ref="E43:I43"/>
    <mergeCell ref="E55:I55"/>
    <mergeCell ref="E32:I32"/>
    <mergeCell ref="E33:I33"/>
    <mergeCell ref="E35:I35"/>
    <mergeCell ref="E36:I36"/>
    <mergeCell ref="E37:I37"/>
  </mergeCells>
  <conditionalFormatting sqref="F59:H59">
    <cfRule type="containsText" dxfId="5" priority="4" operator="containsText" text="Aucun montant n'a été inscrit dans le formulaire">
      <formula>NOT(ISERROR(SEARCH("Aucun montant n'a été inscrit dans le formulaire",F59)))</formula>
    </cfRule>
  </conditionalFormatting>
  <conditionalFormatting sqref="G81">
    <cfRule type="expression" dxfId="4" priority="8">
      <formula>$C$81="Aide remboursable"</formula>
    </cfRule>
  </conditionalFormatting>
  <conditionalFormatting sqref="I81">
    <cfRule type="expression" dxfId="3" priority="7">
      <formula>$C$81="Aide remboursable"</formula>
    </cfRule>
  </conditionalFormatting>
  <conditionalFormatting sqref="M75">
    <cfRule type="containsText" dxfId="2" priority="10" operator="containsText" text="ATTENTION">
      <formula>NOT(ISERROR(SEARCH("ATTENTION",M75)))</formula>
    </cfRule>
  </conditionalFormatting>
  <conditionalFormatting sqref="N63">
    <cfRule type="expression" dxfId="1" priority="2">
      <formula>N63&gt;70%</formula>
    </cfRule>
  </conditionalFormatting>
  <conditionalFormatting sqref="N70">
    <cfRule type="expression" dxfId="0" priority="1">
      <formula>N70&lt;30%</formula>
    </cfRule>
  </conditionalFormatting>
  <dataValidations count="1">
    <dataValidation allowBlank="1" showInputMessage="1" showErrorMessage="1" prompt="Inscrire la ventilation budgétaire" sqref="C76:C79" xr:uid="{300C1588-306F-4887-9090-865A75A3A1BB}"/>
  </dataValidations>
  <printOptions horizontalCentered="1"/>
  <pageMargins left="0.25" right="0.25" top="0.75" bottom="0.75" header="0.3" footer="0.3"/>
  <pageSetup paperSize="3" scale="80" fitToHeight="6" orientation="portrait" r:id="rId1"/>
  <headerFooter>
    <oddFooter>&amp;L&amp;"Calibri,Italique"&amp;9Direction générale des affaires internationales, exportation et mise en marché du cinéma&amp;R&amp;P/&amp;N</oddFooter>
  </headerFooter>
  <rowBreaks count="1" manualBreakCount="1">
    <brk id="5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Sélectionner dans la liste" xr:uid="{7BFA07F5-4582-4CE1-A730-2E402765167C}">
          <x14:formula1>
            <xm:f>Paramètres!$C$2:$C$3</xm:f>
          </x14:formula1>
          <xm:sqref>C81</xm:sqref>
        </x14:dataValidation>
        <x14:dataValidation type="list" allowBlank="1" showInputMessage="1" showErrorMessage="1" prompt="Sélectionner dans la liste" xr:uid="{BF621700-8103-4420-8A3A-EE2095B3F177}">
          <x14:formula1>
            <xm:f>Paramètres!$B$2:$B$3</xm:f>
          </x14:formula1>
          <xm:sqref>G81</xm:sqref>
        </x14:dataValidation>
        <x14:dataValidation type="list" allowBlank="1" showInputMessage="1" showErrorMessage="1" xr:uid="{6CBA9ECA-319A-482C-9510-47F9B58F2149}">
          <x14:formula1>
            <xm:f>Paramètres!$D$1</xm:f>
          </x14:formula1>
          <xm:sqref>N11:N12 N29:N30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6D3D1-FF80-4DC3-9A91-F54AA143AB47}">
  <sheetPr>
    <tabColor theme="3" tint="0.59999389629810485"/>
  </sheetPr>
  <dimension ref="A1:E27"/>
  <sheetViews>
    <sheetView zoomScaleNormal="100" workbookViewId="0"/>
  </sheetViews>
  <sheetFormatPr baseColWidth="10" defaultColWidth="10.90625" defaultRowHeight="14" x14ac:dyDescent="0.3"/>
  <cols>
    <col min="1" max="1" width="30.81640625" style="2" bestFit="1" customWidth="1"/>
    <col min="2" max="2" width="10.90625" style="2"/>
    <col min="3" max="3" width="17.81640625" style="1" bestFit="1" customWidth="1"/>
    <col min="4" max="16384" width="10.90625" style="1"/>
  </cols>
  <sheetData>
    <row r="1" spans="1:5" x14ac:dyDescent="0.3">
      <c r="A1" s="3" t="s">
        <v>89</v>
      </c>
      <c r="B1" s="3" t="s">
        <v>5</v>
      </c>
      <c r="C1" s="4" t="s">
        <v>130</v>
      </c>
      <c r="D1" s="1" t="s">
        <v>158</v>
      </c>
      <c r="E1" s="1" t="s">
        <v>214</v>
      </c>
    </row>
    <row r="2" spans="1:5" x14ac:dyDescent="0.3">
      <c r="A2" s="10" t="s">
        <v>179</v>
      </c>
      <c r="B2" s="2" t="s">
        <v>190</v>
      </c>
      <c r="C2" s="1" t="s">
        <v>128</v>
      </c>
      <c r="E2" s="1" t="s">
        <v>215</v>
      </c>
    </row>
    <row r="3" spans="1:5" x14ac:dyDescent="0.3">
      <c r="A3" s="10" t="s">
        <v>90</v>
      </c>
      <c r="B3" s="2" t="s">
        <v>191</v>
      </c>
      <c r="C3" s="1" t="s">
        <v>129</v>
      </c>
    </row>
    <row r="4" spans="1:5" x14ac:dyDescent="0.3">
      <c r="A4" s="10" t="s">
        <v>91</v>
      </c>
    </row>
    <row r="5" spans="1:5" x14ac:dyDescent="0.3">
      <c r="A5" s="2" t="s">
        <v>180</v>
      </c>
    </row>
    <row r="6" spans="1:5" x14ac:dyDescent="0.3">
      <c r="A6" s="2" t="s">
        <v>178</v>
      </c>
    </row>
    <row r="27" ht="78.5" customHeight="1" x14ac:dyDescent="0.3"/>
  </sheetData>
  <sheetProtection algorithmName="SHA-512" hashValue="LLBgXmc4hZVBpDngOiwsZ4fS1+ByVzrcWzNx2VrikEJos9rlT2s7aYH2lYITNCAGHgTx3EwEnYS9mL0h3ZLoJg==" saltValue="R/SaOTq82mqteD0KLYefUg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8</vt:i4>
      </vt:variant>
    </vt:vector>
  </HeadingPairs>
  <TitlesOfParts>
    <vt:vector size="15" baseType="lpstr">
      <vt:lpstr>Formulaire_Demande</vt:lpstr>
      <vt:lpstr>Liste_Professionnels</vt:lpstr>
      <vt:lpstr>Liste_Activités</vt:lpstr>
      <vt:lpstr>Prévision_Ventes</vt:lpstr>
      <vt:lpstr>Rapport_Final</vt:lpstr>
      <vt:lpstr>Recommandation</vt:lpstr>
      <vt:lpstr>Paramètres</vt:lpstr>
      <vt:lpstr>Liste_Activités!Impression_des_titres</vt:lpstr>
      <vt:lpstr>Recommandation!Impression_des_titres</vt:lpstr>
      <vt:lpstr>Formulaire_Demande!Zone_d_impression</vt:lpstr>
      <vt:lpstr>Liste_Activités!Zone_d_impression</vt:lpstr>
      <vt:lpstr>Liste_Professionnels!Zone_d_impression</vt:lpstr>
      <vt:lpstr>Prévision_Ventes!Zone_d_impression</vt:lpstr>
      <vt:lpstr>Rapport_Final!Zone_d_impression</vt:lpstr>
      <vt:lpstr>Recommandation!Zone_d_impression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Verger, Marlène</dc:creator>
  <cp:lastModifiedBy>Verger, Marlène</cp:lastModifiedBy>
  <cp:lastPrinted>2023-05-10T19:19:50Z</cp:lastPrinted>
  <dcterms:created xsi:type="dcterms:W3CDTF">2022-01-14T20:29:40Z</dcterms:created>
  <dcterms:modified xsi:type="dcterms:W3CDTF">2023-10-25T12:27:52Z</dcterms:modified>
</cp:coreProperties>
</file>