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sodecgouvqcca-my.sharepoint.com/personal/marlene_verger_sodec_gouv_qc_ca/Documents/MVerger_OneDrive/Revision_Documents_Programmes/Aff Int/Ajustements mineurs - Fév-Mars 2023/Métiers Marché de l'art/"/>
    </mc:Choice>
  </mc:AlternateContent>
  <xr:revisionPtr revIDLastSave="1327" documentId="13_ncr:1_{367461AE-939D-4AC5-90FA-89978C22C5F5}" xr6:coauthVersionLast="47" xr6:coauthVersionMax="47" xr10:uidLastSave="{CB59DDCD-C36F-4E0F-892B-4AD46815676A}"/>
  <workbookProtection workbookAlgorithmName="SHA-512" workbookHashValue="krHCNrZXoylNfGpmlTth6nMbAPu0ESHdXpr4cksMvtLmr8ISbwZdCwcBfwt1snhUDAHj6W5/06WdV37OZ4oPMw==" workbookSaltValue="+dkXbqZbqaEaWvEbryk1kA==" workbookSpinCount="100000" lockStructure="1"/>
  <bookViews>
    <workbookView xWindow="28680" yWindow="-120" windowWidth="29040" windowHeight="15840" xr2:uid="{A3E298B2-339A-4F15-8682-CD6A7A092D34}"/>
  </bookViews>
  <sheets>
    <sheet name="Formulaire_Demande" sheetId="1" r:id="rId1"/>
    <sheet name="Description_Activités" sheetId="18" r:id="rId2"/>
    <sheet name="Rapport_Final" sheetId="16" r:id="rId3"/>
    <sheet name="Recommandation" sheetId="21" state="hidden" r:id="rId4"/>
    <sheet name="Paramètres" sheetId="9" state="hidden" r:id="rId5"/>
  </sheets>
  <definedNames>
    <definedName name="Bois">Tableau1[Bois]</definedName>
    <definedName name="Céramique">Paramètres!$I$2:$I$6</definedName>
    <definedName name="Cuir_peaux_fourrures">Paramètres!$J$2:$J$14</definedName>
    <definedName name="_xlnm.Print_Titles" localSheetId="0">Formulaire_Demande!$1:$5</definedName>
    <definedName name="_xlnm.Print_Titles" localSheetId="3">Recommandation!$1:$7</definedName>
    <definedName name="Matériaux_décoratifs">Paramètres!$K$2:$K$10</definedName>
    <definedName name="Matériaux_organiques">Paramètres!$L$2:$L$10</definedName>
    <definedName name="Matière">Tableau1[#Headers]</definedName>
    <definedName name="Métaux">Paramètres!$M$2:$M$18</definedName>
    <definedName name="Papier">Paramètres!$N$2:$N$16</definedName>
    <definedName name="Pierre">Paramètres!$O$2:$O$7</definedName>
    <definedName name="Plastique_ciment_béton_plâtre">Paramètres!$P$2:$P$6</definedName>
    <definedName name="Textiles">Tableau1[Textiles]</definedName>
    <definedName name="Verre">Paramètres!$R$2:$R$11</definedName>
    <definedName name="_xlnm.Print_Area" localSheetId="1">Description_Activités!$A$1:$K$30</definedName>
    <definedName name="_xlnm.Print_Area" localSheetId="0">Formulaire_Demande!$A$1:$L$232</definedName>
    <definedName name="_xlnm.Print_Area" localSheetId="2">Rapport_Final!$A$1:$M$51</definedName>
    <definedName name="_xlnm.Print_Area" localSheetId="3">Recommandation!$A$1:$K$102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6" l="1"/>
  <c r="H60" i="16"/>
  <c r="H59" i="16"/>
  <c r="E59" i="16"/>
  <c r="H58" i="16"/>
  <c r="E58" i="16"/>
  <c r="G210" i="1"/>
  <c r="G209" i="1"/>
  <c r="G208" i="1"/>
  <c r="G206" i="1"/>
  <c r="G205" i="1"/>
  <c r="G204" i="1"/>
  <c r="G202" i="1"/>
  <c r="G201" i="1"/>
  <c r="G200" i="1"/>
  <c r="I57" i="1"/>
  <c r="E65" i="21" l="1"/>
  <c r="N69" i="21" s="1"/>
  <c r="E22" i="21" l="1"/>
  <c r="E21" i="21"/>
  <c r="E20" i="21"/>
  <c r="E19" i="21"/>
  <c r="E15" i="21" l="1"/>
  <c r="C37" i="16"/>
  <c r="G199" i="1"/>
  <c r="F199" i="1"/>
  <c r="F212" i="1" s="1"/>
  <c r="G203" i="1"/>
  <c r="F203" i="1"/>
  <c r="G207" i="1"/>
  <c r="F207" i="1"/>
  <c r="E207" i="1"/>
  <c r="E70" i="21" s="1"/>
  <c r="E203" i="1"/>
  <c r="E69" i="21" s="1"/>
  <c r="E199" i="1"/>
  <c r="C36" i="1"/>
  <c r="E212" i="1" l="1"/>
  <c r="E68" i="21"/>
  <c r="E64" i="21"/>
  <c r="E25" i="21"/>
  <c r="E24" i="21"/>
  <c r="H185" i="1"/>
  <c r="I61" i="21" s="1"/>
  <c r="F185" i="1"/>
  <c r="G171" i="1"/>
  <c r="E185" i="1"/>
  <c r="E61" i="21" s="1"/>
  <c r="G184" i="1"/>
  <c r="G183" i="1"/>
  <c r="G182" i="1"/>
  <c r="G181" i="1"/>
  <c r="G180" i="1"/>
  <c r="G179" i="1"/>
  <c r="G178" i="1"/>
  <c r="G177" i="1"/>
  <c r="G176" i="1"/>
  <c r="G175" i="1"/>
  <c r="G174" i="1"/>
  <c r="G173" i="1"/>
  <c r="G172" i="1"/>
  <c r="G164" i="1"/>
  <c r="G40" i="21"/>
  <c r="G39" i="21"/>
  <c r="G38" i="21"/>
  <c r="D40" i="21"/>
  <c r="D39" i="21"/>
  <c r="D38" i="21"/>
  <c r="H40" i="21"/>
  <c r="H39" i="21"/>
  <c r="H38" i="21"/>
  <c r="N62" i="21" l="1"/>
  <c r="E67" i="21"/>
  <c r="G185" i="1"/>
  <c r="E17" i="21"/>
  <c r="E16" i="21"/>
  <c r="M76" i="21"/>
  <c r="M75" i="21" s="1"/>
  <c r="F58" i="21"/>
  <c r="E58" i="21"/>
  <c r="F57" i="21"/>
  <c r="E57" i="21"/>
  <c r="F55" i="21"/>
  <c r="E55" i="21"/>
  <c r="F54" i="21"/>
  <c r="E54" i="21"/>
  <c r="E146" i="1"/>
  <c r="E166" i="1"/>
  <c r="E155" i="1"/>
  <c r="C23" i="16"/>
  <c r="E52" i="21"/>
  <c r="E51" i="21"/>
  <c r="E50" i="21"/>
  <c r="E49" i="21"/>
  <c r="E48" i="21"/>
  <c r="C27" i="16"/>
  <c r="C26" i="16"/>
  <c r="C25" i="16"/>
  <c r="C24" i="16"/>
  <c r="G198" i="1"/>
  <c r="G149" i="1"/>
  <c r="E35" i="21"/>
  <c r="N100" i="1"/>
  <c r="N98" i="1"/>
  <c r="H155" i="1"/>
  <c r="F155" i="1"/>
  <c r="G154" i="1"/>
  <c r="G153" i="1"/>
  <c r="G152" i="1"/>
  <c r="E32" i="21"/>
  <c r="G145" i="1"/>
  <c r="G144" i="1"/>
  <c r="G143" i="1"/>
  <c r="H146" i="1"/>
  <c r="F146" i="1"/>
  <c r="E46" i="21"/>
  <c r="E44" i="21"/>
  <c r="E40" i="21"/>
  <c r="E39" i="21"/>
  <c r="E38" i="21"/>
  <c r="F30" i="21"/>
  <c r="F29" i="21"/>
  <c r="F28" i="21"/>
  <c r="C30" i="21"/>
  <c r="C29" i="21"/>
  <c r="C28" i="21"/>
  <c r="G151" i="1"/>
  <c r="G150" i="1"/>
  <c r="G142" i="1"/>
  <c r="G141" i="1"/>
  <c r="G140" i="1"/>
  <c r="H166" i="1"/>
  <c r="G139" i="1"/>
  <c r="G158" i="1"/>
  <c r="G160" i="1"/>
  <c r="G161" i="1"/>
  <c r="G162" i="1"/>
  <c r="G159" i="1"/>
  <c r="G163" i="1"/>
  <c r="G165" i="1"/>
  <c r="F166" i="1"/>
  <c r="E42" i="21"/>
  <c r="E37" i="21"/>
  <c r="E36" i="21"/>
  <c r="E34" i="21"/>
  <c r="H13" i="21"/>
  <c r="E12" i="21"/>
  <c r="E11" i="21"/>
  <c r="E10" i="21"/>
  <c r="I78" i="21"/>
  <c r="I77" i="21"/>
  <c r="I76" i="21"/>
  <c r="I73" i="21"/>
  <c r="I72" i="21"/>
  <c r="G197" i="1"/>
  <c r="G212" i="1" l="1"/>
  <c r="G100" i="1"/>
  <c r="H168" i="1"/>
  <c r="I60" i="21" s="1"/>
  <c r="I63" i="21" s="1"/>
  <c r="F168" i="1"/>
  <c r="F187" i="1" s="1"/>
  <c r="E168" i="1"/>
  <c r="F67" i="21"/>
  <c r="G166" i="1"/>
  <c r="G155" i="1"/>
  <c r="G146" i="1"/>
  <c r="E187" i="1" l="1"/>
  <c r="E60" i="21"/>
  <c r="H187" i="1"/>
  <c r="I62" i="21" s="1"/>
  <c r="G168" i="1"/>
  <c r="G187" i="1" s="1"/>
  <c r="C195" i="1" l="1"/>
  <c r="E62" i="21"/>
  <c r="N68" i="21" l="1"/>
  <c r="N70" i="21" s="1"/>
  <c r="N61" i="21"/>
  <c r="N63" i="21" s="1"/>
</calcChain>
</file>

<file path=xl/sharedStrings.xml><?xml version="1.0" encoding="utf-8"?>
<sst xmlns="http://schemas.openxmlformats.org/spreadsheetml/2006/main" count="464" uniqueCount="393">
  <si>
    <t>TOTAL FINANCEMENT</t>
  </si>
  <si>
    <t>Notes explicatives</t>
  </si>
  <si>
    <t>OUI/NON</t>
  </si>
  <si>
    <t>AUTRES FRAIS</t>
  </si>
  <si>
    <t>Total Autres frais</t>
  </si>
  <si>
    <t>Rapport final</t>
  </si>
  <si>
    <t>Requérant</t>
  </si>
  <si>
    <t>Formulaire de demande</t>
  </si>
  <si>
    <t>Volet 2.1 - Soutien aux occasions d'affaires et à la promotion à l'étranger</t>
  </si>
  <si>
    <t>SECTION A : IDENTIFICATION DU REQUÉRANT</t>
  </si>
  <si>
    <t>SECTION B : PROJET</t>
  </si>
  <si>
    <t>TYPEPROJET</t>
  </si>
  <si>
    <t xml:space="preserve">Prénom </t>
  </si>
  <si>
    <t>Nom</t>
  </si>
  <si>
    <t>Honoraires experts-conseils</t>
  </si>
  <si>
    <t>Interprète</t>
  </si>
  <si>
    <t>Description des activités et calendrier de déploiement</t>
  </si>
  <si>
    <t>Titre de la personne-ressource</t>
  </si>
  <si>
    <t>Téléphone de la personne-ressource</t>
  </si>
  <si>
    <t>Courriel de la personne-ressource</t>
  </si>
  <si>
    <t>Province</t>
  </si>
  <si>
    <t>Québec</t>
  </si>
  <si>
    <t>TOTAL BUDGET</t>
  </si>
  <si>
    <t>Représentant officiel de l'entreprise - personne autorisée à signer</t>
  </si>
  <si>
    <t>* Nom de l'entreprise requérante</t>
  </si>
  <si>
    <t>* Adresse</t>
  </si>
  <si>
    <t>* Ville</t>
  </si>
  <si>
    <t>* Code postal</t>
  </si>
  <si>
    <t xml:space="preserve">* Prénom </t>
  </si>
  <si>
    <t>* Titre du représentant officiel de l'entreprise</t>
  </si>
  <si>
    <t>* Téléphone du représentant officiel de l'entreprise</t>
  </si>
  <si>
    <t>* Courriel du représentant officiel de l'entreprise</t>
  </si>
  <si>
    <t>* Nom</t>
  </si>
  <si>
    <r>
      <t xml:space="preserve">* Type de projet </t>
    </r>
    <r>
      <rPr>
        <i/>
        <sz val="10"/>
        <rFont val="Arial"/>
        <family val="2"/>
      </rPr>
      <t>(liste déroulante)</t>
    </r>
  </si>
  <si>
    <t xml:space="preserve">* Titre du projet </t>
  </si>
  <si>
    <t>Recommandation</t>
  </si>
  <si>
    <t>No participation</t>
  </si>
  <si>
    <t>No Dossier</t>
  </si>
  <si>
    <t>Objet</t>
  </si>
  <si>
    <t>Adresse</t>
  </si>
  <si>
    <t>Ville</t>
  </si>
  <si>
    <t>Code postal</t>
  </si>
  <si>
    <t xml:space="preserve">Titre du projet </t>
  </si>
  <si>
    <t>Description du projet</t>
  </si>
  <si>
    <t>50% Total frais admissibles</t>
  </si>
  <si>
    <t>Subvention recommandée</t>
  </si>
  <si>
    <t>Deuxième versement (30 %)</t>
  </si>
  <si>
    <t>Date</t>
  </si>
  <si>
    <t>Élaine Dumont</t>
  </si>
  <si>
    <t>Directrice Affaires internationales, exportation 
et mise en marché du cinéma</t>
  </si>
  <si>
    <t xml:space="preserve">Vol classe économique </t>
  </si>
  <si>
    <t xml:space="preserve">Hébergement sur les territoires visés </t>
  </si>
  <si>
    <t xml:space="preserve">Production matériel promotionnel </t>
  </si>
  <si>
    <t>Programme SODEXPORT - Aide à l'exportation et au rayonnement culturel 
Métiers d'art et marché de l'art</t>
  </si>
  <si>
    <t>conditions particulière du programme régulier</t>
  </si>
  <si>
    <t>Volet 2</t>
  </si>
  <si>
    <t>démontrer qu'il possède au moins une année de pratique professionnelle reconnue et que sa production est diffusée dans un contexte professionnel, c'est-à-dire des lieux, des événements, des organismes ou des entreprises où la sélection des participants est faite par des professionnels des métiers d'art</t>
  </si>
  <si>
    <t>Mise en œuvre d'un plan de promotion pour la commercialisation de produits québécois en métiers d'art dans un marché cible hors Québec</t>
  </si>
  <si>
    <t>Occasion d'affaires spécifique et ponctuelle hors Québec pour la vente d'œuvres québécoises</t>
  </si>
  <si>
    <t>comment on veut vérifier ces 2 conditions particulières ???</t>
  </si>
  <si>
    <r>
      <t xml:space="preserve">* Date fin
</t>
    </r>
    <r>
      <rPr>
        <i/>
        <sz val="10"/>
        <color theme="0"/>
        <rFont val="Arial"/>
        <family val="2"/>
      </rPr>
      <t>(mm / aaaa)</t>
    </r>
  </si>
  <si>
    <t>Année</t>
  </si>
  <si>
    <t>* Montant prévisionnel</t>
  </si>
  <si>
    <t>PRESSE ET PROMOTION</t>
  </si>
  <si>
    <t>Promotion</t>
  </si>
  <si>
    <t>Presse</t>
  </si>
  <si>
    <t>Publicité</t>
  </si>
  <si>
    <t>Total Presse et promotion</t>
  </si>
  <si>
    <t>Transport local classe économique</t>
  </si>
  <si>
    <t>Total Frais de déplacement</t>
  </si>
  <si>
    <t>Frais juridiques</t>
  </si>
  <si>
    <t>Location et aménagement stand</t>
  </si>
  <si>
    <t>Ventes brutes</t>
  </si>
  <si>
    <t>Nom de l'entreprise requérante</t>
  </si>
  <si>
    <t xml:space="preserve">Historique sur le(s) territoire(s) visé(s)
</t>
  </si>
  <si>
    <t>Nom du représentant officiel</t>
  </si>
  <si>
    <r>
      <t xml:space="preserve">* Courte description du projet 
</t>
    </r>
    <r>
      <rPr>
        <i/>
        <sz val="10"/>
        <rFont val="Arial"/>
        <family val="2"/>
      </rPr>
      <t>(10 à 20 lignes)</t>
    </r>
  </si>
  <si>
    <r>
      <t xml:space="preserve">* Historique sur le(s) territoire(s) visé(s)
</t>
    </r>
    <r>
      <rPr>
        <i/>
        <sz val="10"/>
        <rFont val="Arial"/>
        <family val="2"/>
      </rPr>
      <t>(5 à 10 lignes)</t>
    </r>
  </si>
  <si>
    <t>MARCHÉ</t>
  </si>
  <si>
    <t>Ventes directes au public</t>
  </si>
  <si>
    <t>Ventes en boutique, musée</t>
  </si>
  <si>
    <t>Ventes aux distributeurs</t>
  </si>
  <si>
    <t>Ventes designer, architecte</t>
  </si>
  <si>
    <t>Ventes en ligne</t>
  </si>
  <si>
    <t>1.</t>
  </si>
  <si>
    <t>2.</t>
  </si>
  <si>
    <t>3.</t>
  </si>
  <si>
    <t>4.</t>
  </si>
  <si>
    <t>5.</t>
  </si>
  <si>
    <t>6.</t>
  </si>
  <si>
    <r>
      <rPr>
        <b/>
        <sz val="13"/>
        <color theme="0"/>
        <rFont val="Arial"/>
        <family val="2"/>
      </rPr>
      <t>* Moyens déployés par l’entreprise 
pour mener à bien chacune des activités décrites</t>
    </r>
    <r>
      <rPr>
        <b/>
        <sz val="12"/>
        <color theme="0"/>
        <rFont val="Arial"/>
        <family val="2"/>
      </rPr>
      <t xml:space="preserve"> 
</t>
    </r>
    <r>
      <rPr>
        <i/>
        <sz val="11"/>
        <color theme="0"/>
        <rFont val="Arial"/>
        <family val="2"/>
      </rPr>
      <t>(incluant les ressources externes et internes)</t>
    </r>
  </si>
  <si>
    <t>Étape 2.</t>
  </si>
  <si>
    <t>Étape 1.</t>
  </si>
  <si>
    <t>Étape 3.</t>
  </si>
  <si>
    <t>Étape 4.</t>
  </si>
  <si>
    <t>Répondre aux questions ci-dessous</t>
  </si>
  <si>
    <t>EVAL</t>
  </si>
  <si>
    <t>Territoire(s) visé(s)</t>
  </si>
  <si>
    <t>Étape 5.</t>
  </si>
  <si>
    <r>
      <t xml:space="preserve">* Date début
</t>
    </r>
    <r>
      <rPr>
        <i/>
        <sz val="10"/>
        <color theme="0"/>
        <rFont val="Arial"/>
        <family val="2"/>
      </rPr>
      <t>(mm / aaaa)</t>
    </r>
  </si>
  <si>
    <r>
      <t xml:space="preserve">* Clientèles visées
</t>
    </r>
    <r>
      <rPr>
        <i/>
        <sz val="11"/>
        <color theme="0"/>
        <rFont val="Arial"/>
        <family val="2"/>
      </rPr>
      <t>(liste déroulante)</t>
    </r>
  </si>
  <si>
    <r>
      <t xml:space="preserve">RAPPORT FINAL </t>
    </r>
    <r>
      <rPr>
        <b/>
        <i/>
        <sz val="22"/>
        <color rgb="FFC00000"/>
        <rFont val="Calibri"/>
        <family val="2"/>
      </rPr>
      <t>cliquer ici</t>
    </r>
  </si>
  <si>
    <t>RAPPORT FINAL</t>
  </si>
  <si>
    <t>INSTRUCTIONS GÉNÉRALES</t>
  </si>
  <si>
    <t>Instructions</t>
  </si>
  <si>
    <t>Œuvre(s) concernée(s) pour le présent projet</t>
  </si>
  <si>
    <t>* Description activités</t>
  </si>
  <si>
    <t>SECTION C : DESCRIPTION ACTIVITÉS</t>
  </si>
  <si>
    <t>SECTION D : BUDGET</t>
  </si>
  <si>
    <t>SECTION F : VENTES</t>
  </si>
  <si>
    <t>Description des œuvres/collections</t>
  </si>
  <si>
    <t>Marché(s)</t>
  </si>
  <si>
    <t>Justificatif du projet d'occasion d'affaires/mise en œuvre d'un plan de promotion</t>
  </si>
  <si>
    <t>Potentiel des œuvres sur le territoire</t>
  </si>
  <si>
    <t>Évaluation</t>
  </si>
  <si>
    <t>Commentaires de l'analyste</t>
  </si>
  <si>
    <t>* Territoires</t>
  </si>
  <si>
    <t>* Territoire(s) visé(s) (pays, province, etc.)</t>
  </si>
  <si>
    <t>Transport des œuvres</t>
  </si>
  <si>
    <t>Matière principale</t>
  </si>
  <si>
    <t>Métier</t>
  </si>
  <si>
    <t>Occasion d'affaires spécifique ET ponctuelle et mise en œuvre d'un plan de promotion pour la commercialisation d'œuvres québécoises hors Québec</t>
  </si>
  <si>
    <r>
      <t xml:space="preserve">* Potentiel des œuvres sur le territoire 
</t>
    </r>
    <r>
      <rPr>
        <i/>
        <sz val="10"/>
        <rFont val="Arial"/>
        <family val="2"/>
      </rPr>
      <t>(5 à 10 lignes)</t>
    </r>
  </si>
  <si>
    <t>Type de projet</t>
  </si>
  <si>
    <r>
      <t xml:space="preserve">* Justifier en quoi votre projet est une occasion d'affaires/mise en œuvre d'un plan de promotion 
</t>
    </r>
    <r>
      <rPr>
        <i/>
        <sz val="11"/>
        <color theme="4" tint="-0.499984740745262"/>
        <rFont val="Arial"/>
        <family val="2"/>
      </rPr>
      <t>(hors de vos activités habituelles)</t>
    </r>
  </si>
  <si>
    <t>Date de début du projet</t>
  </si>
  <si>
    <t>Vérification des participations actives au volet 2.1</t>
  </si>
  <si>
    <t>vérifié</t>
  </si>
  <si>
    <t>FRAIS DE DÉPLACEMENT</t>
  </si>
  <si>
    <t>accès rapide au rapport final</t>
  </si>
  <si>
    <t>masquer Colonne mais ne pas supprimer</t>
  </si>
  <si>
    <t>RECOMMANDATION</t>
  </si>
  <si>
    <t>À NOTER</t>
  </si>
  <si>
    <r>
      <rPr>
        <b/>
        <i/>
        <sz val="14"/>
        <rFont val="Arial"/>
        <family val="2"/>
      </rPr>
      <t>ATTENTION : CONSERVER CE DOCUMENT POUR SOUMETTRE VOTRE RAPPORT FINAL</t>
    </r>
    <r>
      <rPr>
        <b/>
        <i/>
        <sz val="13"/>
        <rFont val="Arial"/>
        <family val="2"/>
      </rPr>
      <t xml:space="preserve">
</t>
    </r>
    <r>
      <rPr>
        <b/>
        <i/>
        <sz val="14"/>
        <rFont val="Arial"/>
        <family val="2"/>
      </rPr>
      <t>TOUT DOSSIER INCOMPLET SERA REFUSÉ.</t>
    </r>
    <r>
      <rPr>
        <b/>
        <i/>
        <sz val="13"/>
        <rFont val="Arial"/>
        <family val="2"/>
      </rPr>
      <t xml:space="preserve">
Les champs marqués d'un astérisque ( * ) sont obligatoires.</t>
    </r>
  </si>
  <si>
    <t>Veuillez noter que la SODEC pourra utiliser ce numéro à des fins d'authentification pour la signature électronique de documents.</t>
  </si>
  <si>
    <t>Veuillez noter que la SODEC utilisera cette adresse courriel pour communiquer les décisions 
et envoyer tout avis à l'entreprise requérante.</t>
  </si>
  <si>
    <t>Veuillez noter que la SODEC utilisera l'adresse courriel ci-dessus pour effectuer le suivi du projet 
(si différent du courriel du représentant officiel).</t>
  </si>
  <si>
    <t>La hauteur des lignes peut être ajustée au besoin.</t>
  </si>
  <si>
    <r>
      <t xml:space="preserve">Toute aide gouvernementale obtenue ou à obtenir en vertu de programmes publics (municipaux, régionaux, provinciaux, nationaux et internationaux) et toute aide privée, sous quelque forme que ce soit (investissement, subvention, commandite, crédit d’impôt, etc.) 
</t>
    </r>
    <r>
      <rPr>
        <b/>
        <sz val="13"/>
        <color rgb="FFC00000"/>
        <rFont val="Arial"/>
        <family val="2"/>
      </rPr>
      <t>doit être inscrite ci-dessous.</t>
    </r>
  </si>
  <si>
    <t>Je déclare que les informations transmises 
sont exactes et véridiques.</t>
  </si>
  <si>
    <r>
      <rPr>
        <b/>
        <i/>
        <sz val="14"/>
        <rFont val="Arial"/>
        <family val="2"/>
      </rPr>
      <t>ATTENTION : CONSERVER CE DOCUMENT POUR SOUMETTRE VOTRE RAPPORT FINAL</t>
    </r>
    <r>
      <rPr>
        <b/>
        <i/>
        <sz val="13"/>
        <rFont val="Arial"/>
        <family val="2"/>
      </rPr>
      <t xml:space="preserve">
TOUT DOSSIER INCOMPLET SERA REFUSÉ.</t>
    </r>
  </si>
  <si>
    <t>Compléter tous les champs marqués d'un astérisque ( * ) ci-dessous</t>
  </si>
  <si>
    <r>
      <t xml:space="preserve">Inscrire les coûts prévus pour chacune des catégories de frais, lorsqu'applicable dans la colonne </t>
    </r>
    <r>
      <rPr>
        <b/>
        <sz val="14"/>
        <color rgb="FFC00000"/>
        <rFont val="Arial"/>
        <family val="2"/>
      </rPr>
      <t>Montant prévisionnel</t>
    </r>
  </si>
  <si>
    <r>
      <rPr>
        <b/>
        <u/>
        <sz val="13"/>
        <color theme="0"/>
        <rFont val="Arial"/>
        <family val="2"/>
      </rPr>
      <t>Rapport final</t>
    </r>
    <r>
      <rPr>
        <b/>
        <sz val="12"/>
        <color theme="0"/>
        <rFont val="Arial"/>
        <family val="2"/>
      </rPr>
      <t xml:space="preserve">
</t>
    </r>
    <r>
      <rPr>
        <b/>
        <sz val="10"/>
        <color theme="0"/>
        <rFont val="Arial"/>
        <family val="2"/>
      </rPr>
      <t>Indiquez si les activités ont été réalisées.
Si non, expliquez pourquoi.
Décrivez également les activités non prévues.</t>
    </r>
  </si>
  <si>
    <t xml:space="preserve">Pour déposer une demande </t>
  </si>
  <si>
    <r>
      <t xml:space="preserve">compléter tous les champs requis dans le présent formulaire 
</t>
    </r>
    <r>
      <rPr>
        <b/>
        <i/>
        <sz val="16"/>
        <color rgb="FF0070C0"/>
        <rFont val="Arial"/>
        <family val="2"/>
      </rPr>
      <t>les champs marqués d'un astérisque ( * ) sont obligatoires</t>
    </r>
  </si>
  <si>
    <t>Pour déposer le rapport final</t>
  </si>
  <si>
    <r>
      <t xml:space="preserve">compléter les étapes telles que mentionnées dans l'onglet </t>
    </r>
    <r>
      <rPr>
        <b/>
        <sz val="16"/>
        <color rgb="FF0070C0"/>
        <rFont val="Arial"/>
        <family val="2"/>
      </rPr>
      <t>Rapport final</t>
    </r>
    <r>
      <rPr>
        <b/>
        <sz val="16"/>
        <color theme="4" tint="-0.499984740745262"/>
        <rFont val="Arial"/>
        <family val="2"/>
      </rPr>
      <t xml:space="preserve"> </t>
    </r>
    <r>
      <rPr>
        <b/>
        <i/>
        <sz val="16"/>
        <color rgb="FFC00000"/>
        <rFont val="Arial"/>
        <family val="2"/>
      </rPr>
      <t>cliquer ici</t>
    </r>
  </si>
  <si>
    <t>Le rapport final est composé :</t>
  </si>
  <si>
    <t>l</t>
  </si>
  <si>
    <t>des 5 étapes ci-dessous</t>
  </si>
  <si>
    <t>Les objectifs sont-ils cohérents face aux activités?</t>
  </si>
  <si>
    <t xml:space="preserve">Le potentiel des œuvres est-il bien démontré? </t>
  </si>
  <si>
    <t>Le budget est-il cohérent face aux activités?</t>
  </si>
  <si>
    <t>L'occasion d'affaires fait-elle partie des activités habituelles de l'entreprise?</t>
  </si>
  <si>
    <t xml:space="preserve">Les retombées anticipées sont-elles réalistes? </t>
  </si>
  <si>
    <t>Le requérant est-il bien préparé pour atteindre ses objectifs?</t>
  </si>
  <si>
    <t>La mise de fonds est-elle bien de 30 %?</t>
  </si>
  <si>
    <t>Les outils promotionnels sont-ils pertinents?</t>
  </si>
  <si>
    <t>Le projet est-il pertinent au regard du développement de l'entreprise?</t>
  </si>
  <si>
    <r>
      <t>du</t>
    </r>
    <r>
      <rPr>
        <b/>
        <i/>
        <sz val="14"/>
        <rFont val="Arial"/>
        <family val="2"/>
      </rPr>
      <t xml:space="preserve"> Formulaire de bilan SODEXPORT</t>
    </r>
    <r>
      <rPr>
        <b/>
        <sz val="14"/>
        <rFont val="Arial"/>
        <family val="2"/>
      </rPr>
      <t xml:space="preserve"> 
</t>
    </r>
    <r>
      <rPr>
        <b/>
        <i/>
        <sz val="11"/>
        <rFont val="Arial"/>
        <family val="2"/>
      </rPr>
      <t>(à compléter via la plateforme Sod@ccès)</t>
    </r>
  </si>
  <si>
    <t>SECTION E : SOURCES DE FINANCEMENT</t>
  </si>
  <si>
    <t>Vérification admissibilité de l'entreprise</t>
  </si>
  <si>
    <t>Vérification admissibilité du projet</t>
  </si>
  <si>
    <r>
      <t xml:space="preserve">* Marché(s) visé(s) </t>
    </r>
    <r>
      <rPr>
        <i/>
        <sz val="10"/>
        <rFont val="Arial"/>
        <family val="2"/>
      </rPr>
      <t>(liste déroulante)</t>
    </r>
  </si>
  <si>
    <r>
      <t xml:space="preserve">Ventes brutes </t>
    </r>
    <r>
      <rPr>
        <b/>
        <sz val="12"/>
        <color rgb="FFC00000"/>
        <rFont val="Arial"/>
        <family val="2"/>
      </rPr>
      <t>réalisées</t>
    </r>
    <r>
      <rPr>
        <b/>
        <sz val="12"/>
        <color rgb="FF0070C0"/>
        <rFont val="Arial"/>
        <family val="2"/>
      </rPr>
      <t xml:space="preserve"> hors Québec 
</t>
    </r>
    <r>
      <rPr>
        <i/>
        <sz val="10"/>
        <rFont val="Arial"/>
        <family val="2"/>
      </rPr>
      <t>(2 dernières années)</t>
    </r>
  </si>
  <si>
    <t>DESCRIPTION DES ACTIVITÉS</t>
  </si>
  <si>
    <r>
      <t xml:space="preserve">Inscrire le détail des activités prévues dans le cadre du projet dans l'onglet </t>
    </r>
    <r>
      <rPr>
        <b/>
        <sz val="14"/>
        <color theme="4" tint="-0.499984740745262"/>
        <rFont val="Arial"/>
        <family val="2"/>
      </rPr>
      <t>Desciption_Activités</t>
    </r>
    <r>
      <rPr>
        <b/>
        <sz val="14"/>
        <color theme="10"/>
        <rFont val="Arial"/>
        <family val="2"/>
      </rPr>
      <t xml:space="preserve"> </t>
    </r>
    <r>
      <rPr>
        <b/>
        <i/>
        <sz val="14"/>
        <color rgb="FFC00000"/>
        <rFont val="Arial"/>
        <family val="2"/>
      </rPr>
      <t>cliquer ici</t>
    </r>
  </si>
  <si>
    <r>
      <t xml:space="preserve">Compléter la section Rapport final des activités - onglet Description_Activités </t>
    </r>
    <r>
      <rPr>
        <b/>
        <i/>
        <sz val="13"/>
        <color rgb="FFC00000"/>
        <rFont val="Arial"/>
        <family val="2"/>
      </rPr>
      <t>cliquer ici</t>
    </r>
  </si>
  <si>
    <t>Ventilation budgétaire</t>
  </si>
  <si>
    <t>Pourcentage alloué par ventilation budgétaire</t>
  </si>
  <si>
    <t>Bois</t>
  </si>
  <si>
    <t>Céramique</t>
  </si>
  <si>
    <t>Cuir_peaux_fourrures</t>
  </si>
  <si>
    <t>Matériaux_décoratifs</t>
  </si>
  <si>
    <t>Matériaux_organiques</t>
  </si>
  <si>
    <t>Métaux</t>
  </si>
  <si>
    <t>Papier</t>
  </si>
  <si>
    <t>Pierre</t>
  </si>
  <si>
    <t>Plastique_ciment_béton_plâtre</t>
  </si>
  <si>
    <t>Textiles</t>
  </si>
  <si>
    <t>Verre</t>
  </si>
  <si>
    <t>Archetier</t>
  </si>
  <si>
    <t>Céramiste</t>
  </si>
  <si>
    <t>Bottier</t>
  </si>
  <si>
    <t>Carreleur</t>
  </si>
  <si>
    <t>Bijoutier</t>
  </si>
  <si>
    <t>Armurier</t>
  </si>
  <si>
    <t>Calligraphe</t>
  </si>
  <si>
    <t>Couvreur de toitures en chaume</t>
  </si>
  <si>
    <t>Brodeur</t>
  </si>
  <si>
    <t>Verrier/Artiste verrier</t>
  </si>
  <si>
    <t>Boisselier</t>
  </si>
  <si>
    <t>Carreleur-céramiste</t>
  </si>
  <si>
    <t>Bourrelier</t>
  </si>
  <si>
    <t>Doreur</t>
  </si>
  <si>
    <t>Cirier</t>
  </si>
  <si>
    <t>Cartonniste</t>
  </si>
  <si>
    <t>Lapidaire</t>
  </si>
  <si>
    <t>Maçon traditionnel</t>
  </si>
  <si>
    <t>Chapelier/Modiste</t>
  </si>
  <si>
    <t>Cintreur de verre</t>
  </si>
  <si>
    <t>Charpentier</t>
  </si>
  <si>
    <t>Couvreur traditionnel de toitures en tuiles</t>
  </si>
  <si>
    <t>Chausseur</t>
  </si>
  <si>
    <t>Laqueur</t>
  </si>
  <si>
    <t>Coutelier</t>
  </si>
  <si>
    <t>Doreur (sur cuir ou sur papier)</t>
  </si>
  <si>
    <t>Modeleur-mouleur</t>
  </si>
  <si>
    <t>Courtepointier/piéceur</t>
  </si>
  <si>
    <t>Façonneur de verre</t>
  </si>
  <si>
    <t>Couvreur-bardelleur traditionnel</t>
  </si>
  <si>
    <t>Mosaïste-céramiste</t>
  </si>
  <si>
    <t>Couturier/Designer de mode</t>
  </si>
  <si>
    <t>Mosaïste</t>
  </si>
  <si>
    <t>Coutelier d'art</t>
  </si>
  <si>
    <t>Estampier</t>
  </si>
  <si>
    <t>Marbrier</t>
  </si>
  <si>
    <t>Plâtrier ornementiste</t>
  </si>
  <si>
    <t>Graveur sur verre</t>
  </si>
  <si>
    <t>Ébéniste</t>
  </si>
  <si>
    <t>Sculpteur</t>
  </si>
  <si>
    <t>Fourreur</t>
  </si>
  <si>
    <t>Peintre décorateur</t>
  </si>
  <si>
    <t>Graveur</t>
  </si>
  <si>
    <t>Couvreur - Ferblantier traditionnel</t>
  </si>
  <si>
    <t>Créateur imprimeur textile</t>
  </si>
  <si>
    <t>Encadreur</t>
  </si>
  <si>
    <t>Gainier</t>
  </si>
  <si>
    <t>Peintre d'icônes ou de peintures anciennes</t>
  </si>
  <si>
    <t>Marqueteur</t>
  </si>
  <si>
    <t>Dinandier</t>
  </si>
  <si>
    <t>Lithographe</t>
  </si>
  <si>
    <t>Tailleur de pierre</t>
  </si>
  <si>
    <t>Dentellier</t>
  </si>
  <si>
    <t>Peintre sur verre</t>
  </si>
  <si>
    <t>Facteur d'instrument</t>
  </si>
  <si>
    <t>Gantier</t>
  </si>
  <si>
    <t>Peintre sur bois</t>
  </si>
  <si>
    <t>Émailleur</t>
  </si>
  <si>
    <t>Maquettiste</t>
  </si>
  <si>
    <t>Feutrier/Concepteur de feutres</t>
  </si>
  <si>
    <t>Malletier</t>
  </si>
  <si>
    <t>Peintre sur porcelaine</t>
  </si>
  <si>
    <t>Tabletier</t>
  </si>
  <si>
    <t>Ferronnier d'art</t>
  </si>
  <si>
    <t>Marbreur</t>
  </si>
  <si>
    <t>Fileur</t>
  </si>
  <si>
    <t>Souffleur de verre à la canne</t>
  </si>
  <si>
    <t>Jouettier</t>
  </si>
  <si>
    <t>Maroquinier</t>
  </si>
  <si>
    <t>Vernisseur</t>
  </si>
  <si>
    <t>Tourneur</t>
  </si>
  <si>
    <t>Fondeur d'art</t>
  </si>
  <si>
    <t>Flécheur*</t>
  </si>
  <si>
    <t>Souffleur de verre au chalumeau</t>
  </si>
  <si>
    <t>Modeleur-sculpteur</t>
  </si>
  <si>
    <t>Forgeron d'art</t>
  </si>
  <si>
    <t>Papetier d'art</t>
  </si>
  <si>
    <t>Lissier</t>
  </si>
  <si>
    <t>Vitrailliste</t>
  </si>
  <si>
    <t>Relieur</t>
  </si>
  <si>
    <t>Passementier</t>
  </si>
  <si>
    <t>Menuisier d'art</t>
  </si>
  <si>
    <t>Sandalier</t>
  </si>
  <si>
    <t>Horloger</t>
  </si>
  <si>
    <t>Relieur d'art</t>
  </si>
  <si>
    <t>Peintre décorateur textile</t>
  </si>
  <si>
    <t>Parqueteur</t>
  </si>
  <si>
    <t>Sellier-maroquinier</t>
  </si>
  <si>
    <t>Joaillier</t>
  </si>
  <si>
    <t>Restaurateur</t>
  </si>
  <si>
    <t>Peintre sur soie ou sur tissu</t>
  </si>
  <si>
    <t>Pipier</t>
  </si>
  <si>
    <t>Métallier d'art</t>
  </si>
  <si>
    <t>Perleur</t>
  </si>
  <si>
    <t>Sabotier</t>
  </si>
  <si>
    <t>Orfèvre</t>
  </si>
  <si>
    <t>Sérigraphe</t>
  </si>
  <si>
    <t>Rembourreur</t>
  </si>
  <si>
    <t>Potier d'étain</t>
  </si>
  <si>
    <t>Tisserand</t>
  </si>
  <si>
    <t>Tourneur sur bois</t>
  </si>
  <si>
    <t>Tricoteur</t>
  </si>
  <si>
    <t>Vannier</t>
  </si>
  <si>
    <r>
      <t xml:space="preserve">* Matière principale </t>
    </r>
    <r>
      <rPr>
        <i/>
        <sz val="10"/>
        <rFont val="Arial"/>
        <family val="2"/>
      </rPr>
      <t>(liste déroulante)</t>
    </r>
  </si>
  <si>
    <r>
      <t xml:space="preserve">* Métier </t>
    </r>
    <r>
      <rPr>
        <i/>
        <sz val="10"/>
        <rFont val="Arial"/>
        <family val="2"/>
      </rPr>
      <t>(liste déroulante)</t>
    </r>
  </si>
  <si>
    <t>* Description des œuvres / collections</t>
  </si>
  <si>
    <t>Titre du représentant officiel</t>
  </si>
  <si>
    <t>Courriel du représentant officiel</t>
  </si>
  <si>
    <t>Nom de la personne-ressource</t>
  </si>
  <si>
    <r>
      <t xml:space="preserve">* Date de début du projet </t>
    </r>
    <r>
      <rPr>
        <i/>
        <sz val="10"/>
        <rFont val="Arial"/>
        <family val="2"/>
      </rPr>
      <t>(aaaa-mm-jj)</t>
    </r>
  </si>
  <si>
    <t>Commentaires</t>
  </si>
  <si>
    <t>Retombée 1.</t>
  </si>
  <si>
    <t>Retombée 2.</t>
  </si>
  <si>
    <t>Retombée 3.</t>
  </si>
  <si>
    <t>Retombée 4.</t>
  </si>
  <si>
    <t>Retombée 5.</t>
  </si>
  <si>
    <r>
      <t xml:space="preserve">Vos retombées initiales anticipées </t>
    </r>
    <r>
      <rPr>
        <i/>
        <sz val="10"/>
        <color theme="4" tint="-0.499984740745262"/>
        <rFont val="Arial"/>
        <family val="2"/>
      </rPr>
      <t>(tels que décrites dans la demande)</t>
    </r>
  </si>
  <si>
    <t>Autres commentaires</t>
  </si>
  <si>
    <t>Retombées anticipées</t>
  </si>
  <si>
    <t>Montant demandé à la SODEC</t>
  </si>
  <si>
    <t>Premier versement (70 %)</t>
  </si>
  <si>
    <t>FRAIS NON ADMISSIBLES</t>
  </si>
  <si>
    <t>Montant Rapport final</t>
  </si>
  <si>
    <r>
      <t xml:space="preserve">Écart 
</t>
    </r>
    <r>
      <rPr>
        <b/>
        <sz val="9"/>
        <color theme="0"/>
        <rFont val="Arial"/>
        <family val="2"/>
      </rPr>
      <t>Montant prévisionnel 
vs 
Montant Rapport final</t>
    </r>
  </si>
  <si>
    <t>Montants admissibles</t>
  </si>
  <si>
    <t>Per diem</t>
  </si>
  <si>
    <t>Frais de représentation</t>
  </si>
  <si>
    <t>Accréditation lorsque présence collective soutenue par la SODEC</t>
  </si>
  <si>
    <t>Location stand lorsque présence collective soutenue par la SODEC</t>
  </si>
  <si>
    <t>Frais d’administration</t>
  </si>
  <si>
    <t>Taxes de vente perçues par les gouvernements nationaux et étrangers</t>
  </si>
  <si>
    <t>TOTAL FRAIS NON ADMISSIBLES</t>
  </si>
  <si>
    <t>Salaires et commissions</t>
  </si>
  <si>
    <t>Honoraires liés à la préparation du projet d’exportation</t>
  </si>
  <si>
    <t>TOTAL FRAIS ADMISSIBLES</t>
  </si>
  <si>
    <t>* Site internet de l'entreprise</t>
  </si>
  <si>
    <t>Critères d'admissibilité</t>
  </si>
  <si>
    <t>Oui</t>
  </si>
  <si>
    <t>Non</t>
  </si>
  <si>
    <t>Informations complémentaires</t>
  </si>
  <si>
    <r>
      <t xml:space="preserve">* Êtes-vous membre du Conseil des Métiers d’art 
  du Québec? </t>
    </r>
    <r>
      <rPr>
        <i/>
        <sz val="10"/>
        <rFont val="Arial"/>
        <family val="2"/>
      </rPr>
      <t>(oui / non)</t>
    </r>
  </si>
  <si>
    <r>
      <t xml:space="preserve">* Êtes-vous un diffuseur : </t>
    </r>
    <r>
      <rPr>
        <b/>
        <i/>
        <sz val="12"/>
        <color rgb="FF0070C0"/>
        <rFont val="Arial"/>
        <family val="2"/>
      </rPr>
      <t>boutiquier, galeriste, 
  promoteur?</t>
    </r>
    <r>
      <rPr>
        <b/>
        <sz val="12"/>
        <color rgb="FF0070C0"/>
        <rFont val="Arial"/>
        <family val="2"/>
      </rPr>
      <t xml:space="preserve"> </t>
    </r>
    <r>
      <rPr>
        <i/>
        <sz val="10"/>
        <rFont val="Arial"/>
        <family val="2"/>
      </rPr>
      <t>(oui / non)</t>
    </r>
  </si>
  <si>
    <t>Le rapport final doit être remis au plus tard 6 mois après la fin des activités</t>
  </si>
  <si>
    <r>
      <t xml:space="preserve">* Retombées anticipées 
</t>
    </r>
    <r>
      <rPr>
        <b/>
        <i/>
        <sz val="10"/>
        <rFont val="Arial"/>
        <family val="2"/>
      </rPr>
      <t xml:space="preserve">par exemple: </t>
    </r>
    <r>
      <rPr>
        <i/>
        <sz val="10"/>
        <rFont val="Arial"/>
        <family val="2"/>
      </rPr>
      <t xml:space="preserve">
-Accroissement des ventes en pourcentage
-Développement de XX marché et XX 
 retombées attendues
-Recherche de financement étranger 
 pour X projet
-Entente de partenariat à détailler
-Ventes de droits avec cible précise
-Présence média accrue avec cible
etc.</t>
    </r>
  </si>
  <si>
    <r>
      <t xml:space="preserve">1. Inscrire toutes les activités et actions prévues en lien avec le projets, en ordre chronologique </t>
    </r>
    <r>
      <rPr>
        <b/>
        <i/>
        <sz val="11"/>
        <color theme="4" tint="-0.499984740745262"/>
        <rFont val="Arial"/>
        <family val="2"/>
      </rPr>
      <t>(incluant déplacement, rencontres, développement d'outils en ligne, création de matériel promotionnel, etc.)</t>
    </r>
  </si>
  <si>
    <r>
      <t xml:space="preserve">2. Ensuite, retourner au </t>
    </r>
    <r>
      <rPr>
        <b/>
        <sz val="12"/>
        <color theme="4" tint="-0.499984740745262"/>
        <rFont val="Arial"/>
        <family val="2"/>
      </rPr>
      <t>Formulaire_Demande</t>
    </r>
    <r>
      <rPr>
        <b/>
        <sz val="12"/>
        <color rgb="FF0070C0"/>
        <rFont val="Arial"/>
        <family val="2"/>
      </rPr>
      <t xml:space="preserve"> </t>
    </r>
    <r>
      <rPr>
        <b/>
        <i/>
        <sz val="12"/>
        <color rgb="FFC00000"/>
        <rFont val="Arial"/>
        <family val="2"/>
      </rPr>
      <t>cliquer ici</t>
    </r>
  </si>
  <si>
    <t>Autres spécifiez ici:</t>
  </si>
  <si>
    <t>* Requérant</t>
  </si>
  <si>
    <r>
      <t xml:space="preserve">* SODEC </t>
    </r>
    <r>
      <rPr>
        <b/>
        <i/>
        <sz val="10"/>
        <color theme="4" tint="-0.499984740745262"/>
        <rFont val="Arial"/>
        <family val="2"/>
      </rPr>
      <t>(montant demandé)</t>
    </r>
  </si>
  <si>
    <t>FRAIS ADMISSIBLES</t>
  </si>
  <si>
    <t>Le représentant officiel de l'entreprise est la personne ayant la capacité d’engager la société et l’autorisation de signer un contrat d’aide financière.</t>
  </si>
  <si>
    <r>
      <t xml:space="preserve">Personne-ressource pour le traitement du dossier 
</t>
    </r>
    <r>
      <rPr>
        <b/>
        <i/>
        <sz val="12"/>
        <color theme="4" tint="-0.499984740745262"/>
        <rFont val="Arial"/>
        <family val="2"/>
      </rPr>
      <t>(si différent du Représentant officiel de l’entreprise)</t>
    </r>
  </si>
  <si>
    <r>
      <t xml:space="preserve">Ventes brutes </t>
    </r>
    <r>
      <rPr>
        <b/>
        <u/>
        <sz val="13"/>
        <color theme="4" tint="-0.499984740745262"/>
        <rFont val="Arial"/>
        <family val="2"/>
      </rPr>
      <t>réalisées</t>
    </r>
    <r>
      <rPr>
        <b/>
        <sz val="13"/>
        <color rgb="FF0070C0"/>
        <rFont val="Arial"/>
        <family val="2"/>
      </rPr>
      <t xml:space="preserve"> hors Québec 
lors de vos 2 dernières années fiscales</t>
    </r>
  </si>
  <si>
    <r>
      <t xml:space="preserve">Ventes brutes </t>
    </r>
    <r>
      <rPr>
        <b/>
        <u/>
        <sz val="13"/>
        <color theme="4" tint="-0.499984740745262"/>
        <rFont val="Arial"/>
        <family val="2"/>
      </rPr>
      <t>anticipées</t>
    </r>
    <r>
      <rPr>
        <b/>
        <sz val="13"/>
        <color rgb="FF0070C0"/>
        <rFont val="Arial"/>
        <family val="2"/>
      </rPr>
      <t xml:space="preserve"> hors Québec
lors de vos 2 prochaines années fiscales</t>
    </r>
  </si>
  <si>
    <t>Autre subvention non gouvernementales</t>
  </si>
  <si>
    <t>Subventions fédérales</t>
  </si>
  <si>
    <r>
      <t xml:space="preserve">Subventions provinciales </t>
    </r>
    <r>
      <rPr>
        <b/>
        <i/>
        <sz val="10"/>
        <color theme="0"/>
        <rFont val="Arial"/>
        <family val="2"/>
      </rPr>
      <t>(hormis SODEC)</t>
    </r>
  </si>
  <si>
    <t>Selon les retombées anticipées :</t>
  </si>
  <si>
    <t>* Quels ont été les bons coups? Expliquez :</t>
  </si>
  <si>
    <t>* Quelles ont été les difficultés rencontrées? Expliquez :</t>
  </si>
  <si>
    <r>
      <t xml:space="preserve">* La mise en œuvre de ce projet a-t-elle eu d'autres </t>
    </r>
    <r>
      <rPr>
        <b/>
        <i/>
        <u/>
        <sz val="12"/>
        <color theme="4" tint="-0.499984740745262"/>
        <rFont val="Arial"/>
        <family val="2"/>
      </rPr>
      <t>retombées non anticipées</t>
    </r>
    <r>
      <rPr>
        <b/>
        <sz val="12"/>
        <color rgb="FF0070C0"/>
        <rFont val="Arial"/>
        <family val="2"/>
      </rPr>
      <t xml:space="preserve"> </t>
    </r>
    <r>
      <rPr>
        <i/>
        <sz val="11"/>
        <rFont val="Arial"/>
        <family val="2"/>
      </rPr>
      <t>(positives ou négatives)</t>
    </r>
    <r>
      <rPr>
        <b/>
        <sz val="12"/>
        <color rgb="FF0070C0"/>
        <rFont val="Arial"/>
        <family val="2"/>
      </rPr>
      <t xml:space="preserve"> pour votre entreprise? </t>
    </r>
    <r>
      <rPr>
        <i/>
        <sz val="10"/>
        <rFont val="Arial"/>
        <family val="2"/>
      </rPr>
      <t>(Oui / Non)</t>
    </r>
  </si>
  <si>
    <r>
      <t xml:space="preserve">* Comptez-vous poursuivre des efforts de développement sur ce(s) territoire(s) dans les prochaines années? </t>
    </r>
    <r>
      <rPr>
        <i/>
        <sz val="10"/>
        <rFont val="Arial"/>
        <family val="2"/>
      </rPr>
      <t>(Oui / Non)</t>
    </r>
  </si>
  <si>
    <r>
      <t xml:space="preserve">* Retombées réalisées? 
</t>
    </r>
    <r>
      <rPr>
        <i/>
        <sz val="10"/>
        <color theme="4" tint="-0.499984740745262"/>
        <rFont val="Arial"/>
        <family val="2"/>
      </rPr>
      <t>(Oui / Non)</t>
    </r>
  </si>
  <si>
    <r>
      <t xml:space="preserve">Ventes brutes </t>
    </r>
    <r>
      <rPr>
        <b/>
        <sz val="12"/>
        <color rgb="FFC00000"/>
        <rFont val="Arial"/>
        <family val="2"/>
      </rPr>
      <t>anticipées</t>
    </r>
    <r>
      <rPr>
        <b/>
        <sz val="12"/>
        <color rgb="FF0070C0"/>
        <rFont val="Arial"/>
        <family val="2"/>
      </rPr>
      <t xml:space="preserve"> hors Québec 
</t>
    </r>
    <r>
      <rPr>
        <i/>
        <sz val="10"/>
        <rFont val="Arial"/>
        <family val="2"/>
      </rPr>
      <t>(2 prochaines années)</t>
    </r>
  </si>
  <si>
    <t>Montant total Frais admissibles</t>
  </si>
  <si>
    <t>Montant total Frais non admissibles</t>
  </si>
  <si>
    <t>Montant total Budget prévisionnel</t>
  </si>
  <si>
    <t>Total Frais admissibles RÉVISÉ SODEC</t>
  </si>
  <si>
    <t>Total Frais non admissibles RÉVISÉ SODEC</t>
  </si>
  <si>
    <t>Total Budget prévisionnel RÉVISÉ SODEC</t>
  </si>
  <si>
    <t>Sources de financement - Total</t>
  </si>
  <si>
    <r>
      <t xml:space="preserve">Subventions provinciales </t>
    </r>
    <r>
      <rPr>
        <b/>
        <i/>
        <sz val="10"/>
        <color rgb="FF0070C0"/>
        <rFont val="Arial"/>
        <family val="2"/>
      </rPr>
      <t>(hormis SODEC)</t>
    </r>
  </si>
  <si>
    <t>Autres subventions non gouvernementales</t>
  </si>
  <si>
    <t>Participation financière du requérant</t>
  </si>
  <si>
    <t>Pourcentage aides gouvernementales</t>
  </si>
  <si>
    <t>Pourcentage contribution du requérant</t>
  </si>
  <si>
    <t>Total Budget requérant</t>
  </si>
  <si>
    <t>Total Aides gouvernementales</t>
  </si>
  <si>
    <t>% Aides gouvernementales</t>
  </si>
  <si>
    <t>Contribution requérant</t>
  </si>
  <si>
    <t>% Contribution requérant</t>
  </si>
  <si>
    <t>Les entreprises doivent répondre aux conditions ci-dessous pour être admissibles à un soutien financier</t>
  </si>
  <si>
    <r>
      <t xml:space="preserve">* Avoir son siège et principal établissement au Québec et démontrer que le contrôle de droit et de fait de l'entreprise est détenu à 100 % par des citoyens canadiens ou des résidents permanents 
ayant leur résidence fiscale au Québec. 
On entend par siège et principal établissement l'endroit où se situe le centre de décision et où s'exerce la direction véritable de l'entreprise 
</t>
    </r>
    <r>
      <rPr>
        <i/>
        <sz val="9"/>
        <rFont val="Arial"/>
        <family val="2"/>
      </rPr>
      <t>(Oui / Non)</t>
    </r>
  </si>
  <si>
    <r>
      <t>Dans le cadre de ce programme, les entreprises en métiers d'art sont entendues comme celles</t>
    </r>
    <r>
      <rPr>
        <b/>
        <i/>
        <sz val="13"/>
        <color theme="4" tint="-0.499984740745262"/>
        <rFont val="Arial"/>
        <family val="2"/>
      </rPr>
      <t xml:space="preserve"> : </t>
    </r>
  </si>
  <si>
    <r>
      <t xml:space="preserve">* dont les activités de création et de production sont issues d'une conception artisanale exprimée 
par l'exercice d'un métier lié à la transformation de matériaux </t>
    </r>
    <r>
      <rPr>
        <i/>
        <sz val="9"/>
        <rFont val="Arial"/>
        <family val="2"/>
      </rPr>
      <t>(Oui / Non)</t>
    </r>
  </si>
  <si>
    <r>
      <t xml:space="preserve">* dont les étapes de création et de production sont principalement réalisées localement par un ou des artisans actifs dans l'entreprise pour assurer un contrôle de la qualité des produits </t>
    </r>
    <r>
      <rPr>
        <i/>
        <sz val="9"/>
        <rFont val="Arial"/>
        <family val="2"/>
      </rPr>
      <t>(Oui / Non)</t>
    </r>
  </si>
  <si>
    <r>
      <t xml:space="preserve">* possédant un atelier au Québec (les entreprises de diffusion spécialisées en métiers d'art sont exemptés) 
</t>
    </r>
    <r>
      <rPr>
        <i/>
        <sz val="9"/>
        <rFont val="Arial"/>
        <family val="2"/>
      </rPr>
      <t>(Oui / Non)</t>
    </r>
  </si>
  <si>
    <r>
      <t xml:space="preserve">* dont la mission première est le développement et le maintien d'un savoir-faire artisanal </t>
    </r>
    <r>
      <rPr>
        <i/>
        <sz val="9"/>
        <rFont val="Arial"/>
        <family val="2"/>
      </rPr>
      <t>(Oui / Non)</t>
    </r>
  </si>
  <si>
    <t>Dans le cas d'un diffuseur (boutiquier, galériste, promoteur), faire preuve d'une spécialisation et d'une expérience tangible dans la commercialisation des produits de métiers d'art québécois</t>
  </si>
  <si>
    <t xml:space="preserve">* Veuillez préciser: </t>
  </si>
  <si>
    <t>Confirmé ou Pressenti</t>
  </si>
  <si>
    <t>Confirmé</t>
  </si>
  <si>
    <t>Pressenti</t>
  </si>
  <si>
    <t>Montant appliqué par ventilation budgétaire</t>
  </si>
  <si>
    <r>
      <t xml:space="preserve">Le requérant a-t-il l'expertise en promotion </t>
    </r>
    <r>
      <rPr>
        <b/>
        <i/>
        <sz val="11"/>
        <color rgb="FF0070C0"/>
        <rFont val="Arial"/>
        <family val="2"/>
      </rPr>
      <t xml:space="preserve">(interne ou externe) </t>
    </r>
    <r>
      <rPr>
        <b/>
        <sz val="11"/>
        <color rgb="FF0070C0"/>
        <rFont val="Arial"/>
        <family val="2"/>
      </rPr>
      <t xml:space="preserve">
pour atteindre ses objectifs?</t>
    </r>
  </si>
  <si>
    <r>
      <t>Délégué</t>
    </r>
    <r>
      <rPr>
        <sz val="12"/>
        <color theme="4" tint="-0.499984740745262"/>
        <rFont val="Calibri"/>
        <family val="2"/>
      </rPr>
      <t>·</t>
    </r>
    <r>
      <rPr>
        <sz val="12"/>
        <color theme="4" tint="-0.499984740745262"/>
        <rFont val="Arial"/>
        <family val="2"/>
      </rPr>
      <t>e Affaires internationales</t>
    </r>
  </si>
  <si>
    <r>
      <t xml:space="preserve">Compléter la section Rapport final du budget - Section D </t>
    </r>
    <r>
      <rPr>
        <b/>
        <i/>
        <sz val="13"/>
        <color rgb="FFC00000"/>
        <rFont val="Arial"/>
        <family val="2"/>
      </rPr>
      <t>cliquer ici</t>
    </r>
  </si>
  <si>
    <r>
      <t xml:space="preserve">Compléter la section Rapport final des sources de financement - Section E </t>
    </r>
    <r>
      <rPr>
        <b/>
        <i/>
        <sz val="13"/>
        <color rgb="FFC00000"/>
        <rFont val="Arial"/>
        <family val="2"/>
      </rPr>
      <t>cliquer ici</t>
    </r>
  </si>
  <si>
    <r>
      <t xml:space="preserve">* dont les produits culturels se démarquent par leur qualité, leur originalité et leur caractère distinctif 
</t>
    </r>
    <r>
      <rPr>
        <i/>
        <sz val="9"/>
        <rFont val="Arial"/>
        <family val="2"/>
      </rPr>
      <t>(Oui / Non)</t>
    </r>
  </si>
  <si>
    <r>
      <t xml:space="preserve">Joindre une revue de presse </t>
    </r>
    <r>
      <rPr>
        <i/>
        <sz val="11"/>
        <color theme="4" tint="-0.499984740745262"/>
        <rFont val="Arial"/>
        <family val="2"/>
      </rPr>
      <t>(pour les projets de promotion)</t>
    </r>
  </si>
  <si>
    <r>
      <t xml:space="preserve">* dont les droits de propriété intellectuelle visant les produits conçus sont détenus par l'entreprise 
</t>
    </r>
    <r>
      <rPr>
        <i/>
        <sz val="9"/>
        <rFont val="Arial"/>
        <family val="2"/>
      </rPr>
      <t>(Oui / Non)</t>
    </r>
  </si>
  <si>
    <t>RÉSERVÉ À LA SODEC - ANALYSE DU RAPPORT FINAL</t>
  </si>
  <si>
    <t>Montant subvention accordée</t>
  </si>
  <si>
    <t>Montant subvention révisée</t>
  </si>
  <si>
    <t>1er versement remis</t>
  </si>
  <si>
    <t>2e versement révisé</t>
  </si>
  <si>
    <t>2e versement prévu</t>
  </si>
  <si>
    <t>Désengagement</t>
  </si>
  <si>
    <t>Recouvrement</t>
  </si>
  <si>
    <t>dernière mise à jour : 23 octobre 2023</t>
  </si>
  <si>
    <t>* Indiquez le détail des résultats connus à ce jour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</si>
</sst>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 #,##0.00_)\ &quot;$&quot;_ ;_ * \(#,##0.00\)\ &quot;$&quot;_ ;_ * &quot;-&quot;??_)\ &quot;$&quot;_ ;_ @_ "/>
    <numFmt numFmtId="164" formatCode="#,##0\ [$$-C0C]"/>
    <numFmt numFmtId="165" formatCode="_(#,##0\ &quot;$&quot;_);_(\(#,##0\ &quot;$&quot;\);_(&quot;- $&quot;_);_(@_)"/>
    <numFmt numFmtId="166" formatCode="mmm/yyyy"/>
    <numFmt numFmtId="167" formatCode="#,##0\ &quot;$&quot;"/>
    <numFmt numFmtId="168" formatCode="#,##0.00\ &quot;$&quot;"/>
    <numFmt numFmtId="169" formatCode="[$-F800]dddd\,\ mmmm\ dd\,\ yyyy"/>
    <numFmt numFmtId="170" formatCode="[&lt;=9999999]###\-####;###\-###\-####"/>
    <numFmt numFmtId="171" formatCode="yyyy/mm/dd;@"/>
    <numFmt numFmtId="172" formatCode="0.0%"/>
    <numFmt numFmtId="173" formatCode="_ * #,##0_)\ &quot;$&quot;_ ;_ * \(#,##0\)\ &quot;$&quot;_ ;_ * &quot;-&quot;??_)\ &quot;$&quot;_ ;_ @_ "/>
  </numFmts>
  <fonts count="100" x14ac:knownFonts="1">
    <font>
      <sz val="11"/>
      <color theme="1"/>
      <name val="Calibri"/>
      <family val="2"/>
    </font>
    <font>
      <sz val="12"/>
      <color indexed="12"/>
      <name val="Arial"/>
      <family val="2"/>
    </font>
    <font>
      <b/>
      <sz val="12"/>
      <name val="Arial"/>
      <family val="2"/>
    </font>
    <font>
      <sz val="10"/>
      <name val="Arial"/>
      <family val="2"/>
    </font>
    <font>
      <sz val="12"/>
      <name val="Arial"/>
      <family val="2"/>
    </font>
    <font>
      <b/>
      <sz val="16"/>
      <name val="Arial"/>
      <family val="2"/>
    </font>
    <font>
      <sz val="11"/>
      <color theme="1"/>
      <name val="Arial"/>
      <family val="2"/>
    </font>
    <font>
      <b/>
      <sz val="14"/>
      <color theme="1"/>
      <name val="Arial"/>
      <family val="2"/>
    </font>
    <font>
      <b/>
      <sz val="11"/>
      <color theme="1"/>
      <name val="Arial"/>
      <family val="2"/>
    </font>
    <font>
      <b/>
      <sz val="13"/>
      <color theme="1"/>
      <name val="Arial"/>
      <family val="2"/>
    </font>
    <font>
      <b/>
      <sz val="13"/>
      <name val="Arial"/>
      <family val="2"/>
    </font>
    <font>
      <sz val="12"/>
      <color theme="1"/>
      <name val="Arial"/>
      <family val="2"/>
    </font>
    <font>
      <b/>
      <sz val="13"/>
      <color theme="0"/>
      <name val="Arial"/>
      <family val="2"/>
    </font>
    <font>
      <sz val="10"/>
      <name val="Segoe UI"/>
      <family val="2"/>
    </font>
    <font>
      <b/>
      <sz val="12"/>
      <color theme="0"/>
      <name val="Arial"/>
      <family val="2"/>
    </font>
    <font>
      <b/>
      <sz val="16"/>
      <color theme="0"/>
      <name val="Arial"/>
      <family val="2"/>
    </font>
    <font>
      <b/>
      <i/>
      <sz val="16"/>
      <color theme="0"/>
      <name val="Arial"/>
      <family val="2"/>
    </font>
    <font>
      <b/>
      <sz val="13"/>
      <color rgb="FF0070C0"/>
      <name val="Arial"/>
      <family val="2"/>
    </font>
    <font>
      <b/>
      <sz val="16"/>
      <color rgb="FFC00000"/>
      <name val="Arial"/>
      <family val="2"/>
    </font>
    <font>
      <b/>
      <sz val="14"/>
      <color rgb="FFC00000"/>
      <name val="Arial"/>
      <family val="2"/>
    </font>
    <font>
      <b/>
      <sz val="12"/>
      <color rgb="FF0070C0"/>
      <name val="Arial"/>
      <family val="2"/>
    </font>
    <font>
      <i/>
      <sz val="10"/>
      <name val="Arial"/>
      <family val="2"/>
    </font>
    <font>
      <sz val="11"/>
      <name val="Arial"/>
      <family val="2"/>
    </font>
    <font>
      <b/>
      <sz val="13"/>
      <color theme="4" tint="-0.499984740745262"/>
      <name val="Arial"/>
      <family val="2"/>
    </font>
    <font>
      <b/>
      <i/>
      <sz val="12"/>
      <color theme="4" tint="-0.499984740745262"/>
      <name val="Arial"/>
      <family val="2"/>
    </font>
    <font>
      <u/>
      <sz val="11"/>
      <color theme="10"/>
      <name val="Calibri"/>
      <family val="2"/>
    </font>
    <font>
      <b/>
      <sz val="11"/>
      <color rgb="FF0070C0"/>
      <name val="Arial"/>
      <family val="2"/>
    </font>
    <font>
      <b/>
      <sz val="11"/>
      <color theme="4" tint="-0.499984740745262"/>
      <name val="Arial"/>
      <family val="2"/>
    </font>
    <font>
      <b/>
      <sz val="10"/>
      <color theme="0"/>
      <name val="Arial"/>
      <family val="2"/>
    </font>
    <font>
      <b/>
      <u/>
      <sz val="13"/>
      <color theme="0"/>
      <name val="Arial"/>
      <family val="2"/>
    </font>
    <font>
      <i/>
      <sz val="10"/>
      <color theme="0"/>
      <name val="Arial"/>
      <family val="2"/>
    </font>
    <font>
      <b/>
      <sz val="14"/>
      <color theme="0"/>
      <name val="Arial"/>
      <family val="2"/>
    </font>
    <font>
      <b/>
      <i/>
      <sz val="13"/>
      <name val="Arial"/>
      <family val="2"/>
    </font>
    <font>
      <b/>
      <i/>
      <sz val="14"/>
      <name val="Arial"/>
      <family val="2"/>
    </font>
    <font>
      <sz val="14"/>
      <color rgb="FF0070C0"/>
      <name val="Arial"/>
      <family val="2"/>
    </font>
    <font>
      <b/>
      <sz val="12"/>
      <color theme="4" tint="-0.499984740745262"/>
      <name val="Arial"/>
      <family val="2"/>
    </font>
    <font>
      <sz val="12"/>
      <color theme="4" tint="-0.499984740745262"/>
      <name val="Arial"/>
      <family val="2"/>
    </font>
    <font>
      <b/>
      <sz val="13"/>
      <color rgb="FFC00000"/>
      <name val="Arial"/>
      <family val="2"/>
    </font>
    <font>
      <i/>
      <sz val="10"/>
      <color theme="4" tint="-0.499984740745262"/>
      <name val="Arial"/>
      <family val="2"/>
    </font>
    <font>
      <sz val="11"/>
      <color theme="1"/>
      <name val="Calibri"/>
      <family val="2"/>
      <scheme val="minor"/>
    </font>
    <font>
      <i/>
      <sz val="11"/>
      <color theme="0"/>
      <name val="Arial"/>
      <family val="2"/>
    </font>
    <font>
      <b/>
      <sz val="13"/>
      <color theme="4" tint="-0.249977111117893"/>
      <name val="Arial"/>
      <family val="2"/>
    </font>
    <font>
      <i/>
      <sz val="9"/>
      <color theme="4" tint="-0.499984740745262"/>
      <name val="Arial"/>
      <family val="2"/>
    </font>
    <font>
      <i/>
      <sz val="9"/>
      <name val="Arial"/>
      <family val="2"/>
    </font>
    <font>
      <b/>
      <sz val="11"/>
      <name val="Arial"/>
      <family val="2"/>
    </font>
    <font>
      <b/>
      <sz val="22"/>
      <color theme="4" tint="-0.499984740745262"/>
      <name val="Calibri"/>
      <family val="2"/>
    </font>
    <font>
      <b/>
      <i/>
      <sz val="22"/>
      <color rgb="FFC00000"/>
      <name val="Calibri"/>
      <family val="2"/>
    </font>
    <font>
      <b/>
      <sz val="14"/>
      <color theme="4" tint="-0.499984740745262"/>
      <name val="Arial"/>
      <family val="2"/>
    </font>
    <font>
      <b/>
      <sz val="22"/>
      <color rgb="FFC00000"/>
      <name val="Calibri"/>
      <family val="2"/>
    </font>
    <font>
      <b/>
      <sz val="16"/>
      <color theme="4" tint="-0.499984740745262"/>
      <name val="Arial"/>
      <family val="2"/>
    </font>
    <font>
      <sz val="16"/>
      <color theme="4" tint="-0.499984740745262"/>
      <name val="Arial"/>
      <family val="2"/>
    </font>
    <font>
      <b/>
      <sz val="18"/>
      <color rgb="FFC00000"/>
      <name val="Arial"/>
      <family val="2"/>
    </font>
    <font>
      <b/>
      <i/>
      <sz val="10"/>
      <color theme="4" tint="-0.499984740745262"/>
      <name val="Arial"/>
      <family val="2"/>
    </font>
    <font>
      <b/>
      <i/>
      <sz val="11"/>
      <color theme="4" tint="-0.499984740745262"/>
      <name val="Arial"/>
      <family val="2"/>
    </font>
    <font>
      <b/>
      <i/>
      <sz val="18"/>
      <color theme="4" tint="-0.499984740745262"/>
      <name val="Arial"/>
      <family val="2"/>
    </font>
    <font>
      <i/>
      <sz val="11"/>
      <color theme="4" tint="-0.499984740745262"/>
      <name val="Arial"/>
      <family val="2"/>
    </font>
    <font>
      <b/>
      <i/>
      <sz val="11"/>
      <name val="Arial"/>
      <family val="2"/>
    </font>
    <font>
      <sz val="18"/>
      <color theme="1"/>
      <name val="Arial"/>
      <family val="2"/>
    </font>
    <font>
      <b/>
      <sz val="14"/>
      <color theme="10"/>
      <name val="Arial"/>
      <family val="2"/>
    </font>
    <font>
      <b/>
      <i/>
      <sz val="14"/>
      <color rgb="FFC00000"/>
      <name val="Arial"/>
      <family val="2"/>
    </font>
    <font>
      <b/>
      <sz val="12"/>
      <color rgb="FFC00000"/>
      <name val="Arial"/>
      <family val="2"/>
    </font>
    <font>
      <b/>
      <sz val="14"/>
      <color theme="0" tint="-0.14999847407452621"/>
      <name val="Arial"/>
      <family val="2"/>
    </font>
    <font>
      <b/>
      <sz val="16"/>
      <color rgb="FF0070C0"/>
      <name val="Arial"/>
      <family val="2"/>
    </font>
    <font>
      <sz val="11"/>
      <color theme="0" tint="-0.34998626667073579"/>
      <name val="Arial"/>
      <family val="2"/>
    </font>
    <font>
      <b/>
      <sz val="11"/>
      <color theme="1"/>
      <name val="Calibri"/>
      <family val="2"/>
    </font>
    <font>
      <b/>
      <i/>
      <sz val="13"/>
      <color rgb="FFC00000"/>
      <name val="Arial"/>
      <family val="2"/>
    </font>
    <font>
      <b/>
      <sz val="14"/>
      <name val="Arial"/>
      <family val="2"/>
    </font>
    <font>
      <b/>
      <i/>
      <sz val="16"/>
      <color rgb="FF0070C0"/>
      <name val="Arial"/>
      <family val="2"/>
    </font>
    <font>
      <sz val="22"/>
      <color theme="4" tint="-0.499984740745262"/>
      <name val="Calibri"/>
      <family val="2"/>
    </font>
    <font>
      <b/>
      <i/>
      <sz val="16"/>
      <color rgb="FFC00000"/>
      <name val="Arial"/>
      <family val="2"/>
    </font>
    <font>
      <b/>
      <sz val="12"/>
      <name val="Wingdings"/>
      <charset val="2"/>
    </font>
    <font>
      <sz val="12"/>
      <color rgb="FF242424"/>
      <name val="Segoe UI"/>
      <family val="2"/>
    </font>
    <font>
      <i/>
      <sz val="11"/>
      <name val="Arial"/>
      <family val="2"/>
    </font>
    <font>
      <b/>
      <i/>
      <sz val="12"/>
      <color rgb="FFC00000"/>
      <name val="Arial"/>
      <family val="2"/>
    </font>
    <font>
      <b/>
      <sz val="15"/>
      <name val="Arial"/>
      <family val="2"/>
    </font>
    <font>
      <b/>
      <sz val="10"/>
      <color rgb="FF0070C0"/>
      <name val="Arial"/>
      <family val="2"/>
    </font>
    <font>
      <sz val="11"/>
      <color theme="4" tint="-0.499984740745262"/>
      <name val="Arial"/>
      <family val="2"/>
    </font>
    <font>
      <sz val="10"/>
      <color theme="1"/>
      <name val="Arial"/>
      <family val="2"/>
    </font>
    <font>
      <b/>
      <sz val="10"/>
      <color rgb="FFC00000"/>
      <name val="Arial"/>
      <family val="2"/>
    </font>
    <font>
      <b/>
      <i/>
      <sz val="12"/>
      <color rgb="FF0070C0"/>
      <name val="Arial"/>
      <family val="2"/>
    </font>
    <font>
      <b/>
      <sz val="11"/>
      <color rgb="FFC00000"/>
      <name val="Arial"/>
      <family val="2"/>
    </font>
    <font>
      <b/>
      <sz val="9"/>
      <color theme="0"/>
      <name val="Arial"/>
      <family val="2"/>
    </font>
    <font>
      <b/>
      <sz val="18"/>
      <color theme="0"/>
      <name val="Arial"/>
      <family val="2"/>
    </font>
    <font>
      <b/>
      <i/>
      <sz val="13"/>
      <color theme="4" tint="-0.499984740745262"/>
      <name val="Arial"/>
      <family val="2"/>
    </font>
    <font>
      <b/>
      <i/>
      <sz val="10"/>
      <name val="Arial"/>
      <family val="2"/>
    </font>
    <font>
      <b/>
      <i/>
      <sz val="10"/>
      <color rgb="FF0070C0"/>
      <name val="Arial"/>
      <family val="2"/>
    </font>
    <font>
      <b/>
      <i/>
      <sz val="9"/>
      <color rgb="FF0070C0"/>
      <name val="Arial"/>
      <family val="2"/>
    </font>
    <font>
      <sz val="11"/>
      <color theme="1"/>
      <name val="Calibri"/>
      <family val="2"/>
    </font>
    <font>
      <b/>
      <u/>
      <sz val="13"/>
      <color theme="4" tint="-0.499984740745262"/>
      <name val="Arial"/>
      <family val="2"/>
    </font>
    <font>
      <b/>
      <sz val="11"/>
      <color theme="0"/>
      <name val="Arial"/>
      <family val="2"/>
    </font>
    <font>
      <sz val="10"/>
      <color theme="0"/>
      <name val="Arial"/>
      <family val="2"/>
    </font>
    <font>
      <b/>
      <i/>
      <sz val="10"/>
      <color theme="0"/>
      <name val="Arial"/>
      <family val="2"/>
    </font>
    <font>
      <b/>
      <i/>
      <u/>
      <sz val="12"/>
      <color theme="4" tint="-0.499984740745262"/>
      <name val="Arial"/>
      <family val="2"/>
    </font>
    <font>
      <b/>
      <i/>
      <u/>
      <sz val="13"/>
      <color theme="4" tint="-0.499984740745262"/>
      <name val="Arial"/>
      <family val="2"/>
    </font>
    <font>
      <sz val="9"/>
      <name val="Arial"/>
      <family val="2"/>
    </font>
    <font>
      <b/>
      <i/>
      <sz val="11"/>
      <color theme="0"/>
      <name val="Arial"/>
      <family val="2"/>
    </font>
    <font>
      <b/>
      <sz val="12"/>
      <color theme="4" tint="-0.499984740745262"/>
      <name val="Calibri"/>
      <family val="2"/>
    </font>
    <font>
      <b/>
      <i/>
      <sz val="11"/>
      <color rgb="FF0070C0"/>
      <name val="Arial"/>
      <family val="2"/>
    </font>
    <font>
      <sz val="12"/>
      <color theme="4" tint="-0.499984740745262"/>
      <name val="Calibri"/>
      <family val="2"/>
    </font>
    <font>
      <b/>
      <sz val="11"/>
      <color theme="1" tint="0.34998626667073579"/>
      <name val="Arial"/>
      <family val="2"/>
    </font>
  </fonts>
  <fills count="18">
    <fill>
      <patternFill patternType="none"/>
    </fill>
    <fill>
      <patternFill patternType="gray125"/>
    </fill>
    <fill>
      <patternFill patternType="solid">
        <fgColor rgb="FFFFFF00"/>
        <bgColor indexed="64"/>
      </patternFill>
    </fill>
    <fill>
      <patternFill patternType="solid">
        <fgColor theme="4" tint="-0.499984740745262"/>
        <bgColor indexed="64"/>
      </patternFill>
    </fill>
    <fill>
      <patternFill patternType="solid">
        <fgColor theme="4" tint="-0.249977111117893"/>
        <bgColor indexed="64"/>
      </patternFill>
    </fill>
    <fill>
      <patternFill patternType="solid">
        <fgColor rgb="FFE3E9F5"/>
        <bgColor indexed="64"/>
      </patternFill>
    </fill>
    <fill>
      <patternFill patternType="solid">
        <fgColor rgb="FF00B0F0"/>
        <bgColor indexed="64"/>
      </patternFill>
    </fill>
    <fill>
      <patternFill patternType="solid">
        <fgColor rgb="FFE1F7FF"/>
        <bgColor indexed="64"/>
      </patternFill>
    </fill>
    <fill>
      <patternFill patternType="solid">
        <fgColor theme="0" tint="-0.14999847407452621"/>
        <bgColor indexed="64"/>
      </patternFill>
    </fill>
    <fill>
      <patternFill patternType="solid">
        <fgColor theme="1" tint="0.34998626667073579"/>
        <bgColor theme="4" tint="0.39988402966399123"/>
      </patternFill>
    </fill>
    <fill>
      <patternFill patternType="solid">
        <fgColor theme="4" tint="-0.249977111117893"/>
        <bgColor theme="4" tint="0.39991454817346722"/>
      </patternFill>
    </fill>
    <fill>
      <patternFill patternType="solid">
        <fgColor theme="1" tint="0.34998626667073579"/>
        <bgColor indexed="64"/>
      </patternFill>
    </fill>
    <fill>
      <patternFill patternType="solid">
        <fgColor rgb="FFFFFF99"/>
        <bgColor indexed="64"/>
      </patternFill>
    </fill>
    <fill>
      <patternFill patternType="solid">
        <fgColor rgb="FFFFFFCC"/>
        <bgColor indexed="64"/>
      </patternFill>
    </fill>
    <fill>
      <patternFill patternType="solid">
        <fgColor rgb="FF595959"/>
        <bgColor indexed="64"/>
      </patternFill>
    </fill>
    <fill>
      <patternFill patternType="solid">
        <fgColor rgb="FFD9D9D9"/>
        <bgColor indexed="64"/>
      </patternFill>
    </fill>
    <fill>
      <patternFill patternType="solid">
        <fgColor theme="0" tint="-4.9989318521683403E-2"/>
        <bgColor indexed="64"/>
      </patternFill>
    </fill>
    <fill>
      <patternFill patternType="solid">
        <fgColor theme="2" tint="-9.9978637043366805E-2"/>
        <bgColor indexed="64"/>
      </patternFill>
    </fill>
  </fills>
  <borders count="43">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
      <left/>
      <right/>
      <top/>
      <bottom style="hair">
        <color indexed="64"/>
      </bottom>
      <diagonal/>
    </border>
    <border>
      <left/>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C00000"/>
      </left>
      <right style="medium">
        <color rgb="FFC00000"/>
      </right>
      <top style="medium">
        <color rgb="FFC00000"/>
      </top>
      <bottom/>
      <diagonal/>
    </border>
    <border>
      <left style="medium">
        <color rgb="FFC00000"/>
      </left>
      <right style="medium">
        <color rgb="FFC00000"/>
      </right>
      <top/>
      <bottom style="medium">
        <color rgb="FFC00000"/>
      </bottom>
      <diagonal/>
    </border>
    <border>
      <left/>
      <right style="thin">
        <color indexed="64"/>
      </right>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theme="1" tint="0.24994659260841701"/>
      </left>
      <right/>
      <top style="medium">
        <color theme="1" tint="0.24994659260841701"/>
      </top>
      <bottom/>
      <diagonal/>
    </border>
    <border>
      <left/>
      <right/>
      <top style="medium">
        <color theme="1" tint="0.24994659260841701"/>
      </top>
      <bottom/>
      <diagonal/>
    </border>
    <border>
      <left/>
      <right style="medium">
        <color theme="1" tint="0.24994659260841701"/>
      </right>
      <top style="medium">
        <color theme="1" tint="0.24994659260841701"/>
      </top>
      <bottom/>
      <diagonal/>
    </border>
    <border>
      <left style="medium">
        <color theme="1" tint="0.24994659260841701"/>
      </left>
      <right/>
      <top/>
      <bottom/>
      <diagonal/>
    </border>
    <border>
      <left/>
      <right style="medium">
        <color theme="1" tint="0.24994659260841701"/>
      </right>
      <top/>
      <bottom/>
      <diagonal/>
    </border>
    <border>
      <left style="thin">
        <color indexed="64"/>
      </left>
      <right/>
      <top style="thin">
        <color indexed="64"/>
      </top>
      <bottom style="hair">
        <color theme="2" tint="-0.499984740745262"/>
      </bottom>
      <diagonal/>
    </border>
    <border>
      <left/>
      <right/>
      <top style="thin">
        <color indexed="64"/>
      </top>
      <bottom style="hair">
        <color theme="2" tint="-0.499984740745262"/>
      </bottom>
      <diagonal/>
    </border>
    <border>
      <left/>
      <right style="thin">
        <color indexed="64"/>
      </right>
      <top style="thin">
        <color indexed="64"/>
      </top>
      <bottom style="hair">
        <color theme="2" tint="-0.499984740745262"/>
      </bottom>
      <diagonal/>
    </border>
    <border>
      <left style="medium">
        <color theme="1" tint="0.24994659260841701"/>
      </left>
      <right/>
      <top/>
      <bottom style="medium">
        <color theme="1" tint="0.24994659260841701"/>
      </bottom>
      <diagonal/>
    </border>
    <border>
      <left/>
      <right/>
      <top/>
      <bottom style="medium">
        <color theme="1" tint="0.24994659260841701"/>
      </bottom>
      <diagonal/>
    </border>
    <border>
      <left/>
      <right style="medium">
        <color theme="1" tint="0.24994659260841701"/>
      </right>
      <top/>
      <bottom style="medium">
        <color theme="1" tint="0.24994659260841701"/>
      </bottom>
      <diagonal/>
    </border>
  </borders>
  <cellStyleXfs count="5">
    <xf numFmtId="0" fontId="0" fillId="0" borderId="0"/>
    <xf numFmtId="0" fontId="25" fillId="0" borderId="0" applyNumberFormat="0" applyFill="0" applyBorder="0" applyAlignment="0" applyProtection="0"/>
    <xf numFmtId="0" fontId="39" fillId="0" borderId="0"/>
    <xf numFmtId="9" fontId="87" fillId="0" borderId="0" applyFont="0" applyFill="0" applyBorder="0" applyAlignment="0" applyProtection="0"/>
    <xf numFmtId="44" fontId="87" fillId="0" borderId="0" applyFont="0" applyFill="0" applyBorder="0" applyAlignment="0" applyProtection="0"/>
  </cellStyleXfs>
  <cellXfs count="609">
    <xf numFmtId="0" fontId="0" fillId="0" borderId="0" xfId="0"/>
    <xf numFmtId="0" fontId="6" fillId="0" borderId="0" xfId="0" applyFont="1"/>
    <xf numFmtId="0" fontId="6"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vertical="center"/>
    </xf>
    <xf numFmtId="0" fontId="4" fillId="0" borderId="0" xfId="0" applyFont="1" applyAlignment="1">
      <alignment horizontal="center" vertical="center" wrapText="1"/>
    </xf>
    <xf numFmtId="0" fontId="0" fillId="0" borderId="0" xfId="0" applyAlignment="1">
      <alignment vertical="center"/>
    </xf>
    <xf numFmtId="164" fontId="3" fillId="0" borderId="4" xfId="0" applyNumberFormat="1" applyFont="1" applyBorder="1" applyAlignment="1" applyProtection="1">
      <alignment horizontal="right" vertical="center"/>
      <protection locked="0"/>
    </xf>
    <xf numFmtId="164" fontId="3" fillId="7" borderId="4" xfId="0" applyNumberFormat="1" applyFont="1" applyFill="1" applyBorder="1" applyAlignment="1" applyProtection="1">
      <alignment horizontal="right" vertical="center"/>
      <protection locked="0"/>
    </xf>
    <xf numFmtId="0" fontId="54" fillId="0" borderId="0" xfId="1" applyFont="1" applyFill="1" applyBorder="1" applyAlignment="1" applyProtection="1">
      <alignment horizontal="center"/>
    </xf>
    <xf numFmtId="0" fontId="20" fillId="0" borderId="13" xfId="1" applyFont="1" applyFill="1" applyBorder="1" applyAlignment="1" applyProtection="1">
      <alignment horizontal="left" vertical="center"/>
    </xf>
    <xf numFmtId="0" fontId="25" fillId="0" borderId="0" xfId="1" applyFill="1" applyAlignment="1" applyProtection="1">
      <alignment vertical="center"/>
    </xf>
    <xf numFmtId="164" fontId="3" fillId="0" borderId="4" xfId="0" applyNumberFormat="1" applyFont="1" applyBorder="1" applyAlignment="1" applyProtection="1">
      <alignment vertical="center"/>
      <protection locked="0"/>
    </xf>
    <xf numFmtId="0" fontId="3" fillId="0" borderId="4" xfId="0" applyFont="1" applyBorder="1" applyAlignment="1" applyProtection="1">
      <alignment horizontal="left" vertical="center" wrapText="1"/>
      <protection locked="0"/>
    </xf>
    <xf numFmtId="0" fontId="22" fillId="0" borderId="4" xfId="0" applyFont="1" applyBorder="1" applyAlignment="1" applyProtection="1">
      <alignment horizontal="left" vertical="center"/>
      <protection locked="0"/>
    </xf>
    <xf numFmtId="0" fontId="3" fillId="0" borderId="26" xfId="0" applyFont="1" applyBorder="1" applyAlignment="1" applyProtection="1">
      <alignment horizontal="left" vertical="center" wrapText="1"/>
      <protection locked="0"/>
    </xf>
    <xf numFmtId="166" fontId="3" fillId="0" borderId="4" xfId="0" applyNumberFormat="1" applyFont="1" applyBorder="1" applyAlignment="1" applyProtection="1">
      <alignment horizontal="center" vertical="center" wrapText="1"/>
      <protection locked="0"/>
    </xf>
    <xf numFmtId="0" fontId="3" fillId="7" borderId="4" xfId="0" applyFont="1" applyFill="1" applyBorder="1" applyAlignment="1" applyProtection="1">
      <alignment horizontal="left" vertical="center" wrapText="1"/>
      <protection locked="0"/>
    </xf>
    <xf numFmtId="0" fontId="3" fillId="7" borderId="4" xfId="0" applyFont="1" applyFill="1" applyBorder="1" applyAlignment="1" applyProtection="1">
      <alignment horizontal="center" vertical="center"/>
      <protection locked="0"/>
    </xf>
    <xf numFmtId="171" fontId="3" fillId="0" borderId="4" xfId="0" applyNumberFormat="1" applyFont="1" applyBorder="1" applyAlignment="1" applyProtection="1">
      <alignment horizontal="left" vertical="center" wrapText="1"/>
      <protection locked="0"/>
    </xf>
    <xf numFmtId="0" fontId="59" fillId="5" borderId="0" xfId="1" applyFont="1" applyFill="1" applyBorder="1" applyAlignment="1" applyProtection="1">
      <alignment horizontal="center" vertical="center" wrapText="1"/>
    </xf>
    <xf numFmtId="0" fontId="59" fillId="5" borderId="24" xfId="1" applyFont="1" applyFill="1" applyBorder="1" applyAlignment="1" applyProtection="1">
      <alignment horizontal="center" vertical="center" wrapText="1"/>
    </xf>
    <xf numFmtId="0" fontId="3" fillId="0" borderId="4" xfId="0" applyFont="1" applyBorder="1" applyAlignment="1" applyProtection="1">
      <alignment horizontal="center" vertical="center"/>
      <protection locked="0"/>
    </xf>
    <xf numFmtId="0" fontId="59" fillId="5" borderId="0" xfId="1" applyFont="1" applyFill="1" applyBorder="1" applyAlignment="1" applyProtection="1">
      <alignment vertical="center" wrapText="1"/>
    </xf>
    <xf numFmtId="0" fontId="59" fillId="5" borderId="24" xfId="1" applyFont="1" applyFill="1" applyBorder="1" applyAlignment="1" applyProtection="1">
      <alignment vertical="center" wrapText="1"/>
    </xf>
    <xf numFmtId="0" fontId="94" fillId="0" borderId="3" xfId="0" applyFont="1" applyBorder="1" applyAlignment="1" applyProtection="1">
      <alignment horizontal="left" vertical="center" wrapText="1"/>
      <protection locked="0"/>
    </xf>
    <xf numFmtId="166" fontId="96" fillId="7" borderId="4" xfId="1" applyNumberFormat="1" applyFont="1" applyFill="1" applyBorder="1" applyAlignment="1" applyProtection="1">
      <alignment horizontal="center" vertical="center"/>
    </xf>
    <xf numFmtId="0" fontId="3" fillId="0" borderId="5" xfId="0" applyFont="1" applyBorder="1" applyAlignment="1" applyProtection="1">
      <alignment horizontal="left" vertical="center" wrapText="1"/>
      <protection locked="0"/>
    </xf>
    <xf numFmtId="164" fontId="3" fillId="0" borderId="4" xfId="0" applyNumberFormat="1" applyFont="1" applyBorder="1" applyAlignment="1" applyProtection="1">
      <alignment horizontal="center" vertical="center"/>
      <protection locked="0"/>
    </xf>
    <xf numFmtId="9" fontId="76" fillId="0" borderId="15" xfId="0" applyNumberFormat="1" applyFont="1" applyBorder="1" applyAlignment="1" applyProtection="1">
      <alignment horizontal="center" vertical="center"/>
      <protection locked="0"/>
    </xf>
    <xf numFmtId="0" fontId="6" fillId="0" borderId="0" xfId="0" applyFont="1" applyAlignment="1">
      <alignment vertical="center"/>
    </xf>
    <xf numFmtId="0" fontId="9" fillId="0" borderId="0" xfId="0" applyFont="1" applyAlignment="1">
      <alignment vertical="center"/>
    </xf>
    <xf numFmtId="0" fontId="44" fillId="0" borderId="0" xfId="0" applyFont="1"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10" fillId="0" borderId="0" xfId="0" applyFont="1" applyAlignment="1">
      <alignment horizontal="right" vertical="center"/>
    </xf>
    <xf numFmtId="0" fontId="10" fillId="0" borderId="0" xfId="0" applyFont="1" applyAlignment="1">
      <alignment vertical="center"/>
    </xf>
    <xf numFmtId="0" fontId="23" fillId="0" borderId="0" xfId="0" applyFont="1" applyAlignment="1">
      <alignment horizontal="right" vertical="center"/>
    </xf>
    <xf numFmtId="0" fontId="6" fillId="0" borderId="7" xfId="0" applyFont="1" applyBorder="1" applyAlignment="1">
      <alignment vertical="center"/>
    </xf>
    <xf numFmtId="0" fontId="2" fillId="0" borderId="8" xfId="0" applyFont="1" applyBorder="1" applyAlignment="1">
      <alignment vertical="center"/>
    </xf>
    <xf numFmtId="0" fontId="2" fillId="0" borderId="8" xfId="0" applyFont="1" applyBorder="1" applyAlignment="1">
      <alignment horizontal="right" vertical="center"/>
    </xf>
    <xf numFmtId="0" fontId="4" fillId="0" borderId="8"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13" fillId="0" borderId="0" xfId="0" applyFont="1"/>
    <xf numFmtId="0" fontId="6" fillId="0" borderId="10" xfId="0" applyFont="1" applyBorder="1" applyAlignment="1">
      <alignment vertical="center"/>
    </xf>
    <xf numFmtId="0" fontId="6" fillId="0" borderId="11" xfId="0" applyFont="1" applyBorder="1" applyAlignment="1">
      <alignment vertical="center"/>
    </xf>
    <xf numFmtId="0" fontId="15" fillId="0" borderId="0" xfId="0" applyFont="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0" fillId="5" borderId="17" xfId="0" applyFont="1" applyFill="1" applyBorder="1" applyAlignment="1">
      <alignment horizontal="right" vertical="center"/>
    </xf>
    <xf numFmtId="0" fontId="6" fillId="0" borderId="11" xfId="0" applyFont="1" applyBorder="1" applyAlignment="1">
      <alignment horizontal="right" vertical="center"/>
    </xf>
    <xf numFmtId="0" fontId="13" fillId="0" borderId="0" xfId="0" applyFont="1" applyAlignment="1">
      <alignment horizontal="center" wrapText="1"/>
    </xf>
    <xf numFmtId="0" fontId="20" fillId="5" borderId="6" xfId="0" applyFont="1" applyFill="1" applyBorder="1" applyAlignment="1">
      <alignment vertical="center"/>
    </xf>
    <xf numFmtId="0" fontId="20" fillId="5" borderId="0" xfId="0" applyFont="1" applyFill="1" applyAlignment="1">
      <alignment vertical="center"/>
    </xf>
    <xf numFmtId="0" fontId="20" fillId="5" borderId="1" xfId="0" applyFont="1" applyFill="1" applyBorder="1" applyAlignment="1">
      <alignment horizontal="right" vertical="center"/>
    </xf>
    <xf numFmtId="0" fontId="4" fillId="0" borderId="0" xfId="0" applyFont="1"/>
    <xf numFmtId="0" fontId="4" fillId="0" borderId="0" xfId="0" applyFont="1" applyAlignment="1">
      <alignment horizontal="right"/>
    </xf>
    <xf numFmtId="0" fontId="4" fillId="0" borderId="0" xfId="0" applyFont="1" applyAlignment="1">
      <alignment horizontal="left" vertical="center"/>
    </xf>
    <xf numFmtId="0" fontId="22" fillId="5" borderId="0" xfId="0" applyFont="1" applyFill="1" applyAlignment="1">
      <alignment horizontal="left" vertical="center" wrapText="1"/>
    </xf>
    <xf numFmtId="0" fontId="22" fillId="5" borderId="24" xfId="0" applyFont="1" applyFill="1" applyBorder="1" applyAlignment="1">
      <alignment horizontal="left" vertical="center" wrapText="1"/>
    </xf>
    <xf numFmtId="0" fontId="20" fillId="5" borderId="19" xfId="0" applyFont="1" applyFill="1" applyBorder="1" applyAlignment="1">
      <alignment horizontal="left" vertical="center"/>
    </xf>
    <xf numFmtId="0" fontId="4" fillId="5" borderId="17" xfId="0" applyFont="1" applyFill="1" applyBorder="1" applyAlignment="1">
      <alignment vertical="center"/>
    </xf>
    <xf numFmtId="0" fontId="20" fillId="5" borderId="20" xfId="0" applyFont="1" applyFill="1" applyBorder="1" applyAlignment="1">
      <alignment horizontal="left" vertical="center"/>
    </xf>
    <xf numFmtId="0" fontId="4" fillId="5" borderId="1" xfId="0" applyFont="1" applyFill="1" applyBorder="1" applyAlignment="1">
      <alignment vertical="center"/>
    </xf>
    <xf numFmtId="0" fontId="3" fillId="5" borderId="0" xfId="0" applyFont="1" applyFill="1" applyAlignment="1">
      <alignment horizontal="left" vertical="center" wrapText="1"/>
    </xf>
    <xf numFmtId="0" fontId="3" fillId="5" borderId="24"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4" fillId="5" borderId="6" xfId="0" applyFont="1" applyFill="1" applyBorder="1" applyAlignment="1">
      <alignment vertical="center" wrapText="1"/>
    </xf>
    <xf numFmtId="0" fontId="4" fillId="5" borderId="0" xfId="0" applyFont="1" applyFill="1" applyAlignment="1">
      <alignment vertical="center" wrapText="1"/>
    </xf>
    <xf numFmtId="0" fontId="3" fillId="5" borderId="0" xfId="0" applyFont="1" applyFill="1" applyAlignment="1">
      <alignment horizontal="right" vertical="center"/>
    </xf>
    <xf numFmtId="0" fontId="3" fillId="5" borderId="0" xfId="0" applyFont="1" applyFill="1" applyAlignment="1">
      <alignment horizontal="left" vertical="center"/>
    </xf>
    <xf numFmtId="0" fontId="3" fillId="5" borderId="24" xfId="0" applyFont="1" applyFill="1" applyBorder="1" applyAlignment="1">
      <alignment horizontal="left" vertical="center"/>
    </xf>
    <xf numFmtId="0" fontId="20" fillId="5" borderId="6" xfId="0" applyFont="1" applyFill="1" applyBorder="1" applyAlignment="1">
      <alignment horizontal="left" vertical="center"/>
    </xf>
    <xf numFmtId="0" fontId="20" fillId="5" borderId="0" xfId="0" applyFont="1" applyFill="1" applyAlignment="1">
      <alignment horizontal="left" vertical="center"/>
    </xf>
    <xf numFmtId="169" fontId="3" fillId="5" borderId="0" xfId="0" applyNumberFormat="1" applyFont="1" applyFill="1" applyAlignment="1">
      <alignment horizontal="left" vertical="center" wrapText="1"/>
    </xf>
    <xf numFmtId="0" fontId="60" fillId="0" borderId="0" xfId="0" applyFont="1" applyAlignment="1">
      <alignment vertical="center" wrapText="1"/>
    </xf>
    <xf numFmtId="0" fontId="0" fillId="0" borderId="0" xfId="0" applyAlignment="1">
      <alignment vertical="center" wrapText="1"/>
    </xf>
    <xf numFmtId="0" fontId="20" fillId="5" borderId="6" xfId="0" applyFont="1" applyFill="1" applyBorder="1" applyAlignment="1">
      <alignment vertical="top"/>
    </xf>
    <xf numFmtId="0" fontId="26" fillId="5" borderId="0" xfId="0" applyFont="1" applyFill="1" applyAlignment="1">
      <alignment horizontal="right" vertical="center"/>
    </xf>
    <xf numFmtId="0" fontId="26" fillId="5" borderId="0" xfId="0" quotePrefix="1" applyFont="1" applyFill="1" applyAlignment="1">
      <alignment horizontal="right" vertical="center"/>
    </xf>
    <xf numFmtId="0" fontId="20" fillId="5" borderId="6" xfId="0" applyFont="1" applyFill="1" applyBorder="1" applyAlignment="1">
      <alignment horizontal="left" vertical="center" wrapText="1"/>
    </xf>
    <xf numFmtId="0" fontId="20" fillId="5" borderId="0" xfId="0" applyFont="1" applyFill="1" applyAlignment="1">
      <alignment horizontal="left" vertical="center" wrapText="1"/>
    </xf>
    <xf numFmtId="0" fontId="4" fillId="5" borderId="0" xfId="0" applyFont="1" applyFill="1" applyAlignment="1">
      <alignment horizontal="left" vertical="center" wrapText="1"/>
    </xf>
    <xf numFmtId="0" fontId="4" fillId="5" borderId="24" xfId="0" applyFont="1" applyFill="1" applyBorder="1" applyAlignment="1">
      <alignment horizontal="left" vertical="center" wrapText="1"/>
    </xf>
    <xf numFmtId="0" fontId="6" fillId="0" borderId="10" xfId="0" applyFont="1" applyBorder="1"/>
    <xf numFmtId="0" fontId="44" fillId="5" borderId="0" xfId="0" applyFont="1" applyFill="1" applyAlignment="1">
      <alignment horizontal="center" vertical="center" wrapText="1"/>
    </xf>
    <xf numFmtId="0" fontId="22" fillId="5" borderId="0" xfId="0" applyFont="1" applyFill="1" applyAlignment="1">
      <alignment horizontal="left" wrapText="1"/>
    </xf>
    <xf numFmtId="0" fontId="22" fillId="5" borderId="24" xfId="0" applyFont="1" applyFill="1" applyBorder="1" applyAlignment="1">
      <alignment horizontal="left" wrapText="1"/>
    </xf>
    <xf numFmtId="0" fontId="6" fillId="0" borderId="11" xfId="0" applyFont="1" applyBorder="1" applyAlignment="1">
      <alignment horizontal="right"/>
    </xf>
    <xf numFmtId="164" fontId="3" fillId="5" borderId="0" xfId="0" applyNumberFormat="1" applyFont="1" applyFill="1" applyAlignment="1">
      <alignment horizontal="center" vertical="top" wrapText="1"/>
    </xf>
    <xf numFmtId="164" fontId="22" fillId="5" borderId="0" xfId="0" applyNumberFormat="1" applyFont="1" applyFill="1" applyAlignment="1">
      <alignment horizontal="center" vertical="center" wrapText="1"/>
    </xf>
    <xf numFmtId="0" fontId="19" fillId="5" borderId="20" xfId="0" applyFont="1" applyFill="1" applyBorder="1" applyAlignment="1">
      <alignment horizontal="center" vertical="center"/>
    </xf>
    <xf numFmtId="0" fontId="19" fillId="5" borderId="1" xfId="0" applyFont="1" applyFill="1" applyBorder="1" applyAlignment="1">
      <alignment horizontal="center" vertical="center"/>
    </xf>
    <xf numFmtId="164" fontId="3" fillId="5" borderId="1" xfId="0" applyNumberFormat="1" applyFont="1" applyFill="1" applyBorder="1" applyAlignment="1">
      <alignment horizontal="center" vertical="top" wrapText="1"/>
    </xf>
    <xf numFmtId="0" fontId="19" fillId="5" borderId="21" xfId="0" applyFont="1" applyFill="1" applyBorder="1" applyAlignment="1">
      <alignment horizontal="center" vertical="center"/>
    </xf>
    <xf numFmtId="164" fontId="6" fillId="5" borderId="17" xfId="0" applyNumberFormat="1" applyFont="1" applyFill="1" applyBorder="1" applyAlignment="1">
      <alignment horizontal="center" vertical="center"/>
    </xf>
    <xf numFmtId="164" fontId="6" fillId="5" borderId="18" xfId="0" applyNumberFormat="1" applyFont="1" applyFill="1" applyBorder="1" applyAlignment="1">
      <alignment horizontal="center" vertical="center"/>
    </xf>
    <xf numFmtId="164" fontId="6" fillId="5" borderId="0" xfId="0" applyNumberFormat="1" applyFont="1" applyFill="1" applyAlignment="1">
      <alignment horizontal="center" vertical="center"/>
    </xf>
    <xf numFmtId="164" fontId="6" fillId="5" borderId="24" xfId="0" applyNumberFormat="1" applyFont="1" applyFill="1" applyBorder="1" applyAlignment="1">
      <alignment horizontal="center" vertical="center"/>
    </xf>
    <xf numFmtId="0" fontId="26" fillId="0" borderId="27" xfId="0" applyFont="1" applyBorder="1" applyAlignment="1">
      <alignment vertical="center"/>
    </xf>
    <xf numFmtId="164" fontId="6" fillId="0" borderId="4" xfId="0" applyNumberFormat="1" applyFont="1" applyBorder="1" applyAlignment="1">
      <alignment horizontal="center" vertical="center"/>
    </xf>
    <xf numFmtId="0" fontId="26" fillId="0" borderId="4" xfId="0" applyFont="1" applyBorder="1" applyAlignment="1">
      <alignment vertical="center"/>
    </xf>
    <xf numFmtId="0" fontId="6" fillId="5" borderId="0" xfId="0" applyFont="1" applyFill="1" applyAlignment="1">
      <alignment vertical="center"/>
    </xf>
    <xf numFmtId="0" fontId="6" fillId="5" borderId="0" xfId="0" applyFont="1" applyFill="1" applyAlignment="1">
      <alignment horizontal="right" vertical="center"/>
    </xf>
    <xf numFmtId="172" fontId="6" fillId="0" borderId="4" xfId="3" applyNumberFormat="1" applyFont="1" applyBorder="1" applyAlignment="1" applyProtection="1">
      <alignment horizontal="center" vertical="center"/>
    </xf>
    <xf numFmtId="0" fontId="4" fillId="5" borderId="24" xfId="0" applyFont="1" applyFill="1" applyBorder="1" applyAlignment="1">
      <alignment horizontal="left" vertical="center"/>
    </xf>
    <xf numFmtId="164" fontId="35" fillId="5" borderId="0" xfId="0" applyNumberFormat="1" applyFont="1" applyFill="1" applyAlignment="1">
      <alignment horizontal="center" vertical="center"/>
    </xf>
    <xf numFmtId="0" fontId="6" fillId="5" borderId="24" xfId="0" applyFont="1" applyFill="1" applyBorder="1" applyAlignment="1">
      <alignment vertical="center"/>
    </xf>
    <xf numFmtId="164" fontId="77" fillId="5" borderId="0" xfId="0" applyNumberFormat="1" applyFont="1" applyFill="1" applyAlignment="1">
      <alignment horizontal="center" vertical="center"/>
    </xf>
    <xf numFmtId="0" fontId="3" fillId="5" borderId="0" xfId="0" applyFont="1" applyFill="1" applyAlignment="1">
      <alignment vertical="center"/>
    </xf>
    <xf numFmtId="164" fontId="77" fillId="5" borderId="1" xfId="0" applyNumberFormat="1" applyFont="1" applyFill="1" applyBorder="1" applyAlignment="1">
      <alignment horizontal="center" vertical="center"/>
    </xf>
    <xf numFmtId="0" fontId="3" fillId="5" borderId="1" xfId="0" applyFont="1" applyFill="1" applyBorder="1" applyAlignment="1">
      <alignment vertical="center"/>
    </xf>
    <xf numFmtId="0" fontId="6" fillId="5" borderId="21" xfId="0" applyFont="1" applyFill="1" applyBorder="1" applyAlignment="1">
      <alignment vertical="center"/>
    </xf>
    <xf numFmtId="0" fontId="6" fillId="0" borderId="17" xfId="0" applyFont="1" applyBorder="1" applyAlignment="1">
      <alignment vertical="center"/>
    </xf>
    <xf numFmtId="0" fontId="34" fillId="0" borderId="17" xfId="0" applyFont="1" applyBorder="1" applyAlignment="1">
      <alignment horizontal="right" vertical="center"/>
    </xf>
    <xf numFmtId="167" fontId="34" fillId="0" borderId="18" xfId="0" applyNumberFormat="1" applyFont="1" applyBorder="1" applyAlignment="1">
      <alignment horizontal="center" vertical="center"/>
    </xf>
    <xf numFmtId="0" fontId="60" fillId="0" borderId="0" xfId="0" applyFont="1" applyAlignment="1">
      <alignment vertical="center"/>
    </xf>
    <xf numFmtId="167" fontId="35" fillId="0" borderId="0" xfId="0" applyNumberFormat="1" applyFont="1" applyAlignment="1">
      <alignment horizontal="center" vertical="center"/>
    </xf>
    <xf numFmtId="0" fontId="34" fillId="0" borderId="0" xfId="0" applyFont="1" applyAlignment="1">
      <alignment horizontal="right" vertical="center"/>
    </xf>
    <xf numFmtId="167" fontId="34" fillId="0" borderId="24" xfId="0" applyNumberFormat="1" applyFont="1" applyBorder="1" applyAlignment="1">
      <alignment horizontal="center" vertical="center"/>
    </xf>
    <xf numFmtId="0" fontId="4" fillId="0" borderId="6" xfId="0" applyFont="1" applyBorder="1" applyAlignment="1">
      <alignment vertical="center"/>
    </xf>
    <xf numFmtId="0" fontId="4" fillId="0" borderId="0" xfId="0" applyFont="1" applyAlignment="1">
      <alignment horizontal="right" vertical="center"/>
    </xf>
    <xf numFmtId="168" fontId="34" fillId="0" borderId="0" xfId="0" applyNumberFormat="1" applyFont="1" applyAlignment="1">
      <alignment horizontal="center" vertical="center"/>
    </xf>
    <xf numFmtId="0" fontId="6" fillId="0" borderId="24" xfId="0" applyFont="1" applyBorder="1" applyAlignment="1">
      <alignment vertical="center"/>
    </xf>
    <xf numFmtId="0" fontId="26" fillId="0" borderId="0" xfId="0" applyFont="1" applyAlignment="1">
      <alignment horizontal="center" vertical="center" wrapText="1"/>
    </xf>
    <xf numFmtId="0" fontId="26" fillId="0" borderId="24" xfId="0" applyFont="1" applyBorder="1" applyAlignment="1">
      <alignment horizontal="center" vertical="center" wrapText="1"/>
    </xf>
    <xf numFmtId="0" fontId="74" fillId="0" borderId="0" xfId="0" applyFont="1" applyAlignment="1">
      <alignment horizontal="center" vertical="center"/>
    </xf>
    <xf numFmtId="164" fontId="76" fillId="0" borderId="29" xfId="0" applyNumberFormat="1" applyFont="1" applyBorder="1" applyAlignment="1">
      <alignment horizontal="center" vertical="center"/>
    </xf>
    <xf numFmtId="0" fontId="37" fillId="0" borderId="0" xfId="0" applyFont="1" applyAlignment="1">
      <alignment horizontal="center" vertical="center" wrapText="1"/>
    </xf>
    <xf numFmtId="0" fontId="27" fillId="0" borderId="20" xfId="0" applyFont="1" applyBorder="1" applyAlignment="1">
      <alignment horizontal="left"/>
    </xf>
    <xf numFmtId="0" fontId="27" fillId="0" borderId="1" xfId="0" applyFont="1" applyBorder="1" applyAlignment="1">
      <alignment horizontal="left"/>
    </xf>
    <xf numFmtId="0" fontId="6" fillId="0" borderId="1" xfId="0" applyFont="1" applyBorder="1"/>
    <xf numFmtId="9" fontId="27" fillId="0" borderId="1" xfId="0" applyNumberFormat="1" applyFont="1" applyBorder="1" applyAlignment="1">
      <alignment horizontal="center" vertical="center"/>
    </xf>
    <xf numFmtId="0" fontId="6" fillId="0" borderId="1" xfId="0" applyFont="1" applyBorder="1" applyAlignment="1">
      <alignment vertical="center"/>
    </xf>
    <xf numFmtId="164" fontId="27" fillId="0" borderId="1" xfId="0" applyNumberFormat="1" applyFont="1" applyBorder="1" applyAlignment="1">
      <alignment horizontal="center" vertical="center"/>
    </xf>
    <xf numFmtId="0" fontId="6" fillId="0" borderId="21" xfId="0" applyFont="1" applyBorder="1" applyAlignment="1">
      <alignment vertical="center"/>
    </xf>
    <xf numFmtId="0" fontId="27" fillId="0" borderId="0" xfId="0" applyFont="1" applyAlignment="1">
      <alignment horizontal="left"/>
    </xf>
    <xf numFmtId="9" fontId="27" fillId="0" borderId="0" xfId="0" applyNumberFormat="1" applyFont="1" applyAlignment="1">
      <alignment horizontal="center" vertical="center"/>
    </xf>
    <xf numFmtId="164" fontId="27" fillId="0" borderId="0" xfId="0" applyNumberFormat="1" applyFont="1" applyAlignment="1">
      <alignment horizontal="center" vertical="center"/>
    </xf>
    <xf numFmtId="0" fontId="27" fillId="0" borderId="20" xfId="0" applyFont="1" applyBorder="1" applyAlignment="1">
      <alignment horizontal="left" wrapText="1"/>
    </xf>
    <xf numFmtId="0" fontId="27" fillId="0" borderId="1" xfId="0" applyFont="1" applyBorder="1" applyAlignment="1">
      <alignment horizontal="left" wrapText="1"/>
    </xf>
    <xf numFmtId="0" fontId="6" fillId="0" borderId="30" xfId="0" applyFont="1" applyBorder="1" applyAlignment="1">
      <alignment horizontal="left" vertical="center" wrapText="1"/>
    </xf>
    <xf numFmtId="0" fontId="6" fillId="0" borderId="31" xfId="0" applyFont="1" applyBorder="1" applyAlignment="1">
      <alignment horizontal="left" vertical="center" wrapText="1"/>
    </xf>
    <xf numFmtId="169" fontId="4" fillId="0" borderId="1" xfId="0" applyNumberFormat="1" applyFont="1" applyBorder="1" applyAlignment="1">
      <alignment horizontal="right" vertical="center"/>
    </xf>
    <xf numFmtId="0" fontId="35" fillId="0" borderId="0" xfId="0" applyFont="1" applyAlignment="1">
      <alignment horizontal="right" vertical="center"/>
    </xf>
    <xf numFmtId="0" fontId="35" fillId="0" borderId="0" xfId="0" applyFont="1" applyAlignment="1">
      <alignment vertical="center" wrapText="1"/>
    </xf>
    <xf numFmtId="0" fontId="27" fillId="0" borderId="0" xfId="0" applyFont="1" applyAlignment="1">
      <alignment horizontal="right" vertical="center"/>
    </xf>
    <xf numFmtId="0" fontId="6" fillId="0" borderId="12" xfId="0" applyFont="1" applyBorder="1"/>
    <xf numFmtId="0" fontId="6" fillId="0" borderId="13" xfId="0" applyFont="1" applyBorder="1"/>
    <xf numFmtId="0" fontId="6" fillId="0" borderId="13" xfId="0" applyFont="1" applyBorder="1" applyAlignment="1">
      <alignment vertical="center"/>
    </xf>
    <xf numFmtId="0" fontId="6" fillId="0" borderId="14" xfId="0" applyFont="1" applyBorder="1" applyAlignment="1">
      <alignment horizontal="right" vertical="center"/>
    </xf>
    <xf numFmtId="0" fontId="6" fillId="0" borderId="0" xfId="0" applyFont="1" applyAlignment="1">
      <alignment wrapText="1"/>
    </xf>
    <xf numFmtId="0" fontId="23" fillId="0" borderId="0" xfId="0" applyFont="1" applyAlignment="1">
      <alignment vertical="center" wrapText="1"/>
    </xf>
    <xf numFmtId="0" fontId="42"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horizontal="center" vertical="center" wrapText="1"/>
    </xf>
    <xf numFmtId="0" fontId="66" fillId="12" borderId="6" xfId="0" applyFont="1" applyFill="1" applyBorder="1" applyAlignment="1">
      <alignment horizontal="left"/>
    </xf>
    <xf numFmtId="0" fontId="66" fillId="12" borderId="0" xfId="0" applyFont="1" applyFill="1" applyAlignment="1">
      <alignment horizontal="left" vertical="center"/>
    </xf>
    <xf numFmtId="0" fontId="66" fillId="12" borderId="0" xfId="0" applyFont="1" applyFill="1" applyAlignment="1">
      <alignment horizontal="center" vertical="center"/>
    </xf>
    <xf numFmtId="0" fontId="66" fillId="12" borderId="24" xfId="0" applyFont="1" applyFill="1" applyBorder="1" applyAlignment="1">
      <alignment horizontal="center" vertical="center"/>
    </xf>
    <xf numFmtId="0" fontId="66" fillId="12" borderId="6" xfId="0" applyFont="1" applyFill="1" applyBorder="1" applyAlignment="1">
      <alignment vertical="center"/>
    </xf>
    <xf numFmtId="0" fontId="66" fillId="12" borderId="0" xfId="0" applyFont="1" applyFill="1" applyAlignment="1">
      <alignment vertical="center"/>
    </xf>
    <xf numFmtId="0" fontId="70" fillId="12" borderId="0" xfId="0" applyFont="1" applyFill="1" applyAlignment="1">
      <alignment horizontal="right" vertical="center"/>
    </xf>
    <xf numFmtId="0" fontId="66" fillId="12" borderId="20" xfId="0" applyFont="1" applyFill="1" applyBorder="1" applyAlignment="1">
      <alignment vertical="center"/>
    </xf>
    <xf numFmtId="0" fontId="66" fillId="12" borderId="1" xfId="0" applyFont="1" applyFill="1" applyBorder="1" applyAlignment="1">
      <alignment vertical="center"/>
    </xf>
    <xf numFmtId="0" fontId="70" fillId="12" borderId="1" xfId="0" applyFont="1" applyFill="1" applyBorder="1" applyAlignment="1">
      <alignment horizontal="right" vertical="center"/>
    </xf>
    <xf numFmtId="0" fontId="41" fillId="7" borderId="19" xfId="0" applyFont="1" applyFill="1" applyBorder="1" applyAlignment="1">
      <alignment vertical="center"/>
    </xf>
    <xf numFmtId="0" fontId="41" fillId="7" borderId="6" xfId="0" applyFont="1" applyFill="1" applyBorder="1" applyAlignment="1">
      <alignment vertical="center"/>
    </xf>
    <xf numFmtId="0" fontId="41" fillId="7" borderId="20" xfId="0" applyFont="1" applyFill="1" applyBorder="1" applyAlignment="1">
      <alignment vertical="center"/>
    </xf>
    <xf numFmtId="0" fontId="6" fillId="0" borderId="11" xfId="0" applyFont="1" applyBorder="1"/>
    <xf numFmtId="0" fontId="27"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6" fillId="0" borderId="10" xfId="0" applyFont="1" applyBorder="1" applyAlignment="1">
      <alignment wrapText="1"/>
    </xf>
    <xf numFmtId="0" fontId="64" fillId="0" borderId="0" xfId="0" applyFont="1" applyAlignment="1">
      <alignment vertical="center"/>
    </xf>
    <xf numFmtId="0" fontId="20" fillId="0" borderId="0" xfId="0" applyFont="1" applyAlignment="1">
      <alignment horizontal="left" vertical="center" wrapText="1"/>
    </xf>
    <xf numFmtId="0" fontId="6" fillId="0" borderId="14" xfId="0" applyFont="1" applyBorder="1"/>
    <xf numFmtId="0" fontId="3" fillId="0" borderId="0" xfId="0" applyFont="1" applyAlignment="1" applyProtection="1">
      <alignment horizontal="center" vertical="center" wrapText="1"/>
      <protection locked="0"/>
    </xf>
    <xf numFmtId="166" fontId="6" fillId="0" borderId="0" xfId="0" applyNumberFormat="1" applyFont="1" applyAlignment="1">
      <alignment horizontal="center"/>
    </xf>
    <xf numFmtId="0" fontId="19" fillId="0" borderId="0" xfId="0" applyFont="1"/>
    <xf numFmtId="0" fontId="23" fillId="0" borderId="0" xfId="0" applyFont="1"/>
    <xf numFmtId="0" fontId="6" fillId="0" borderId="7" xfId="0" applyFont="1" applyBorder="1"/>
    <xf numFmtId="166" fontId="6" fillId="0" borderId="8" xfId="0" applyNumberFormat="1" applyFont="1" applyBorder="1" applyAlignment="1">
      <alignment horizontal="center"/>
    </xf>
    <xf numFmtId="0" fontId="6" fillId="0" borderId="8" xfId="0" applyFont="1" applyBorder="1"/>
    <xf numFmtId="0" fontId="6" fillId="0" borderId="9" xfId="0" applyFont="1" applyBorder="1"/>
    <xf numFmtId="166" fontId="53" fillId="0" borderId="0" xfId="0" quotePrefix="1" applyNumberFormat="1" applyFont="1" applyAlignment="1">
      <alignment horizontal="left" vertical="center"/>
    </xf>
    <xf numFmtId="166" fontId="14" fillId="4" borderId="4" xfId="0" applyNumberFormat="1" applyFont="1" applyFill="1" applyBorder="1" applyAlignment="1">
      <alignment horizontal="center" vertical="center" wrapText="1"/>
    </xf>
    <xf numFmtId="0" fontId="12" fillId="4" borderId="4" xfId="0" applyFont="1" applyFill="1" applyBorder="1" applyAlignment="1">
      <alignment horizontal="center" vertical="center"/>
    </xf>
    <xf numFmtId="0" fontId="12" fillId="4" borderId="4"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2" fillId="6" borderId="4" xfId="0" applyFont="1" applyFill="1" applyBorder="1" applyAlignment="1">
      <alignment horizontal="center" vertical="center" wrapText="1"/>
    </xf>
    <xf numFmtId="166" fontId="6" fillId="0" borderId="13" xfId="0" applyNumberFormat="1" applyFont="1" applyBorder="1" applyAlignment="1">
      <alignment horizont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48" fillId="0" borderId="0" xfId="0" applyFont="1" applyAlignment="1">
      <alignment vertical="center"/>
    </xf>
    <xf numFmtId="0" fontId="50" fillId="0" borderId="0" xfId="0" applyFont="1" applyAlignment="1">
      <alignment vertical="center"/>
    </xf>
    <xf numFmtId="0" fontId="68" fillId="0" borderId="0" xfId="0" applyFont="1" applyAlignment="1">
      <alignment vertical="center"/>
    </xf>
    <xf numFmtId="0" fontId="6" fillId="0" borderId="12" xfId="0" applyFont="1" applyBorder="1" applyAlignment="1">
      <alignment vertical="center"/>
    </xf>
    <xf numFmtId="0" fontId="6" fillId="0" borderId="13" xfId="0" applyFont="1" applyBorder="1" applyAlignment="1">
      <alignment horizontal="right" vertical="center"/>
    </xf>
    <xf numFmtId="0" fontId="2" fillId="0" borderId="0" xfId="0" applyFont="1" applyAlignment="1">
      <alignment horizontal="left"/>
    </xf>
    <xf numFmtId="0" fontId="18" fillId="5" borderId="19" xfId="0" applyFont="1" applyFill="1" applyBorder="1" applyAlignment="1">
      <alignment horizontal="center" vertical="center"/>
    </xf>
    <xf numFmtId="0" fontId="18" fillId="5" borderId="17" xfId="0" applyFont="1" applyFill="1" applyBorder="1" applyAlignment="1">
      <alignment horizontal="center" vertical="center"/>
    </xf>
    <xf numFmtId="0" fontId="18" fillId="5" borderId="18" xfId="0" applyFont="1" applyFill="1" applyBorder="1" applyAlignment="1">
      <alignment horizontal="center" vertical="center"/>
    </xf>
    <xf numFmtId="0" fontId="6" fillId="0" borderId="0" xfId="0" applyFont="1" applyAlignment="1">
      <alignment horizontal="left" vertical="top" wrapText="1"/>
    </xf>
    <xf numFmtId="0" fontId="20" fillId="5" borderId="0" xfId="0" applyFont="1" applyFill="1" applyAlignment="1">
      <alignment horizontal="right" vertical="center"/>
    </xf>
    <xf numFmtId="0" fontId="11" fillId="5" borderId="0" xfId="0" applyFont="1" applyFill="1" applyAlignment="1">
      <alignment vertical="center"/>
    </xf>
    <xf numFmtId="0" fontId="20" fillId="5" borderId="20" xfId="0" applyFont="1" applyFill="1" applyBorder="1"/>
    <xf numFmtId="0" fontId="4" fillId="5" borderId="1" xfId="0" applyFont="1" applyFill="1" applyBorder="1"/>
    <xf numFmtId="0" fontId="4" fillId="5" borderId="1" xfId="0" applyFont="1" applyFill="1" applyBorder="1" applyAlignment="1">
      <alignment horizontal="right"/>
    </xf>
    <xf numFmtId="0" fontId="6" fillId="5" borderId="1" xfId="0" applyFont="1" applyFill="1" applyBorder="1" applyAlignment="1">
      <alignment vertical="center"/>
    </xf>
    <xf numFmtId="0" fontId="20" fillId="5" borderId="1" xfId="0" applyFont="1" applyFill="1" applyBorder="1" applyAlignment="1">
      <alignment horizontal="right"/>
    </xf>
    <xf numFmtId="0" fontId="11" fillId="5" borderId="1" xfId="0" applyFont="1" applyFill="1" applyBorder="1"/>
    <xf numFmtId="0" fontId="6" fillId="2" borderId="0" xfId="0" applyFont="1" applyFill="1" applyAlignment="1">
      <alignment vertical="center"/>
    </xf>
    <xf numFmtId="0" fontId="54" fillId="0" borderId="0" xfId="0" applyFont="1" applyAlignment="1">
      <alignment horizontal="center" vertical="center" wrapText="1"/>
    </xf>
    <xf numFmtId="0" fontId="4" fillId="5" borderId="20" xfId="0" applyFont="1" applyFill="1" applyBorder="1" applyAlignment="1">
      <alignment vertical="center"/>
    </xf>
    <xf numFmtId="0" fontId="4" fillId="5" borderId="1" xfId="0" applyFont="1" applyFill="1" applyBorder="1" applyAlignment="1">
      <alignment horizontal="right" vertical="center"/>
    </xf>
    <xf numFmtId="0" fontId="4" fillId="5" borderId="16" xfId="0" applyFont="1" applyFill="1" applyBorder="1" applyAlignment="1">
      <alignment vertical="center"/>
    </xf>
    <xf numFmtId="0" fontId="4" fillId="5" borderId="25" xfId="0" applyFont="1" applyFill="1" applyBorder="1" applyAlignment="1">
      <alignment vertical="center"/>
    </xf>
    <xf numFmtId="0" fontId="20" fillId="5" borderId="6" xfId="0" applyFont="1" applyFill="1" applyBorder="1"/>
    <xf numFmtId="0" fontId="20" fillId="5" borderId="0" xfId="0" applyFont="1" applyFill="1"/>
    <xf numFmtId="0" fontId="20" fillId="5" borderId="0" xfId="0" applyFont="1" applyFill="1" applyAlignment="1">
      <alignment horizontal="right"/>
    </xf>
    <xf numFmtId="0" fontId="4" fillId="5" borderId="20" xfId="0" applyFont="1" applyFill="1" applyBorder="1"/>
    <xf numFmtId="0" fontId="4" fillId="5" borderId="19" xfId="0" applyFont="1" applyFill="1" applyBorder="1"/>
    <xf numFmtId="0" fontId="4" fillId="5" borderId="17" xfId="0" applyFont="1" applyFill="1" applyBorder="1"/>
    <xf numFmtId="0" fontId="4" fillId="5" borderId="17" xfId="0" applyFont="1" applyFill="1" applyBorder="1" applyAlignment="1">
      <alignment horizontal="right"/>
    </xf>
    <xf numFmtId="0" fontId="6" fillId="5" borderId="17" xfId="0" applyFont="1" applyFill="1" applyBorder="1" applyAlignment="1">
      <alignment vertical="center"/>
    </xf>
    <xf numFmtId="0" fontId="6" fillId="5" borderId="18" xfId="0" applyFont="1" applyFill="1" applyBorder="1" applyAlignment="1">
      <alignment vertical="center"/>
    </xf>
    <xf numFmtId="0" fontId="8" fillId="0" borderId="0" xfId="0" applyFont="1" applyAlignment="1">
      <alignment vertical="center"/>
    </xf>
    <xf numFmtId="0" fontId="4" fillId="5" borderId="6" xfId="0" applyFont="1" applyFill="1" applyBorder="1"/>
    <xf numFmtId="0" fontId="4" fillId="5" borderId="0" xfId="0" applyFont="1" applyFill="1"/>
    <xf numFmtId="0" fontId="4" fillId="5" borderId="0" xfId="0" applyFont="1" applyFill="1" applyAlignment="1">
      <alignment horizontal="right"/>
    </xf>
    <xf numFmtId="0" fontId="4" fillId="5" borderId="0" xfId="0" applyFont="1" applyFill="1" applyAlignment="1">
      <alignment vertical="center"/>
    </xf>
    <xf numFmtId="0" fontId="65" fillId="5" borderId="0" xfId="0" applyFont="1" applyFill="1" applyAlignment="1">
      <alignment wrapText="1"/>
    </xf>
    <xf numFmtId="0" fontId="69" fillId="5" borderId="6" xfId="0" applyFont="1" applyFill="1" applyBorder="1" applyAlignment="1">
      <alignment horizontal="left" vertical="center" wrapText="1"/>
    </xf>
    <xf numFmtId="0" fontId="26" fillId="5" borderId="0" xfId="0" applyFont="1" applyFill="1" applyAlignment="1">
      <alignment horizontal="left" vertical="center" wrapText="1"/>
    </xf>
    <xf numFmtId="0" fontId="80" fillId="5" borderId="0" xfId="0" applyFont="1" applyFill="1" applyAlignment="1">
      <alignment horizontal="center" vertical="center"/>
    </xf>
    <xf numFmtId="0" fontId="26" fillId="5" borderId="6" xfId="0" applyFont="1" applyFill="1" applyBorder="1" applyAlignment="1">
      <alignment vertical="center" wrapText="1"/>
    </xf>
    <xf numFmtId="0" fontId="26" fillId="5" borderId="0" xfId="0" applyFont="1" applyFill="1" applyAlignment="1">
      <alignment vertical="center" wrapText="1"/>
    </xf>
    <xf numFmtId="0" fontId="19" fillId="5" borderId="19" xfId="0" applyFont="1" applyFill="1" applyBorder="1" applyAlignment="1">
      <alignment horizontal="center" vertical="center"/>
    </xf>
    <xf numFmtId="0" fontId="19" fillId="5" borderId="17" xfId="0" applyFont="1" applyFill="1" applyBorder="1" applyAlignment="1">
      <alignment horizontal="center" vertical="center"/>
    </xf>
    <xf numFmtId="0" fontId="19" fillId="5" borderId="18" xfId="0" applyFont="1" applyFill="1" applyBorder="1" applyAlignment="1">
      <alignment horizontal="center" vertical="center"/>
    </xf>
    <xf numFmtId="0" fontId="4" fillId="5" borderId="24" xfId="0" applyFont="1" applyFill="1" applyBorder="1"/>
    <xf numFmtId="0" fontId="20" fillId="5" borderId="20" xfId="0" applyFont="1" applyFill="1" applyBorder="1" applyAlignment="1">
      <alignment horizontal="left" wrapText="1"/>
    </xf>
    <xf numFmtId="0" fontId="20" fillId="5" borderId="1" xfId="0" applyFont="1" applyFill="1" applyBorder="1" applyAlignment="1">
      <alignment horizontal="left" wrapText="1"/>
    </xf>
    <xf numFmtId="0" fontId="4" fillId="5" borderId="21" xfId="0" applyFont="1" applyFill="1" applyBorder="1"/>
    <xf numFmtId="0" fontId="4" fillId="0" borderId="13" xfId="0" applyFont="1" applyBorder="1" applyAlignment="1">
      <alignment vertical="center" wrapText="1"/>
    </xf>
    <xf numFmtId="0" fontId="4" fillId="0" borderId="13" xfId="0" applyFont="1" applyBorder="1" applyAlignment="1">
      <alignment horizontal="right" vertical="center"/>
    </xf>
    <xf numFmtId="0" fontId="4" fillId="0" borderId="13" xfId="0" applyFont="1" applyBorder="1" applyAlignment="1">
      <alignment vertical="center"/>
    </xf>
    <xf numFmtId="0" fontId="4" fillId="0" borderId="8" xfId="0" applyFont="1" applyBorder="1" applyAlignment="1">
      <alignment vertical="center" wrapText="1"/>
    </xf>
    <xf numFmtId="0" fontId="4" fillId="0" borderId="8" xfId="0" applyFont="1" applyBorder="1" applyAlignment="1">
      <alignment horizontal="right" vertical="center"/>
    </xf>
    <xf numFmtId="0" fontId="4" fillId="0" borderId="0" xfId="0" applyFont="1" applyAlignment="1">
      <alignment vertical="center" wrapText="1"/>
    </xf>
    <xf numFmtId="0" fontId="51" fillId="0" borderId="0" xfId="0" applyFont="1" applyAlignment="1">
      <alignment vertical="center"/>
    </xf>
    <xf numFmtId="0" fontId="52" fillId="0" borderId="0" xfId="0" applyFont="1" applyAlignment="1">
      <alignment horizontal="left" vertical="center"/>
    </xf>
    <xf numFmtId="0" fontId="23" fillId="0" borderId="0" xfId="0" applyFont="1" applyAlignment="1">
      <alignment horizontal="left" vertical="center" wrapText="1"/>
    </xf>
    <xf numFmtId="0" fontId="53" fillId="0" borderId="0" xfId="0" applyFont="1" applyAlignment="1">
      <alignment horizontal="left" vertical="center"/>
    </xf>
    <xf numFmtId="0" fontId="76" fillId="5" borderId="19" xfId="0" applyFont="1" applyFill="1" applyBorder="1" applyAlignment="1">
      <alignment horizontal="center" vertical="center" wrapText="1"/>
    </xf>
    <xf numFmtId="0" fontId="76" fillId="5" borderId="17" xfId="0" applyFont="1" applyFill="1" applyBorder="1" applyAlignment="1">
      <alignment horizontal="center" vertical="center" wrapText="1"/>
    </xf>
    <xf numFmtId="0" fontId="76" fillId="5" borderId="18" xfId="0" applyFont="1" applyFill="1" applyBorder="1" applyAlignment="1">
      <alignment horizontal="center" vertical="center" wrapText="1"/>
    </xf>
    <xf numFmtId="0" fontId="4" fillId="5" borderId="0" xfId="0" applyFont="1" applyFill="1" applyAlignment="1">
      <alignment wrapText="1"/>
    </xf>
    <xf numFmtId="0" fontId="4" fillId="5" borderId="24" xfId="0" applyFont="1" applyFill="1" applyBorder="1" applyAlignment="1">
      <alignment wrapText="1"/>
    </xf>
    <xf numFmtId="0" fontId="22" fillId="0" borderId="0" xfId="0" applyFont="1" applyAlignment="1">
      <alignment vertical="center"/>
    </xf>
    <xf numFmtId="169" fontId="63" fillId="0" borderId="0" xfId="0" applyNumberFormat="1" applyFont="1" applyAlignment="1">
      <alignment vertical="center"/>
    </xf>
    <xf numFmtId="0" fontId="4" fillId="5" borderId="0" xfId="0" applyFont="1" applyFill="1" applyAlignment="1">
      <alignment horizontal="left" wrapText="1"/>
    </xf>
    <xf numFmtId="0" fontId="4" fillId="5" borderId="24" xfId="0" applyFont="1" applyFill="1" applyBorder="1" applyAlignment="1">
      <alignment horizontal="left" wrapText="1"/>
    </xf>
    <xf numFmtId="0" fontId="4" fillId="5" borderId="0" xfId="0" quotePrefix="1" applyFont="1" applyFill="1" applyAlignment="1">
      <alignment horizontal="right"/>
    </xf>
    <xf numFmtId="0" fontId="4" fillId="5" borderId="0" xfId="0" applyFont="1" applyFill="1" applyAlignment="1">
      <alignment horizontal="left"/>
    </xf>
    <xf numFmtId="0" fontId="4" fillId="5" borderId="24" xfId="0" applyFont="1" applyFill="1" applyBorder="1" applyAlignment="1">
      <alignment horizontal="left"/>
    </xf>
    <xf numFmtId="0" fontId="71" fillId="0" borderId="0" xfId="0" applyFont="1" applyAlignment="1">
      <alignment wrapText="1"/>
    </xf>
    <xf numFmtId="0" fontId="85" fillId="5" borderId="0" xfId="0" applyFont="1" applyFill="1" applyAlignment="1">
      <alignment horizontal="right" vertical="top" wrapText="1"/>
    </xf>
    <xf numFmtId="0" fontId="71" fillId="0" borderId="0" xfId="0" applyFont="1"/>
    <xf numFmtId="0" fontId="20" fillId="5" borderId="20" xfId="0" applyFont="1" applyFill="1" applyBorder="1" applyAlignment="1">
      <alignment horizontal="left" vertical="center" wrapText="1"/>
    </xf>
    <xf numFmtId="0" fontId="20" fillId="5" borderId="1" xfId="0" applyFont="1" applyFill="1" applyBorder="1" applyAlignment="1">
      <alignment horizontal="left" vertical="center" wrapText="1"/>
    </xf>
    <xf numFmtId="0" fontId="75" fillId="5" borderId="1" xfId="0" applyFont="1" applyFill="1" applyBorder="1" applyAlignment="1">
      <alignment horizontal="left" vertical="top" wrapText="1"/>
    </xf>
    <xf numFmtId="0" fontId="19" fillId="0" borderId="13" xfId="0" applyFont="1" applyBorder="1" applyAlignment="1">
      <alignment horizontal="center" vertical="center"/>
    </xf>
    <xf numFmtId="0" fontId="57" fillId="0" borderId="0" xfId="0" applyFont="1" applyAlignment="1">
      <alignment vertical="center"/>
    </xf>
    <xf numFmtId="0" fontId="57" fillId="0" borderId="0" xfId="0" applyFont="1" applyAlignment="1">
      <alignment horizontal="right" vertical="center"/>
    </xf>
    <xf numFmtId="0" fontId="4" fillId="0" borderId="13" xfId="0" applyFont="1" applyBorder="1" applyAlignment="1">
      <alignment horizontal="left" vertical="center"/>
    </xf>
    <xf numFmtId="0" fontId="12" fillId="11" borderId="5" xfId="0" applyFont="1" applyFill="1" applyBorder="1" applyAlignment="1">
      <alignment horizontal="center" vertical="center" wrapText="1"/>
    </xf>
    <xf numFmtId="0" fontId="12" fillId="14" borderId="5" xfId="0" applyFont="1" applyFill="1" applyBorder="1" applyAlignment="1">
      <alignment horizontal="center" vertical="center" wrapText="1"/>
    </xf>
    <xf numFmtId="164" fontId="3" fillId="8" borderId="4" xfId="0" applyNumberFormat="1" applyFont="1" applyFill="1" applyBorder="1" applyAlignment="1">
      <alignment horizontal="right" vertical="center"/>
    </xf>
    <xf numFmtId="0" fontId="86" fillId="5" borderId="4" xfId="0" applyFont="1" applyFill="1" applyBorder="1" applyAlignment="1">
      <alignment horizontal="right" vertical="center" wrapText="1"/>
    </xf>
    <xf numFmtId="165" fontId="14" fillId="10" borderId="4" xfId="0" applyNumberFormat="1" applyFont="1" applyFill="1" applyBorder="1" applyAlignment="1">
      <alignment vertical="center"/>
    </xf>
    <xf numFmtId="165" fontId="12" fillId="6" borderId="4" xfId="0" applyNumberFormat="1" applyFont="1" applyFill="1" applyBorder="1" applyAlignment="1">
      <alignment vertical="center"/>
    </xf>
    <xf numFmtId="165" fontId="14" fillId="9" borderId="4" xfId="0" applyNumberFormat="1" applyFont="1" applyFill="1" applyBorder="1" applyAlignment="1">
      <alignment horizontal="right" vertical="center"/>
    </xf>
    <xf numFmtId="0" fontId="6" fillId="0" borderId="0" xfId="0" applyFont="1" applyAlignment="1">
      <alignment horizontal="left" vertical="center"/>
    </xf>
    <xf numFmtId="165" fontId="14" fillId="10" borderId="4" xfId="0" applyNumberFormat="1" applyFont="1" applyFill="1" applyBorder="1" applyAlignment="1">
      <alignment horizontal="right" vertical="center"/>
    </xf>
    <xf numFmtId="165" fontId="14" fillId="6" borderId="4" xfId="0" applyNumberFormat="1" applyFont="1" applyFill="1" applyBorder="1" applyAlignment="1">
      <alignment vertical="center"/>
    </xf>
    <xf numFmtId="0" fontId="31" fillId="0" borderId="2" xfId="0" applyFont="1" applyBorder="1" applyAlignment="1">
      <alignment horizontal="left" vertical="center"/>
    </xf>
    <xf numFmtId="0" fontId="31" fillId="0" borderId="2" xfId="0" applyFont="1" applyBorder="1" applyAlignment="1">
      <alignment horizontal="center" vertical="center"/>
    </xf>
    <xf numFmtId="165" fontId="31" fillId="0" borderId="2" xfId="0" applyNumberFormat="1" applyFont="1" applyBorder="1" applyAlignment="1">
      <alignment vertical="center"/>
    </xf>
    <xf numFmtId="0" fontId="12" fillId="0" borderId="0" xfId="0" applyFont="1" applyAlignment="1">
      <alignment horizontal="center" vertical="center"/>
    </xf>
    <xf numFmtId="165" fontId="31" fillId="4" borderId="4" xfId="0" applyNumberFormat="1" applyFont="1" applyFill="1" applyBorder="1" applyAlignment="1">
      <alignment vertical="center"/>
    </xf>
    <xf numFmtId="165" fontId="31" fillId="6" borderId="4" xfId="0" applyNumberFormat="1" applyFont="1" applyFill="1" applyBorder="1" applyAlignment="1">
      <alignment vertical="center"/>
    </xf>
    <xf numFmtId="165" fontId="31" fillId="14" borderId="4" xfId="0" applyNumberFormat="1" applyFont="1" applyFill="1" applyBorder="1" applyAlignment="1">
      <alignment vertical="center"/>
    </xf>
    <xf numFmtId="0" fontId="12" fillId="0" borderId="1" xfId="0" applyFont="1" applyBorder="1" applyAlignment="1">
      <alignment horizontal="center" vertical="center"/>
    </xf>
    <xf numFmtId="164" fontId="3" fillId="15" borderId="4" xfId="0" applyNumberFormat="1" applyFont="1" applyFill="1" applyBorder="1" applyAlignment="1">
      <alignment horizontal="right" vertical="center"/>
    </xf>
    <xf numFmtId="165" fontId="31" fillId="9" borderId="4" xfId="0" applyNumberFormat="1" applyFont="1" applyFill="1" applyBorder="1" applyAlignment="1">
      <alignment horizontal="right" vertical="center"/>
    </xf>
    <xf numFmtId="0" fontId="12" fillId="0" borderId="13" xfId="0" applyFont="1" applyBorder="1" applyAlignment="1">
      <alignment horizontal="center" vertical="center"/>
    </xf>
    <xf numFmtId="165" fontId="12" fillId="0" borderId="13" xfId="0" applyNumberFormat="1" applyFont="1" applyBorder="1" applyAlignment="1">
      <alignment vertical="center"/>
    </xf>
    <xf numFmtId="0" fontId="6" fillId="0" borderId="14" xfId="0" applyFont="1" applyBorder="1" applyAlignment="1">
      <alignment vertical="center"/>
    </xf>
    <xf numFmtId="0" fontId="6" fillId="0" borderId="8" xfId="0" applyFont="1" applyBorder="1" applyAlignment="1">
      <alignment horizontal="left" vertical="center"/>
    </xf>
    <xf numFmtId="0" fontId="95" fillId="4" borderId="4" xfId="0" applyFont="1" applyFill="1" applyBorder="1" applyAlignment="1">
      <alignment horizontal="right" vertical="center" wrapText="1"/>
    </xf>
    <xf numFmtId="0" fontId="91" fillId="4" borderId="4" xfId="0" applyFont="1" applyFill="1" applyBorder="1" applyAlignment="1">
      <alignment horizontal="center" vertical="center" wrapText="1"/>
    </xf>
    <xf numFmtId="0" fontId="27" fillId="5" borderId="5" xfId="0" applyFont="1" applyFill="1" applyBorder="1" applyAlignment="1">
      <alignment vertical="center"/>
    </xf>
    <xf numFmtId="0" fontId="27" fillId="5" borderId="5" xfId="0" applyFont="1" applyFill="1" applyBorder="1" applyAlignment="1">
      <alignment vertical="center" wrapText="1"/>
    </xf>
    <xf numFmtId="164" fontId="28" fillId="4" borderId="4" xfId="0" applyNumberFormat="1" applyFont="1" applyFill="1" applyBorder="1" applyAlignment="1">
      <alignment horizontal="right" vertical="center"/>
    </xf>
    <xf numFmtId="164" fontId="28" fillId="6" borderId="4" xfId="0" applyNumberFormat="1" applyFont="1" applyFill="1" applyBorder="1" applyAlignment="1">
      <alignment horizontal="right" vertical="center"/>
    </xf>
    <xf numFmtId="164" fontId="28" fillId="11" borderId="4" xfId="0" applyNumberFormat="1" applyFont="1" applyFill="1" applyBorder="1" applyAlignment="1">
      <alignment horizontal="right" vertical="center"/>
    </xf>
    <xf numFmtId="164" fontId="6" fillId="0" borderId="0" xfId="0" applyNumberFormat="1" applyFont="1"/>
    <xf numFmtId="0" fontId="31" fillId="4" borderId="0" xfId="0" applyFont="1" applyFill="1" applyAlignment="1">
      <alignment vertical="center"/>
    </xf>
    <xf numFmtId="0" fontId="31" fillId="4" borderId="0" xfId="0" applyFont="1" applyFill="1" applyAlignment="1">
      <alignment vertical="center" wrapText="1"/>
    </xf>
    <xf numFmtId="0" fontId="14" fillId="0" borderId="0" xfId="0" applyFont="1" applyAlignment="1">
      <alignment horizontal="center" vertical="center"/>
    </xf>
    <xf numFmtId="0" fontId="14" fillId="0" borderId="0" xfId="0" applyFont="1" applyAlignment="1">
      <alignment vertical="center"/>
    </xf>
    <xf numFmtId="164" fontId="17" fillId="5" borderId="4" xfId="0" applyNumberFormat="1" applyFont="1" applyFill="1" applyBorder="1" applyAlignment="1">
      <alignment horizontal="center" vertical="center"/>
    </xf>
    <xf numFmtId="0" fontId="11" fillId="0" borderId="13" xfId="0" applyFont="1" applyBorder="1"/>
    <xf numFmtId="164" fontId="6" fillId="0" borderId="13" xfId="0" applyNumberFormat="1" applyFont="1" applyBorder="1" applyAlignment="1">
      <alignment horizontal="center"/>
    </xf>
    <xf numFmtId="0" fontId="6" fillId="0" borderId="13" xfId="0" applyFont="1" applyBorder="1" applyAlignment="1">
      <alignment horizontal="center" vertical="center"/>
    </xf>
    <xf numFmtId="0" fontId="47" fillId="0" borderId="0" xfId="0" applyFont="1" applyAlignment="1">
      <alignment vertical="center" wrapText="1"/>
    </xf>
    <xf numFmtId="0" fontId="1" fillId="0" borderId="13" xfId="0" applyFont="1" applyBorder="1" applyAlignment="1">
      <alignment vertical="center"/>
    </xf>
    <xf numFmtId="0" fontId="1" fillId="0" borderId="13" xfId="0" applyFont="1" applyBorder="1" applyAlignment="1">
      <alignment horizontal="right" vertical="center"/>
    </xf>
    <xf numFmtId="0" fontId="1" fillId="0" borderId="0" xfId="0" applyFont="1" applyAlignment="1">
      <alignment vertical="center"/>
    </xf>
    <xf numFmtId="0" fontId="1" fillId="0" borderId="0" xfId="0" applyFont="1" applyAlignment="1">
      <alignment horizontal="right" vertical="center"/>
    </xf>
    <xf numFmtId="0" fontId="6" fillId="0" borderId="32" xfId="0" applyFont="1" applyBorder="1"/>
    <xf numFmtId="0" fontId="6" fillId="0" borderId="33" xfId="0" applyFont="1" applyBorder="1"/>
    <xf numFmtId="0" fontId="6" fillId="0" borderId="34" xfId="0" applyFont="1" applyBorder="1"/>
    <xf numFmtId="0" fontId="6" fillId="0" borderId="35" xfId="0" applyFont="1" applyBorder="1"/>
    <xf numFmtId="0" fontId="6" fillId="0" borderId="36" xfId="0" applyFont="1" applyBorder="1"/>
    <xf numFmtId="0" fontId="6" fillId="0" borderId="35" xfId="0" applyFont="1" applyBorder="1" applyAlignment="1">
      <alignment vertical="center" wrapText="1"/>
    </xf>
    <xf numFmtId="0" fontId="6" fillId="0" borderId="36" xfId="0" applyFont="1" applyBorder="1" applyAlignment="1">
      <alignment vertical="center"/>
    </xf>
    <xf numFmtId="0" fontId="6" fillId="0" borderId="35" xfId="0" applyFont="1" applyBorder="1" applyAlignment="1">
      <alignment wrapText="1"/>
    </xf>
    <xf numFmtId="0" fontId="6" fillId="17" borderId="19" xfId="0" applyFont="1" applyFill="1" applyBorder="1"/>
    <xf numFmtId="0" fontId="6" fillId="17" borderId="17" xfId="0" applyFont="1" applyFill="1" applyBorder="1"/>
    <xf numFmtId="0" fontId="6" fillId="17" borderId="18" xfId="0" applyFont="1" applyFill="1" applyBorder="1"/>
    <xf numFmtId="173" fontId="8" fillId="0" borderId="4" xfId="4" applyNumberFormat="1" applyFont="1" applyFill="1" applyBorder="1" applyAlignment="1">
      <alignment vertical="center"/>
    </xf>
    <xf numFmtId="173" fontId="99" fillId="0" borderId="4" xfId="4" applyNumberFormat="1" applyFont="1" applyFill="1" applyBorder="1" applyAlignment="1">
      <alignment vertical="center"/>
    </xf>
    <xf numFmtId="0" fontId="6" fillId="17" borderId="0" xfId="0" applyFont="1" applyFill="1" applyAlignment="1">
      <alignment vertical="center"/>
    </xf>
    <xf numFmtId="0" fontId="6" fillId="17" borderId="24" xfId="0" applyFont="1" applyFill="1" applyBorder="1" applyAlignment="1">
      <alignment vertical="center"/>
    </xf>
    <xf numFmtId="173" fontId="6" fillId="17" borderId="0" xfId="4" applyNumberFormat="1" applyFont="1" applyFill="1" applyBorder="1" applyAlignment="1" applyProtection="1">
      <alignment vertical="center"/>
      <protection hidden="1"/>
    </xf>
    <xf numFmtId="0" fontId="6" fillId="17" borderId="6" xfId="0" applyFont="1" applyFill="1" applyBorder="1" applyAlignment="1">
      <alignment vertical="center"/>
    </xf>
    <xf numFmtId="0" fontId="6" fillId="17" borderId="20" xfId="0" applyFont="1" applyFill="1" applyBorder="1"/>
    <xf numFmtId="0" fontId="6" fillId="17" borderId="1" xfId="0" applyFont="1" applyFill="1" applyBorder="1"/>
    <xf numFmtId="0" fontId="6" fillId="17" borderId="21" xfId="0" applyFont="1" applyFill="1" applyBorder="1"/>
    <xf numFmtId="0" fontId="6" fillId="0" borderId="40" xfId="0" applyFont="1" applyBorder="1" applyAlignment="1">
      <alignment wrapText="1"/>
    </xf>
    <xf numFmtId="0" fontId="6" fillId="0" borderId="41" xfId="0" applyFont="1" applyBorder="1"/>
    <xf numFmtId="0" fontId="6" fillId="0" borderId="42" xfId="0" applyFont="1" applyBorder="1"/>
    <xf numFmtId="0" fontId="84" fillId="0" borderId="1" xfId="0" applyFont="1" applyBorder="1" applyAlignment="1">
      <alignment horizontal="center" vertical="center" wrapText="1"/>
    </xf>
    <xf numFmtId="0" fontId="84" fillId="0" borderId="21" xfId="0" applyFont="1" applyBorder="1" applyAlignment="1">
      <alignment horizontal="center" vertical="center" wrapText="1"/>
    </xf>
    <xf numFmtId="0" fontId="19" fillId="0" borderId="0" xfId="0" applyFont="1" applyAlignment="1">
      <alignment horizontal="center" vertical="center"/>
    </xf>
    <xf numFmtId="0" fontId="47" fillId="0" borderId="0" xfId="0" applyFont="1" applyAlignment="1">
      <alignment horizontal="left" vertical="center" wrapText="1"/>
    </xf>
    <xf numFmtId="0" fontId="14" fillId="4" borderId="5" xfId="0" applyFont="1" applyFill="1" applyBorder="1" applyAlignment="1">
      <alignment horizontal="left" vertical="center"/>
    </xf>
    <xf numFmtId="0" fontId="14" fillId="4" borderId="3" xfId="0" applyFont="1" applyFill="1" applyBorder="1" applyAlignment="1">
      <alignment horizontal="left" vertical="center"/>
    </xf>
    <xf numFmtId="0" fontId="12" fillId="4" borderId="19"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6" xfId="0" applyFont="1" applyFill="1" applyBorder="1" applyAlignment="1">
      <alignment horizontal="center" vertical="center"/>
    </xf>
    <xf numFmtId="0" fontId="12" fillId="4" borderId="0" xfId="0" applyFont="1" applyFill="1" applyAlignment="1">
      <alignment horizontal="center" vertical="center"/>
    </xf>
    <xf numFmtId="0" fontId="3" fillId="0" borderId="4" xfId="0" applyFont="1" applyBorder="1" applyAlignment="1" applyProtection="1">
      <alignment horizontal="left" vertical="center" wrapText="1"/>
      <protection locked="0"/>
    </xf>
    <xf numFmtId="0" fontId="20" fillId="5" borderId="5" xfId="0" applyFont="1" applyFill="1" applyBorder="1" applyAlignment="1">
      <alignment horizontal="left" vertical="center" wrapText="1"/>
    </xf>
    <xf numFmtId="0" fontId="20" fillId="5" borderId="3" xfId="0" applyFont="1" applyFill="1" applyBorder="1" applyAlignment="1">
      <alignment horizontal="left" vertical="center" wrapText="1"/>
    </xf>
    <xf numFmtId="0" fontId="20" fillId="5" borderId="6" xfId="0" applyFont="1" applyFill="1" applyBorder="1" applyAlignment="1">
      <alignment horizontal="left" vertical="top"/>
    </xf>
    <xf numFmtId="0" fontId="20" fillId="5" borderId="0" xfId="0" applyFont="1" applyFill="1" applyAlignment="1">
      <alignment horizontal="left" vertical="top"/>
    </xf>
    <xf numFmtId="0" fontId="20" fillId="5" borderId="24" xfId="0" applyFont="1" applyFill="1" applyBorder="1" applyAlignment="1">
      <alignment horizontal="left" vertical="top"/>
    </xf>
    <xf numFmtId="0" fontId="20" fillId="5" borderId="6" xfId="0" applyFont="1" applyFill="1" applyBorder="1" applyAlignment="1">
      <alignment vertical="center" wrapText="1"/>
    </xf>
    <xf numFmtId="0" fontId="20" fillId="5" borderId="0" xfId="0" applyFont="1" applyFill="1" applyAlignment="1">
      <alignment vertical="center" wrapText="1"/>
    </xf>
    <xf numFmtId="0" fontId="20" fillId="5" borderId="6" xfId="0" applyFont="1" applyFill="1" applyBorder="1" applyAlignment="1">
      <alignment vertical="center"/>
    </xf>
    <xf numFmtId="0" fontId="20" fillId="5" borderId="0" xfId="0" applyFont="1" applyFill="1" applyAlignment="1">
      <alignment vertical="center"/>
    </xf>
    <xf numFmtId="0" fontId="20" fillId="5" borderId="6" xfId="0" applyFont="1" applyFill="1" applyBorder="1" applyAlignment="1">
      <alignment horizontal="left" vertical="center" wrapText="1"/>
    </xf>
    <xf numFmtId="0" fontId="20" fillId="5" borderId="0" xfId="0" applyFont="1" applyFill="1" applyAlignment="1">
      <alignment horizontal="left" vertical="center" wrapText="1"/>
    </xf>
    <xf numFmtId="0" fontId="3" fillId="0" borderId="5"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20" fillId="5" borderId="6" xfId="0" applyFont="1" applyFill="1" applyBorder="1" applyAlignment="1">
      <alignment horizontal="left" vertical="top" wrapText="1"/>
    </xf>
    <xf numFmtId="0" fontId="20" fillId="5" borderId="0" xfId="0" applyFont="1" applyFill="1" applyAlignment="1">
      <alignment horizontal="left" vertical="top" wrapText="1"/>
    </xf>
    <xf numFmtId="0" fontId="14" fillId="4" borderId="5" xfId="0" applyFont="1" applyFill="1" applyBorder="1" applyAlignment="1">
      <alignment vertical="center"/>
    </xf>
    <xf numFmtId="0" fontId="14" fillId="4" borderId="2" xfId="0" applyFont="1" applyFill="1" applyBorder="1" applyAlignment="1">
      <alignment vertical="center"/>
    </xf>
    <xf numFmtId="0" fontId="14" fillId="4" borderId="3" xfId="0" applyFont="1" applyFill="1" applyBorder="1" applyAlignment="1">
      <alignment vertical="center"/>
    </xf>
    <xf numFmtId="0" fontId="20" fillId="5" borderId="5" xfId="0" applyFont="1" applyFill="1" applyBorder="1" applyAlignment="1">
      <alignment horizontal="left" vertical="center"/>
    </xf>
    <xf numFmtId="0" fontId="20" fillId="5" borderId="3" xfId="0" applyFont="1" applyFill="1" applyBorder="1" applyAlignment="1">
      <alignment horizontal="left" vertical="center"/>
    </xf>
    <xf numFmtId="0" fontId="20" fillId="5" borderId="6" xfId="0" applyFont="1" applyFill="1" applyBorder="1" applyAlignment="1">
      <alignment horizontal="left" vertical="center"/>
    </xf>
    <xf numFmtId="0" fontId="20" fillId="5" borderId="0" xfId="0" applyFont="1" applyFill="1" applyAlignment="1">
      <alignment horizontal="left" vertical="center"/>
    </xf>
    <xf numFmtId="0" fontId="22" fillId="0" borderId="5" xfId="0" applyFont="1" applyBorder="1" applyAlignment="1" applyProtection="1">
      <alignment horizontal="left" vertical="center" wrapText="1"/>
      <protection locked="0"/>
    </xf>
    <xf numFmtId="0" fontId="22" fillId="0" borderId="2" xfId="0" applyFont="1" applyBorder="1" applyAlignment="1" applyProtection="1">
      <alignment horizontal="left" vertical="center" wrapText="1"/>
      <protection locked="0"/>
    </xf>
    <xf numFmtId="0" fontId="22" fillId="0" borderId="3" xfId="0" applyFont="1" applyBorder="1" applyAlignment="1" applyProtection="1">
      <alignment horizontal="left" vertical="center" wrapText="1"/>
      <protection locked="0"/>
    </xf>
    <xf numFmtId="0" fontId="3" fillId="0" borderId="5" xfId="0" applyFont="1" applyBorder="1" applyAlignment="1" applyProtection="1">
      <alignment vertical="center" wrapText="1"/>
      <protection locked="0"/>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52" fillId="5" borderId="6" xfId="0" applyFont="1" applyFill="1" applyBorder="1" applyAlignment="1">
      <alignment horizontal="center" vertical="center" wrapText="1"/>
    </xf>
    <xf numFmtId="0" fontId="52" fillId="5" borderId="0" xfId="0" applyFont="1" applyFill="1" applyAlignment="1">
      <alignment horizontal="center" vertical="center" wrapText="1"/>
    </xf>
    <xf numFmtId="0" fontId="31" fillId="3" borderId="6" xfId="0" applyFont="1" applyFill="1" applyBorder="1" applyAlignment="1">
      <alignment horizontal="center" vertical="center"/>
    </xf>
    <xf numFmtId="0" fontId="31" fillId="3" borderId="0" xfId="0" applyFont="1" applyFill="1" applyAlignment="1">
      <alignment horizontal="center" vertical="center"/>
    </xf>
    <xf numFmtId="0" fontId="31" fillId="3" borderId="24" xfId="0" applyFont="1" applyFill="1" applyBorder="1" applyAlignment="1">
      <alignment horizontal="center" vertical="center"/>
    </xf>
    <xf numFmtId="0" fontId="26" fillId="5" borderId="6" xfId="0" applyFont="1" applyFill="1" applyBorder="1" applyAlignment="1">
      <alignment horizontal="left" vertical="top" wrapText="1"/>
    </xf>
    <xf numFmtId="0" fontId="26" fillId="5" borderId="0" xfId="0" applyFont="1" applyFill="1" applyAlignment="1">
      <alignment horizontal="left" vertical="top" wrapText="1"/>
    </xf>
    <xf numFmtId="0" fontId="93" fillId="5" borderId="6" xfId="0" applyFont="1" applyFill="1" applyBorder="1" applyAlignment="1">
      <alignment horizontal="left" vertical="center" wrapText="1"/>
    </xf>
    <xf numFmtId="0" fontId="93" fillId="5" borderId="0" xfId="0" applyFont="1" applyFill="1" applyAlignment="1">
      <alignment horizontal="left" vertical="center" wrapText="1"/>
    </xf>
    <xf numFmtId="0" fontId="93" fillId="5" borderId="24" xfId="0" applyFont="1" applyFill="1" applyBorder="1" applyAlignment="1">
      <alignment horizontal="left" vertical="center" wrapText="1"/>
    </xf>
    <xf numFmtId="0" fontId="59" fillId="5" borderId="0" xfId="1" applyFont="1" applyFill="1" applyBorder="1" applyAlignment="1" applyProtection="1">
      <alignment horizontal="center" vertical="center" wrapText="1"/>
    </xf>
    <xf numFmtId="0" fontId="59" fillId="5" borderId="24" xfId="1" applyFont="1" applyFill="1" applyBorder="1" applyAlignment="1" applyProtection="1">
      <alignment horizontal="center" vertical="center" wrapText="1"/>
    </xf>
    <xf numFmtId="0" fontId="26" fillId="5" borderId="6" xfId="0" applyFont="1" applyFill="1" applyBorder="1" applyAlignment="1">
      <alignment vertical="center" wrapText="1"/>
    </xf>
    <xf numFmtId="0" fontId="26" fillId="5" borderId="0" xfId="0" applyFont="1" applyFill="1" applyAlignment="1">
      <alignment vertical="center" wrapText="1"/>
    </xf>
    <xf numFmtId="0" fontId="43" fillId="5" borderId="17" xfId="0" applyFont="1" applyFill="1" applyBorder="1" applyAlignment="1">
      <alignment horizontal="left" vertical="center" wrapText="1"/>
    </xf>
    <xf numFmtId="0" fontId="43" fillId="5" borderId="18" xfId="0" applyFont="1" applyFill="1" applyBorder="1" applyAlignment="1">
      <alignment horizontal="left" vertical="center" wrapText="1"/>
    </xf>
    <xf numFmtId="0" fontId="43" fillId="5" borderId="1" xfId="0" applyFont="1" applyFill="1" applyBorder="1" applyAlignment="1">
      <alignment horizontal="left" vertical="center" wrapText="1"/>
    </xf>
    <xf numFmtId="0" fontId="43" fillId="5" borderId="21" xfId="0" applyFont="1" applyFill="1" applyBorder="1" applyAlignment="1">
      <alignment horizontal="left" vertical="center" wrapText="1"/>
    </xf>
    <xf numFmtId="0" fontId="3" fillId="0" borderId="5"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14" fillId="4" borderId="17"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3" fillId="0" borderId="4" xfId="0" applyFont="1" applyBorder="1" applyAlignment="1" applyProtection="1">
      <alignment horizontal="left" vertical="top" wrapText="1"/>
      <protection locked="0"/>
    </xf>
    <xf numFmtId="0" fontId="82" fillId="3" borderId="0" xfId="0" applyFont="1" applyFill="1" applyAlignment="1">
      <alignment horizontal="center" vertical="center"/>
    </xf>
    <xf numFmtId="0" fontId="58" fillId="0" borderId="0" xfId="1" applyFont="1" applyAlignment="1" applyProtection="1">
      <alignment horizontal="left" vertical="center" wrapText="1"/>
    </xf>
    <xf numFmtId="0" fontId="83" fillId="5" borderId="5" xfId="0" applyFont="1" applyFill="1" applyBorder="1" applyAlignment="1">
      <alignment horizontal="left" vertical="center"/>
    </xf>
    <xf numFmtId="0" fontId="83" fillId="5" borderId="2" xfId="0" applyFont="1" applyFill="1" applyBorder="1" applyAlignment="1">
      <alignment horizontal="left" vertical="center"/>
    </xf>
    <xf numFmtId="0" fontId="83" fillId="5" borderId="3" xfId="0" applyFont="1" applyFill="1" applyBorder="1" applyAlignment="1">
      <alignment horizontal="left" vertical="center"/>
    </xf>
    <xf numFmtId="0" fontId="20" fillId="5" borderId="24" xfId="0" applyFont="1" applyFill="1" applyBorder="1" applyAlignment="1">
      <alignment horizontal="left" vertical="center"/>
    </xf>
    <xf numFmtId="0" fontId="8" fillId="0" borderId="0" xfId="0" applyFont="1" applyAlignment="1">
      <alignment horizontal="center" vertical="center" wrapText="1"/>
    </xf>
    <xf numFmtId="0" fontId="31" fillId="4" borderId="5" xfId="0" applyFont="1" applyFill="1" applyBorder="1" applyAlignment="1">
      <alignment vertical="center"/>
    </xf>
    <xf numFmtId="0" fontId="31" fillId="4" borderId="3" xfId="0" applyFont="1" applyFill="1" applyBorder="1" applyAlignment="1">
      <alignment vertical="center"/>
    </xf>
    <xf numFmtId="0" fontId="12" fillId="4" borderId="5" xfId="0" applyFont="1" applyFill="1" applyBorder="1" applyAlignment="1">
      <alignment horizontal="center" vertical="center"/>
    </xf>
    <xf numFmtId="0" fontId="12" fillId="4" borderId="3" xfId="0" applyFont="1" applyFill="1" applyBorder="1" applyAlignment="1">
      <alignment horizontal="center" vertical="center"/>
    </xf>
    <xf numFmtId="0" fontId="49" fillId="0" borderId="0" xfId="0" applyFont="1" applyAlignment="1">
      <alignment horizontal="left" vertical="center" wrapText="1"/>
    </xf>
    <xf numFmtId="0" fontId="82" fillId="4" borderId="4" xfId="0" applyFont="1" applyFill="1" applyBorder="1" applyAlignment="1">
      <alignment horizontal="center" vertical="center"/>
    </xf>
    <xf numFmtId="0" fontId="3" fillId="0" borderId="2" xfId="0" applyFont="1" applyBorder="1" applyAlignment="1" applyProtection="1">
      <alignment horizontal="left" vertical="center" wrapText="1"/>
      <protection locked="0"/>
    </xf>
    <xf numFmtId="0" fontId="8" fillId="2" borderId="0" xfId="0" applyFont="1" applyFill="1" applyAlignment="1">
      <alignment horizontal="center" vertical="center" wrapText="1"/>
    </xf>
    <xf numFmtId="0" fontId="6" fillId="0" borderId="0" xfId="0" applyFont="1" applyAlignment="1">
      <alignment horizontal="left" vertical="top" wrapText="1"/>
    </xf>
    <xf numFmtId="0" fontId="43" fillId="5" borderId="16" xfId="0" applyFont="1" applyFill="1" applyBorder="1" applyAlignment="1">
      <alignment horizontal="center" vertical="center" wrapText="1"/>
    </xf>
    <xf numFmtId="0" fontId="43" fillId="5" borderId="25" xfId="0" applyFont="1" applyFill="1" applyBorder="1" applyAlignment="1">
      <alignment horizontal="center" vertical="center" wrapText="1"/>
    </xf>
    <xf numFmtId="0" fontId="43" fillId="5" borderId="16" xfId="0" applyFont="1" applyFill="1" applyBorder="1" applyAlignment="1">
      <alignment horizontal="left" vertical="center" wrapText="1"/>
    </xf>
    <xf numFmtId="0" fontId="43" fillId="5" borderId="25"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9" fillId="0" borderId="0" xfId="0" applyFont="1" applyAlignment="1">
      <alignment horizontal="center" vertical="center" wrapText="1"/>
    </xf>
    <xf numFmtId="0" fontId="89" fillId="4" borderId="5" xfId="0" applyFont="1" applyFill="1" applyBorder="1" applyAlignment="1">
      <alignment horizontal="left" vertical="center" wrapText="1"/>
    </xf>
    <xf numFmtId="0" fontId="89" fillId="4" borderId="3" xfId="0" applyFont="1" applyFill="1" applyBorder="1" applyAlignment="1">
      <alignment horizontal="left" vertical="center" wrapText="1"/>
    </xf>
    <xf numFmtId="0" fontId="90" fillId="4" borderId="4" xfId="0" applyFont="1" applyFill="1" applyBorder="1" applyAlignment="1">
      <alignment horizontal="left" vertical="center" wrapText="1"/>
    </xf>
    <xf numFmtId="0" fontId="23" fillId="13" borderId="5" xfId="0" applyFont="1" applyFill="1" applyBorder="1" applyAlignment="1">
      <alignment horizontal="center" wrapText="1"/>
    </xf>
    <xf numFmtId="0" fontId="23" fillId="13" borderId="2" xfId="0" applyFont="1" applyFill="1" applyBorder="1" applyAlignment="1">
      <alignment horizontal="center" wrapText="1"/>
    </xf>
    <xf numFmtId="0" fontId="23" fillId="13" borderId="3" xfId="0" applyFont="1" applyFill="1" applyBorder="1" applyAlignment="1">
      <alignment horizontal="center" wrapText="1"/>
    </xf>
    <xf numFmtId="0" fontId="32" fillId="2" borderId="5" xfId="0" applyFont="1" applyFill="1" applyBorder="1" applyAlignment="1">
      <alignment horizontal="center" vertical="center" wrapText="1"/>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16" fillId="3" borderId="6" xfId="0" applyFont="1" applyFill="1" applyBorder="1" applyAlignment="1">
      <alignment horizontal="center" vertical="center" wrapText="1"/>
    </xf>
    <xf numFmtId="0" fontId="16" fillId="3" borderId="0" xfId="0" applyFont="1" applyFill="1" applyAlignment="1">
      <alignment horizontal="center" vertical="center"/>
    </xf>
    <xf numFmtId="0" fontId="45" fillId="7" borderId="0" xfId="1" applyFont="1" applyFill="1" applyBorder="1" applyAlignment="1" applyProtection="1">
      <alignment horizontal="center" vertical="center"/>
    </xf>
    <xf numFmtId="0" fontId="17" fillId="5" borderId="5"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20"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5" borderId="21" xfId="0" applyFont="1" applyFill="1" applyBorder="1" applyAlignment="1">
      <alignment horizontal="center" vertical="center" wrapText="1"/>
    </xf>
    <xf numFmtId="0" fontId="23" fillId="0" borderId="0" xfId="0" applyFont="1" applyAlignment="1">
      <alignment horizontal="right" vertical="center" wrapText="1"/>
    </xf>
    <xf numFmtId="0" fontId="18" fillId="0" borderId="0" xfId="0" applyFont="1" applyAlignment="1">
      <alignment horizontal="center" vertical="center"/>
    </xf>
    <xf numFmtId="170" fontId="22" fillId="0" borderId="5" xfId="0" applyNumberFormat="1" applyFont="1" applyBorder="1" applyAlignment="1" applyProtection="1">
      <alignment horizontal="left" vertical="center" wrapText="1"/>
      <protection locked="0"/>
    </xf>
    <xf numFmtId="170" fontId="22" fillId="0" borderId="3" xfId="0" applyNumberFormat="1" applyFont="1" applyBorder="1" applyAlignment="1" applyProtection="1">
      <alignment horizontal="left" vertical="center" wrapText="1"/>
      <protection locked="0"/>
    </xf>
    <xf numFmtId="0" fontId="6" fillId="4" borderId="6" xfId="0" applyFont="1" applyFill="1" applyBorder="1"/>
    <xf numFmtId="0" fontId="6" fillId="4" borderId="0" xfId="0" applyFont="1" applyFill="1"/>
    <xf numFmtId="0" fontId="78" fillId="5" borderId="6" xfId="0" applyFont="1" applyFill="1" applyBorder="1" applyAlignment="1">
      <alignment horizontal="center" vertical="center" wrapText="1"/>
    </xf>
    <xf numFmtId="0" fontId="78" fillId="5" borderId="0" xfId="0" applyFont="1" applyFill="1" applyAlignment="1">
      <alignment horizontal="center" vertical="center" wrapText="1"/>
    </xf>
    <xf numFmtId="0" fontId="78" fillId="5" borderId="24" xfId="0" applyFont="1" applyFill="1" applyBorder="1" applyAlignment="1">
      <alignment horizontal="center" vertical="center" wrapText="1"/>
    </xf>
    <xf numFmtId="0" fontId="31" fillId="4" borderId="5" xfId="0" applyFont="1" applyFill="1" applyBorder="1" applyAlignment="1">
      <alignment horizontal="left" vertical="center"/>
    </xf>
    <xf numFmtId="0" fontId="31" fillId="4" borderId="3" xfId="0" applyFont="1" applyFill="1" applyBorder="1" applyAlignment="1">
      <alignment horizontal="left" vertical="center"/>
    </xf>
    <xf numFmtId="0" fontId="6" fillId="4" borderId="6" xfId="0" applyFont="1" applyFill="1" applyBorder="1" applyAlignment="1">
      <alignment vertical="center"/>
    </xf>
    <xf numFmtId="0" fontId="6" fillId="4" borderId="0" xfId="0" applyFont="1" applyFill="1" applyAlignment="1">
      <alignment vertical="center"/>
    </xf>
    <xf numFmtId="0" fontId="4" fillId="4" borderId="19" xfId="0" applyFont="1" applyFill="1" applyBorder="1" applyAlignment="1">
      <alignment horizontal="left" vertical="center"/>
    </xf>
    <xf numFmtId="0" fontId="4" fillId="4" borderId="17" xfId="0" applyFont="1" applyFill="1" applyBorder="1" applyAlignment="1">
      <alignment horizontal="left" vertical="center"/>
    </xf>
    <xf numFmtId="165" fontId="3" fillId="4" borderId="19" xfId="0" applyNumberFormat="1" applyFont="1" applyFill="1" applyBorder="1" applyAlignment="1">
      <alignment vertical="center"/>
    </xf>
    <xf numFmtId="165" fontId="3" fillId="4" borderId="17" xfId="0" applyNumberFormat="1" applyFont="1" applyFill="1" applyBorder="1" applyAlignment="1">
      <alignment vertical="center"/>
    </xf>
    <xf numFmtId="0" fontId="14" fillId="4" borderId="26"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2" fillId="6" borderId="27" xfId="0" applyFont="1" applyFill="1" applyBorder="1" applyAlignment="1">
      <alignment horizontal="center" vertical="center" wrapText="1"/>
    </xf>
    <xf numFmtId="0" fontId="12" fillId="11" borderId="26"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14" fillId="4" borderId="6" xfId="0" applyFont="1" applyFill="1" applyBorder="1" applyAlignment="1">
      <alignment horizontal="center" vertical="center"/>
    </xf>
    <xf numFmtId="0" fontId="14" fillId="4" borderId="0" xfId="0" applyFont="1" applyFill="1" applyAlignment="1">
      <alignment horizontal="center" vertical="center"/>
    </xf>
    <xf numFmtId="0" fontId="14" fillId="4" borderId="20" xfId="0" applyFont="1" applyFill="1" applyBorder="1" applyAlignment="1">
      <alignment horizontal="center" vertical="center"/>
    </xf>
    <xf numFmtId="0" fontId="14" fillId="4" borderId="1" xfId="0" applyFont="1" applyFill="1" applyBorder="1" applyAlignment="1">
      <alignment horizontal="center" vertical="center"/>
    </xf>
    <xf numFmtId="166" fontId="96" fillId="7" borderId="4" xfId="1" applyNumberFormat="1" applyFont="1" applyFill="1" applyBorder="1" applyAlignment="1" applyProtection="1">
      <alignment horizontal="center" vertical="center"/>
    </xf>
    <xf numFmtId="166" fontId="15" fillId="3" borderId="0" xfId="0" applyNumberFormat="1" applyFont="1" applyFill="1" applyAlignment="1">
      <alignment horizontal="center" vertical="center"/>
    </xf>
    <xf numFmtId="166" fontId="51" fillId="0" borderId="0" xfId="0" applyNumberFormat="1" applyFont="1" applyAlignment="1">
      <alignment horizontal="left" vertical="center"/>
    </xf>
    <xf numFmtId="166" fontId="20" fillId="0" borderId="0" xfId="0" quotePrefix="1" applyNumberFormat="1" applyFont="1" applyAlignment="1">
      <alignment horizontal="left" vertical="center"/>
    </xf>
    <xf numFmtId="0" fontId="6" fillId="17" borderId="6" xfId="0" applyFont="1" applyFill="1" applyBorder="1" applyAlignment="1">
      <alignment horizontal="right" vertical="center"/>
    </xf>
    <xf numFmtId="0" fontId="6" fillId="17" borderId="0" xfId="0" applyFont="1" applyFill="1" applyAlignment="1">
      <alignment horizontal="right" vertical="center"/>
    </xf>
    <xf numFmtId="0" fontId="31" fillId="11" borderId="5" xfId="0" applyFont="1" applyFill="1" applyBorder="1" applyAlignment="1">
      <alignment horizontal="center" vertical="center"/>
    </xf>
    <xf numFmtId="0" fontId="31" fillId="11" borderId="2" xfId="0" applyFont="1" applyFill="1" applyBorder="1" applyAlignment="1">
      <alignment horizontal="center" vertical="center"/>
    </xf>
    <xf numFmtId="0" fontId="31" fillId="11" borderId="3" xfId="0" applyFont="1" applyFill="1" applyBorder="1" applyAlignment="1">
      <alignment horizontal="center" vertical="center"/>
    </xf>
    <xf numFmtId="0" fontId="2" fillId="16" borderId="37" xfId="0" applyFont="1" applyFill="1" applyBorder="1" applyAlignment="1">
      <alignment horizontal="left" vertical="center"/>
    </xf>
    <xf numFmtId="0" fontId="2" fillId="16" borderId="38" xfId="0" applyFont="1" applyFill="1" applyBorder="1" applyAlignment="1">
      <alignment horizontal="left" vertical="center"/>
    </xf>
    <xf numFmtId="0" fontId="2" fillId="16" borderId="39" xfId="0" applyFont="1" applyFill="1" applyBorder="1" applyAlignment="1">
      <alignment horizontal="left" vertical="center"/>
    </xf>
    <xf numFmtId="0" fontId="3" fillId="16" borderId="20"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6" borderId="21" xfId="0" applyFont="1" applyFill="1" applyBorder="1" applyAlignment="1">
      <alignment horizontal="left" vertical="top" wrapText="1"/>
    </xf>
    <xf numFmtId="0" fontId="99" fillId="17" borderId="6" xfId="0" applyFont="1" applyFill="1" applyBorder="1" applyAlignment="1">
      <alignment horizontal="right" vertical="center"/>
    </xf>
    <xf numFmtId="0" fontId="99" fillId="17" borderId="24" xfId="0" applyFont="1" applyFill="1" applyBorder="1" applyAlignment="1">
      <alignment horizontal="right" vertical="center"/>
    </xf>
    <xf numFmtId="0" fontId="41" fillId="7" borderId="0" xfId="1" applyFont="1" applyFill="1" applyBorder="1" applyAlignment="1" applyProtection="1">
      <alignment horizontal="left" vertical="center"/>
    </xf>
    <xf numFmtId="0" fontId="41" fillId="7" borderId="24" xfId="1" applyFont="1" applyFill="1" applyBorder="1" applyAlignment="1" applyProtection="1">
      <alignment horizontal="left" vertical="center"/>
    </xf>
    <xf numFmtId="0" fontId="41" fillId="7" borderId="17" xfId="1" applyFont="1" applyFill="1" applyBorder="1" applyAlignment="1" applyProtection="1">
      <alignment horizontal="left" vertical="center"/>
    </xf>
    <xf numFmtId="0" fontId="41" fillId="7" borderId="18" xfId="1" applyFont="1" applyFill="1" applyBorder="1" applyAlignment="1" applyProtection="1">
      <alignment horizontal="left" vertical="center"/>
    </xf>
    <xf numFmtId="0" fontId="15" fillId="6" borderId="5" xfId="0" applyFont="1" applyFill="1" applyBorder="1" applyAlignment="1">
      <alignment horizontal="center" vertical="center"/>
    </xf>
    <xf numFmtId="0" fontId="15" fillId="6" borderId="2" xfId="0" applyFont="1" applyFill="1" applyBorder="1" applyAlignment="1">
      <alignment horizontal="center" vertical="center"/>
    </xf>
    <xf numFmtId="0" fontId="15" fillId="6" borderId="3" xfId="0" applyFont="1" applyFill="1" applyBorder="1" applyAlignment="1">
      <alignment horizontal="center" vertical="center"/>
    </xf>
    <xf numFmtId="0" fontId="82" fillId="3" borderId="5" xfId="0" applyFont="1" applyFill="1" applyBorder="1" applyAlignment="1">
      <alignment horizontal="center" vertical="center"/>
    </xf>
    <xf numFmtId="0" fontId="82" fillId="3" borderId="2" xfId="0" applyFont="1" applyFill="1" applyBorder="1" applyAlignment="1">
      <alignment horizontal="center" vertical="center"/>
    </xf>
    <xf numFmtId="0" fontId="82" fillId="3" borderId="3" xfId="0" applyFont="1" applyFill="1" applyBorder="1" applyAlignment="1">
      <alignment horizontal="center" vertical="center"/>
    </xf>
    <xf numFmtId="0" fontId="20" fillId="0" borderId="0" xfId="0" applyFont="1" applyAlignment="1">
      <alignment horizontal="left" vertical="center" wrapText="1"/>
    </xf>
    <xf numFmtId="0" fontId="3" fillId="7" borderId="5" xfId="0" applyFont="1" applyFill="1" applyBorder="1" applyAlignment="1" applyProtection="1">
      <alignment horizontal="left" vertical="top" wrapText="1"/>
      <protection locked="0"/>
    </xf>
    <xf numFmtId="0" fontId="3" fillId="7" borderId="2" xfId="0" applyFont="1" applyFill="1" applyBorder="1" applyAlignment="1" applyProtection="1">
      <alignment horizontal="left" vertical="top" wrapText="1"/>
      <protection locked="0"/>
    </xf>
    <xf numFmtId="0" fontId="3" fillId="7" borderId="3" xfId="0" applyFont="1" applyFill="1" applyBorder="1" applyAlignment="1" applyProtection="1">
      <alignment horizontal="left" vertical="top" wrapText="1"/>
      <protection locked="0"/>
    </xf>
    <xf numFmtId="169" fontId="61" fillId="0" borderId="0" xfId="0" applyNumberFormat="1" applyFont="1" applyAlignment="1">
      <alignment horizontal="left" vertical="center"/>
    </xf>
    <xf numFmtId="0" fontId="5" fillId="12" borderId="19" xfId="0" applyFont="1" applyFill="1" applyBorder="1" applyAlignment="1">
      <alignment horizontal="center" vertical="center"/>
    </xf>
    <xf numFmtId="0" fontId="5" fillId="12" borderId="17" xfId="0" applyFont="1" applyFill="1" applyBorder="1" applyAlignment="1">
      <alignment horizontal="center" vertical="center"/>
    </xf>
    <xf numFmtId="0" fontId="5" fillId="12" borderId="18" xfId="0" applyFont="1" applyFill="1" applyBorder="1" applyAlignment="1">
      <alignment horizontal="center" vertical="center"/>
    </xf>
    <xf numFmtId="0" fontId="66" fillId="12" borderId="0" xfId="0" applyFont="1" applyFill="1" applyAlignment="1">
      <alignment horizontal="left" vertical="center"/>
    </xf>
    <xf numFmtId="0" fontId="66" fillId="12" borderId="24" xfId="0" applyFont="1" applyFill="1" applyBorder="1" applyAlignment="1">
      <alignment horizontal="left" vertical="center"/>
    </xf>
    <xf numFmtId="0" fontId="66" fillId="12" borderId="1" xfId="0" applyFont="1" applyFill="1" applyBorder="1" applyAlignment="1">
      <alignment horizontal="left" vertical="center" wrapText="1"/>
    </xf>
    <xf numFmtId="0" fontId="66" fillId="12" borderId="21" xfId="0" applyFont="1" applyFill="1" applyBorder="1" applyAlignment="1">
      <alignment horizontal="left" vertical="center" wrapText="1"/>
    </xf>
    <xf numFmtId="0" fontId="41" fillId="7" borderId="1" xfId="0" applyFont="1" applyFill="1" applyBorder="1" applyAlignment="1">
      <alignment horizontal="left" vertical="center"/>
    </xf>
    <xf numFmtId="0" fontId="41" fillId="7" borderId="21" xfId="0" applyFont="1" applyFill="1" applyBorder="1" applyAlignment="1">
      <alignment horizontal="left" vertical="center"/>
    </xf>
    <xf numFmtId="0" fontId="3" fillId="0" borderId="0" xfId="0" applyFont="1" applyAlignment="1">
      <alignment horizontal="left" vertical="center" wrapText="1"/>
    </xf>
    <xf numFmtId="0" fontId="35" fillId="0" borderId="0" xfId="0" applyFont="1" applyAlignment="1">
      <alignment vertical="center"/>
    </xf>
    <xf numFmtId="0" fontId="35" fillId="0" borderId="0" xfId="0" applyFont="1" applyAlignment="1">
      <alignment horizontal="center" vertical="center"/>
    </xf>
    <xf numFmtId="0" fontId="3" fillId="0" borderId="0" xfId="0" applyFont="1" applyAlignment="1" applyProtection="1">
      <alignment horizontal="left" vertical="center" wrapText="1"/>
      <protection locked="0"/>
    </xf>
    <xf numFmtId="0" fontId="20" fillId="0" borderId="1" xfId="0" applyFont="1" applyBorder="1" applyAlignment="1">
      <alignment horizontal="left" vertical="center" wrapText="1"/>
    </xf>
    <xf numFmtId="0" fontId="3" fillId="0" borderId="0" xfId="0" applyFont="1" applyAlignment="1" applyProtection="1">
      <alignment horizontal="left" vertical="top" wrapText="1"/>
      <protection locked="0"/>
    </xf>
    <xf numFmtId="0" fontId="20" fillId="0" borderId="0" xfId="0" applyFont="1" applyAlignment="1">
      <alignment vertical="center"/>
    </xf>
    <xf numFmtId="0" fontId="60" fillId="0" borderId="11" xfId="0" applyFont="1" applyBorder="1" applyAlignment="1">
      <alignment horizontal="left" vertical="center" wrapText="1"/>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protection locked="0"/>
    </xf>
    <xf numFmtId="0" fontId="15" fillId="3" borderId="5"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3" fillId="5" borderId="0" xfId="0" applyFont="1" applyFill="1" applyAlignment="1">
      <alignment horizontal="left" vertical="center" wrapText="1"/>
    </xf>
    <xf numFmtId="0" fontId="22" fillId="5" borderId="0" xfId="0" applyFont="1" applyFill="1" applyAlignment="1">
      <alignment horizontal="left" vertical="center"/>
    </xf>
    <xf numFmtId="0" fontId="22" fillId="5" borderId="24" xfId="0" applyFont="1" applyFill="1" applyBorder="1" applyAlignment="1">
      <alignment horizontal="left" vertical="center"/>
    </xf>
    <xf numFmtId="0" fontId="3" fillId="5" borderId="6"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5" borderId="24" xfId="0" applyFont="1" applyFill="1" applyBorder="1" applyAlignment="1">
      <alignment horizontal="left" vertical="center" wrapText="1"/>
    </xf>
    <xf numFmtId="0" fontId="3" fillId="5" borderId="21" xfId="0" applyFont="1" applyFill="1" applyBorder="1" applyAlignment="1">
      <alignment horizontal="left" vertical="center" wrapText="1"/>
    </xf>
    <xf numFmtId="0" fontId="22" fillId="5" borderId="17" xfId="0" applyFont="1" applyFill="1" applyBorder="1" applyAlignment="1">
      <alignment horizontal="left" vertical="center"/>
    </xf>
    <xf numFmtId="0" fontId="22" fillId="5" borderId="18" xfId="0" applyFont="1" applyFill="1" applyBorder="1" applyAlignment="1">
      <alignment horizontal="left" vertical="center"/>
    </xf>
    <xf numFmtId="0" fontId="60" fillId="0" borderId="0" xfId="0" applyFont="1" applyAlignment="1">
      <alignment horizontal="left" vertical="center" wrapText="1"/>
    </xf>
    <xf numFmtId="0" fontId="26" fillId="0" borderId="6" xfId="0" applyFont="1" applyBorder="1" applyAlignment="1">
      <alignment horizontal="left" vertical="center" wrapText="1"/>
    </xf>
    <xf numFmtId="0" fontId="26" fillId="0" borderId="0" xfId="0" applyFont="1" applyAlignment="1">
      <alignment horizontal="left" vertical="center" wrapText="1"/>
    </xf>
    <xf numFmtId="0" fontId="20" fillId="5" borderId="6" xfId="0" applyFont="1" applyFill="1" applyBorder="1" applyAlignment="1">
      <alignment vertical="top"/>
    </xf>
    <xf numFmtId="0" fontId="20" fillId="5" borderId="0" xfId="0" applyFont="1" applyFill="1" applyAlignment="1">
      <alignment vertical="top"/>
    </xf>
    <xf numFmtId="0" fontId="3" fillId="5" borderId="0" xfId="0" applyFont="1" applyFill="1" applyAlignment="1">
      <alignment horizontal="left" vertical="top" wrapText="1"/>
    </xf>
    <xf numFmtId="0" fontId="3" fillId="5" borderId="24" xfId="0" applyFont="1" applyFill="1" applyBorder="1" applyAlignment="1">
      <alignment horizontal="left" vertical="top" wrapText="1"/>
    </xf>
    <xf numFmtId="0" fontId="27" fillId="5" borderId="0" xfId="0" applyFont="1" applyFill="1" applyAlignment="1" applyProtection="1">
      <alignment horizontal="left" vertical="center"/>
      <protection locked="0"/>
    </xf>
    <xf numFmtId="0" fontId="27" fillId="5" borderId="24" xfId="0" applyFont="1" applyFill="1" applyBorder="1" applyAlignment="1" applyProtection="1">
      <alignment horizontal="left" vertical="center"/>
      <protection locked="0"/>
    </xf>
    <xf numFmtId="0" fontId="20" fillId="5" borderId="6" xfId="0" applyFont="1" applyFill="1" applyBorder="1" applyAlignment="1">
      <alignment vertical="top" wrapText="1"/>
    </xf>
    <xf numFmtId="0" fontId="20" fillId="5" borderId="0" xfId="0" applyFont="1" applyFill="1" applyAlignment="1">
      <alignment vertical="top" wrapText="1"/>
    </xf>
    <xf numFmtId="0" fontId="20" fillId="5" borderId="20" xfId="0" applyFont="1" applyFill="1" applyBorder="1" applyAlignment="1">
      <alignment vertical="center"/>
    </xf>
    <xf numFmtId="0" fontId="20" fillId="5" borderId="1" xfId="0" applyFont="1" applyFill="1" applyBorder="1" applyAlignment="1">
      <alignment vertical="center"/>
    </xf>
    <xf numFmtId="0" fontId="22" fillId="5" borderId="17" xfId="0" applyFont="1" applyFill="1" applyBorder="1" applyAlignment="1">
      <alignment horizontal="left" vertical="center" wrapText="1"/>
    </xf>
    <xf numFmtId="0" fontId="22" fillId="5" borderId="18"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22" fillId="5" borderId="1" xfId="0" applyFont="1" applyFill="1" applyBorder="1" applyAlignment="1">
      <alignment horizontal="left" vertical="center"/>
    </xf>
    <xf numFmtId="0" fontId="22" fillId="5" borderId="21" xfId="0" applyFont="1" applyFill="1" applyBorder="1" applyAlignment="1">
      <alignment horizontal="left" vertical="center"/>
    </xf>
    <xf numFmtId="0" fontId="20" fillId="5" borderId="19" xfId="0" applyFont="1" applyFill="1" applyBorder="1" applyAlignment="1">
      <alignment vertical="center"/>
    </xf>
    <xf numFmtId="0" fontId="20" fillId="5" borderId="17" xfId="0" applyFont="1" applyFill="1" applyBorder="1" applyAlignment="1">
      <alignment vertical="center"/>
    </xf>
    <xf numFmtId="0" fontId="6" fillId="0" borderId="1" xfId="0" applyFont="1" applyBorder="1" applyAlignment="1">
      <alignment horizontal="left" vertical="center"/>
    </xf>
    <xf numFmtId="0" fontId="22" fillId="0" borderId="15" xfId="0" applyFont="1" applyBorder="1" applyAlignment="1" applyProtection="1">
      <alignment horizontal="left" vertical="center" wrapText="1"/>
      <protection locked="0"/>
    </xf>
    <xf numFmtId="0" fontId="22" fillId="0" borderId="29" xfId="0" applyFont="1" applyBorder="1" applyAlignment="1" applyProtection="1">
      <alignment horizontal="left" vertical="center" wrapText="1"/>
      <protection locked="0"/>
    </xf>
    <xf numFmtId="0" fontId="20" fillId="5" borderId="6" xfId="0" applyFont="1" applyFill="1" applyBorder="1" applyAlignment="1">
      <alignment horizontal="left" wrapText="1"/>
    </xf>
    <xf numFmtId="0" fontId="20" fillId="5" borderId="0" xfId="0" applyFont="1" applyFill="1" applyAlignment="1">
      <alignment horizontal="left" wrapText="1"/>
    </xf>
    <xf numFmtId="0" fontId="27" fillId="5" borderId="17" xfId="0" applyFont="1" applyFill="1" applyBorder="1" applyAlignment="1" applyProtection="1">
      <alignment horizontal="left" vertical="center"/>
      <protection locked="0"/>
    </xf>
    <xf numFmtId="0" fontId="27" fillId="5" borderId="18" xfId="0" applyFont="1" applyFill="1" applyBorder="1" applyAlignment="1" applyProtection="1">
      <alignment horizontal="left" vertical="center"/>
      <protection locked="0"/>
    </xf>
    <xf numFmtId="0" fontId="22" fillId="5" borderId="17" xfId="0" applyFont="1" applyFill="1" applyBorder="1" applyAlignment="1" applyProtection="1">
      <alignment horizontal="left" vertical="center"/>
      <protection locked="0"/>
    </xf>
    <xf numFmtId="0" fontId="22" fillId="5" borderId="0" xfId="0" applyFont="1" applyFill="1" applyAlignment="1">
      <alignment horizontal="left" vertical="center" wrapText="1"/>
    </xf>
    <xf numFmtId="0" fontId="22" fillId="5" borderId="24" xfId="0" applyFont="1" applyFill="1" applyBorder="1" applyAlignment="1">
      <alignment horizontal="left" vertical="center" wrapText="1"/>
    </xf>
    <xf numFmtId="0" fontId="22" fillId="5" borderId="1" xfId="0" applyFont="1" applyFill="1" applyBorder="1" applyAlignment="1">
      <alignment horizontal="left" vertical="center" wrapText="1"/>
    </xf>
    <xf numFmtId="0" fontId="22" fillId="5" borderId="21" xfId="0" applyFont="1" applyFill="1" applyBorder="1" applyAlignment="1">
      <alignment horizontal="left" vertical="center" wrapText="1"/>
    </xf>
    <xf numFmtId="0" fontId="20" fillId="5" borderId="19" xfId="0" applyFont="1" applyFill="1" applyBorder="1" applyAlignment="1">
      <alignment horizontal="left" vertical="center"/>
    </xf>
    <xf numFmtId="0" fontId="20" fillId="5" borderId="17" xfId="0" applyFont="1" applyFill="1" applyBorder="1" applyAlignment="1">
      <alignment horizontal="left" vertical="center"/>
    </xf>
    <xf numFmtId="0" fontId="75" fillId="5" borderId="20" xfId="0" applyFont="1" applyFill="1" applyBorder="1" applyAlignment="1">
      <alignment horizontal="left" vertical="center"/>
    </xf>
    <xf numFmtId="0" fontId="75" fillId="5" borderId="1" xfId="0" applyFont="1" applyFill="1" applyBorder="1" applyAlignment="1">
      <alignment horizontal="left" vertical="center"/>
    </xf>
    <xf numFmtId="0" fontId="35" fillId="5" borderId="6" xfId="0" applyFont="1" applyFill="1" applyBorder="1" applyAlignment="1">
      <alignment vertical="center"/>
    </xf>
    <xf numFmtId="0" fontId="35" fillId="5" borderId="0" xfId="0" applyFont="1" applyFill="1" applyAlignment="1">
      <alignment vertical="center"/>
    </xf>
    <xf numFmtId="0" fontId="20" fillId="5" borderId="18" xfId="0" applyFont="1" applyFill="1" applyBorder="1" applyAlignment="1">
      <alignment horizontal="left" vertical="center"/>
    </xf>
    <xf numFmtId="0" fontId="89" fillId="3" borderId="5" xfId="0" applyFont="1" applyFill="1" applyBorder="1" applyAlignment="1">
      <alignment horizontal="center" vertical="center"/>
    </xf>
    <xf numFmtId="0" fontId="89" fillId="3" borderId="3" xfId="0" applyFont="1" applyFill="1" applyBorder="1" applyAlignment="1">
      <alignment horizontal="center" vertical="center"/>
    </xf>
    <xf numFmtId="0" fontId="53" fillId="5" borderId="0" xfId="0" applyFont="1" applyFill="1" applyAlignment="1">
      <alignment vertical="center"/>
    </xf>
    <xf numFmtId="0" fontId="35" fillId="5" borderId="17" xfId="0" applyFont="1" applyFill="1" applyBorder="1" applyAlignment="1">
      <alignment horizontal="right" vertical="center"/>
    </xf>
    <xf numFmtId="0" fontId="35" fillId="5" borderId="0" xfId="0" applyFont="1" applyFill="1" applyAlignment="1">
      <alignment horizontal="right" vertical="center"/>
    </xf>
    <xf numFmtId="0" fontId="75" fillId="5" borderId="6" xfId="0" applyFont="1" applyFill="1" applyBorder="1" applyAlignment="1">
      <alignment horizontal="left" vertical="center"/>
    </xf>
    <xf numFmtId="0" fontId="75" fillId="5" borderId="0" xfId="0" applyFont="1" applyFill="1" applyAlignment="1">
      <alignment horizontal="left" vertical="center"/>
    </xf>
    <xf numFmtId="0" fontId="6" fillId="5" borderId="6" xfId="0" applyFont="1" applyFill="1" applyBorder="1" applyAlignment="1">
      <alignment vertical="center"/>
    </xf>
    <xf numFmtId="0" fontId="6" fillId="5" borderId="0" xfId="0" applyFont="1" applyFill="1" applyAlignment="1">
      <alignment vertical="center"/>
    </xf>
    <xf numFmtId="0" fontId="20" fillId="0" borderId="6" xfId="0" applyFont="1" applyBorder="1" applyAlignment="1">
      <alignment vertical="center"/>
    </xf>
    <xf numFmtId="0" fontId="22" fillId="0" borderId="28" xfId="0" applyFont="1" applyBorder="1" applyAlignment="1" applyProtection="1">
      <alignment horizontal="left" vertical="center" wrapText="1"/>
      <protection locked="0"/>
    </xf>
    <xf numFmtId="0" fontId="31" fillId="3" borderId="19" xfId="0" applyFont="1" applyFill="1" applyBorder="1" applyAlignment="1">
      <alignment horizontal="center" vertical="center"/>
    </xf>
    <xf numFmtId="0" fontId="31" fillId="3" borderId="17" xfId="0" applyFont="1" applyFill="1" applyBorder="1" applyAlignment="1">
      <alignment horizontal="center" vertical="center"/>
    </xf>
    <xf numFmtId="167" fontId="19" fillId="0" borderId="26" xfId="0" applyNumberFormat="1" applyFont="1" applyBorder="1" applyAlignment="1" applyProtection="1">
      <alignment horizontal="center" vertical="center"/>
      <protection locked="0"/>
    </xf>
    <xf numFmtId="167" fontId="19" fillId="0" borderId="27" xfId="0" applyNumberFormat="1" applyFont="1" applyBorder="1" applyAlignment="1" applyProtection="1">
      <alignment horizontal="center" vertical="center"/>
      <protection locked="0"/>
    </xf>
    <xf numFmtId="0" fontId="31" fillId="3" borderId="5" xfId="0" applyFont="1" applyFill="1" applyBorder="1" applyAlignment="1">
      <alignment horizontal="center" vertical="center"/>
    </xf>
    <xf numFmtId="0" fontId="31" fillId="3" borderId="2" xfId="0" applyFont="1" applyFill="1" applyBorder="1" applyAlignment="1">
      <alignment horizontal="center" vertical="center"/>
    </xf>
    <xf numFmtId="0" fontId="31" fillId="3" borderId="3" xfId="0" applyFont="1" applyFill="1" applyBorder="1" applyAlignment="1">
      <alignment horizontal="center" vertical="center"/>
    </xf>
    <xf numFmtId="0" fontId="36" fillId="0" borderId="0" xfId="0" applyFont="1" applyAlignment="1">
      <alignment vertical="top"/>
    </xf>
    <xf numFmtId="0" fontId="36" fillId="0" borderId="0" xfId="0" applyFont="1" applyAlignment="1">
      <alignment horizontal="left" vertical="center" wrapText="1"/>
    </xf>
    <xf numFmtId="0" fontId="4" fillId="0" borderId="1" xfId="0" applyFont="1" applyBorder="1" applyAlignment="1">
      <alignment horizontal="left" vertical="center"/>
    </xf>
    <xf numFmtId="0" fontId="35" fillId="0" borderId="17" xfId="0" applyFont="1" applyBorder="1" applyAlignment="1" applyProtection="1">
      <alignment horizontal="left" vertical="center"/>
      <protection locked="0"/>
    </xf>
  </cellXfs>
  <cellStyles count="5">
    <cellStyle name="Lien hypertexte" xfId="1" builtinId="8"/>
    <cellStyle name="Monétaire" xfId="4" builtinId="4"/>
    <cellStyle name="Normal" xfId="0" builtinId="0"/>
    <cellStyle name="Normal 2" xfId="2" xr:uid="{0143EDB5-A178-4D91-A9BE-FBD8269FF0F7}"/>
    <cellStyle name="Pourcentage" xfId="3" builtinId="5"/>
  </cellStyles>
  <dxfs count="29">
    <dxf>
      <fill>
        <patternFill>
          <bgColor rgb="FFFFFF00"/>
        </patternFill>
      </fill>
    </dxf>
    <dxf>
      <fill>
        <patternFill>
          <bgColor rgb="FFFFFF00"/>
        </patternFill>
      </fill>
    </dxf>
    <dxf>
      <fill>
        <patternFill>
          <bgColor rgb="FFFFFF00"/>
        </patternFill>
      </fill>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E1F7FF"/>
        </patternFill>
      </fill>
      <border>
        <left style="thin">
          <color auto="1"/>
        </left>
        <right style="thin">
          <color auto="1"/>
        </right>
        <top style="thin">
          <color auto="1"/>
        </top>
        <bottom style="thin">
          <color auto="1"/>
        </bottom>
        <vertical/>
        <horizontal/>
      </border>
    </dxf>
    <dxf>
      <fill>
        <patternFill>
          <bgColor rgb="FFFFFF00"/>
        </patternFill>
      </fill>
    </dxf>
    <dxf>
      <font>
        <color theme="0"/>
      </font>
      <fill>
        <patternFill>
          <bgColor theme="4" tint="-0.24994659260841701"/>
        </patternFill>
      </fill>
      <border>
        <left/>
        <right/>
        <top/>
        <bottom/>
        <vertical/>
        <horizontal/>
      </border>
    </dxf>
    <dxf>
      <font>
        <b/>
        <i/>
        <color auto="1"/>
      </font>
      <fill>
        <patternFill>
          <bgColor rgb="FFFFFF00"/>
        </patternFill>
      </fill>
      <border>
        <left style="thin">
          <color auto="1"/>
        </left>
        <right style="thin">
          <color auto="1"/>
        </right>
        <top style="thin">
          <color auto="1"/>
        </top>
        <bottom style="thin">
          <color auto="1"/>
        </bottom>
        <vertical/>
        <horizontal/>
      </border>
    </dxf>
    <dxf>
      <font>
        <b/>
        <i/>
        <color rgb="FFC00000"/>
      </font>
      <fill>
        <patternFill patternType="solid">
          <bgColor rgb="FFE3E9F5"/>
        </patternFill>
      </fill>
      <border>
        <left style="thin">
          <color auto="1"/>
        </left>
        <right style="thin">
          <color auto="1"/>
        </right>
        <top/>
        <bottom/>
      </border>
    </dxf>
    <dxf>
      <fill>
        <patternFill>
          <bgColor rgb="FFFFFF00"/>
        </patternFill>
      </fill>
    </dxf>
    <dxf>
      <fill>
        <patternFill>
          <bgColor rgb="FFFFFF00"/>
        </patternFill>
      </fill>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ill>
        <patternFill>
          <bgColor rgb="FFFFFF00"/>
        </patternFill>
      </fill>
      <border>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
      <font>
        <b val="0"/>
        <i val="0"/>
        <strike val="0"/>
        <condense val="0"/>
        <extend val="0"/>
        <outline val="0"/>
        <shadow val="0"/>
        <u val="none"/>
        <vertAlign val="baseline"/>
        <sz val="11"/>
        <color theme="1"/>
        <name val="Arial"/>
        <family val="2"/>
        <scheme val="none"/>
      </font>
    </dxf>
  </dxfs>
  <tableStyles count="0" defaultTableStyle="TableStyleMedium2" defaultPivotStyle="PivotStyleLight16"/>
  <colors>
    <mruColors>
      <color rgb="FFE3E9F5"/>
      <color rgb="FFE1F7FF"/>
      <color rgb="FFFFFFCC"/>
      <color rgb="FFAFEAFF"/>
      <color rgb="FF71DAFF"/>
      <color rgb="FFFFF4EB"/>
      <color rgb="FFFFECE7"/>
      <color rgb="FFFFDDD5"/>
      <color rgb="FFFFBDBD"/>
      <color rgb="FFF0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7" name="Imag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a:stretch>
          <a:fillRect/>
        </a:stretch>
      </xdr:blipFill>
      <xdr:spPr>
        <a:xfrm>
          <a:off x="184149" y="63500"/>
          <a:ext cx="1669967" cy="88265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9</xdr:col>
          <xdr:colOff>514350</xdr:colOff>
          <xdr:row>229</xdr:row>
          <xdr:rowOff>38100</xdr:rowOff>
        </xdr:from>
        <xdr:to>
          <xdr:col>9</xdr:col>
          <xdr:colOff>904875</xdr:colOff>
          <xdr:row>230</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26</xdr:col>
      <xdr:colOff>644525</xdr:colOff>
      <xdr:row>5</xdr:row>
      <xdr:rowOff>844550</xdr:rowOff>
    </xdr:from>
    <xdr:to>
      <xdr:col>38</xdr:col>
      <xdr:colOff>135446</xdr:colOff>
      <xdr:row>12</xdr:row>
      <xdr:rowOff>183902</xdr:rowOff>
    </xdr:to>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5095200" y="1911350"/>
          <a:ext cx="8634921" cy="1984127"/>
        </a:xfrm>
        <a:prstGeom prst="rect">
          <a:avLst/>
        </a:prstGeom>
      </xdr:spPr>
    </xdr:pic>
    <xdr:clientData/>
  </xdr:twoCellAnchor>
  <xdr:twoCellAnchor editAs="oneCell">
    <xdr:from>
      <xdr:col>24</xdr:col>
      <xdr:colOff>92075</xdr:colOff>
      <xdr:row>24</xdr:row>
      <xdr:rowOff>244475</xdr:rowOff>
    </xdr:from>
    <xdr:to>
      <xdr:col>36</xdr:col>
      <xdr:colOff>179821</xdr:colOff>
      <xdr:row>35</xdr:row>
      <xdr:rowOff>69500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23018750" y="4225925"/>
          <a:ext cx="9234921" cy="2803175"/>
        </a:xfrm>
        <a:prstGeom prst="rect">
          <a:avLst/>
        </a:prstGeom>
      </xdr:spPr>
    </xdr:pic>
    <xdr:clientData/>
  </xdr:twoCellAnchor>
  <xdr:twoCellAnchor editAs="oneCell">
    <xdr:from>
      <xdr:col>16</xdr:col>
      <xdr:colOff>1466850</xdr:colOff>
      <xdr:row>47</xdr:row>
      <xdr:rowOff>0</xdr:rowOff>
    </xdr:from>
    <xdr:to>
      <xdr:col>25</xdr:col>
      <xdr:colOff>240515</xdr:colOff>
      <xdr:row>62</xdr:row>
      <xdr:rowOff>88236</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4"/>
        <a:stretch>
          <a:fillRect/>
        </a:stretch>
      </xdr:blipFill>
      <xdr:spPr>
        <a:xfrm>
          <a:off x="19488150" y="13163550"/>
          <a:ext cx="6301590" cy="53714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133350</xdr:colOff>
      <xdr:row>0</xdr:row>
      <xdr:rowOff>66675</xdr:rowOff>
    </xdr:from>
    <xdr:ext cx="1669967" cy="882650"/>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428625" y="66675"/>
          <a:ext cx="1669967" cy="882650"/>
        </a:xfrm>
        <a:prstGeom prst="rect">
          <a:avLst/>
        </a:prstGeom>
      </xdr:spPr>
    </xdr:pic>
    <xdr:clientData/>
  </xdr:oneCellAnchor>
  <xdr:oneCellAnchor>
    <xdr:from>
      <xdr:col>2</xdr:col>
      <xdr:colOff>133350</xdr:colOff>
      <xdr:row>0</xdr:row>
      <xdr:rowOff>66675</xdr:rowOff>
    </xdr:from>
    <xdr:ext cx="1669967" cy="88265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247650" y="63500"/>
          <a:ext cx="1669967" cy="882650"/>
        </a:xfrm>
        <a:prstGeom prst="rect">
          <a:avLst/>
        </a:prstGeom>
      </xdr:spPr>
    </xdr:pic>
    <xdr:clientData/>
  </xdr:oneCellAnchor>
  <xdr:oneCellAnchor>
    <xdr:from>
      <xdr:col>2</xdr:col>
      <xdr:colOff>123825</xdr:colOff>
      <xdr:row>0</xdr:row>
      <xdr:rowOff>63500</xdr:rowOff>
    </xdr:from>
    <xdr:ext cx="1669967" cy="882650"/>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419100" y="63500"/>
          <a:ext cx="1669967" cy="88265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400050</xdr:colOff>
      <xdr:row>0</xdr:row>
      <xdr:rowOff>123825</xdr:rowOff>
    </xdr:from>
    <xdr:ext cx="1669967" cy="882650"/>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400050" y="123825"/>
          <a:ext cx="1669967" cy="88265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69849</xdr:colOff>
      <xdr:row>0</xdr:row>
      <xdr:rowOff>63500</xdr:rowOff>
    </xdr:from>
    <xdr:ext cx="1669967" cy="882650"/>
    <xdr:pic>
      <xdr:nvPicPr>
        <xdr:cNvPr id="2" name="Imag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180974" y="66675"/>
          <a:ext cx="1669967" cy="882650"/>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7B0C99D-80AF-47E9-9F5F-20F018509D06}" name="Tableau1" displayName="Tableau1" ref="H1:R20" totalsRowShown="0" headerRowDxfId="28" dataDxfId="27">
  <autoFilter ref="H1:R20" xr:uid="{87B0C99D-80AF-47E9-9F5F-20F018509D06}"/>
  <tableColumns count="11">
    <tableColumn id="1" xr3:uid="{B85B48DC-55B6-497C-8FB5-C55064B836ED}" name="Bois" dataDxfId="26"/>
    <tableColumn id="2" xr3:uid="{387BECF6-43B8-456F-A9B0-45B2215DA8BD}" name="Céramique" dataDxfId="25"/>
    <tableColumn id="3" xr3:uid="{B463823D-F3F8-4097-95E5-31121871AA91}" name="Cuir_peaux_fourrures" dataDxfId="24"/>
    <tableColumn id="4" xr3:uid="{29AAA9DC-3F0C-472C-AEDC-1C77A2B8D97E}" name="Matériaux_décoratifs" dataDxfId="23"/>
    <tableColumn id="5" xr3:uid="{ECC9162F-A679-4B3C-98F0-4729AA286F56}" name="Matériaux_organiques" dataDxfId="22"/>
    <tableColumn id="6" xr3:uid="{A4260975-B430-46FB-B6F6-66E8963B61FF}" name="Métaux" dataDxfId="21"/>
    <tableColumn id="7" xr3:uid="{66CD346B-0AC5-44D2-B014-F95650B6CA34}" name="Papier" dataDxfId="20"/>
    <tableColumn id="8" xr3:uid="{5479BF17-0858-4DCB-8DBB-1414D8540EDC}" name="Pierre" dataDxfId="19"/>
    <tableColumn id="9" xr3:uid="{158D1122-EAC3-4A06-AFFF-A0BBDE75B09A}" name="Plastique_ciment_béton_plâtre" dataDxfId="18"/>
    <tableColumn id="10" xr3:uid="{6FB45977-D058-476F-B223-5E52CB522F1F}" name="Textiles" dataDxfId="17"/>
    <tableColumn id="11" xr3:uid="{C4125DAF-DF7C-4E3E-8B90-7993EF16F0D2}" name="Verre" dataDxfId="16"/>
  </tableColumns>
  <tableStyleInfo name="TableStyleLight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06893-42EF-4DB5-8B6D-54BB87C6469C}">
  <sheetPr>
    <tabColor theme="4" tint="0.79998168889431442"/>
    <pageSetUpPr fitToPage="1"/>
  </sheetPr>
  <dimension ref="B1:Z235"/>
  <sheetViews>
    <sheetView showGridLines="0" tabSelected="1" workbookViewId="0">
      <selection activeCell="C9" sqref="C9:J9"/>
    </sheetView>
  </sheetViews>
  <sheetFormatPr baseColWidth="10" defaultColWidth="10.81640625" defaultRowHeight="14" x14ac:dyDescent="0.35"/>
  <cols>
    <col min="1" max="1" width="1.54296875" style="30" customWidth="1"/>
    <col min="2" max="2" width="2.54296875" style="30" customWidth="1"/>
    <col min="3" max="3" width="28.81640625" style="30" customWidth="1"/>
    <col min="4" max="4" width="20.6328125" style="30" customWidth="1"/>
    <col min="5" max="5" width="18.54296875" style="34" customWidth="1"/>
    <col min="6" max="7" width="18.54296875" style="30" customWidth="1"/>
    <col min="8" max="8" width="20.54296875" style="30" customWidth="1"/>
    <col min="9" max="9" width="19.54296875" style="30" customWidth="1"/>
    <col min="10" max="10" width="18.54296875" style="30" customWidth="1"/>
    <col min="11" max="11" width="2.54296875" style="34" customWidth="1"/>
    <col min="12" max="12" width="1.54296875" style="30" customWidth="1"/>
    <col min="13" max="13" width="28.08984375" style="30" bestFit="1" customWidth="1"/>
    <col min="14" max="14" width="13.81640625" style="30" hidden="1" customWidth="1"/>
    <col min="15" max="15" width="15.54296875" style="30" customWidth="1"/>
    <col min="16" max="17" width="21.54296875" style="30" customWidth="1"/>
    <col min="18" max="16384" width="10.81640625" style="30"/>
  </cols>
  <sheetData>
    <row r="1" spans="2:16" ht="38.15" customHeight="1" x14ac:dyDescent="0.35">
      <c r="E1" s="456" t="s">
        <v>53</v>
      </c>
      <c r="F1" s="456"/>
      <c r="G1" s="456"/>
      <c r="H1" s="456"/>
      <c r="I1" s="456"/>
      <c r="J1" s="456"/>
      <c r="K1" s="456"/>
      <c r="L1" s="31"/>
      <c r="M1" s="31"/>
      <c r="O1" s="31"/>
      <c r="P1" s="33"/>
    </row>
    <row r="2" spans="2:16" ht="18" customHeight="1" x14ac:dyDescent="0.35">
      <c r="K2" s="35" t="s">
        <v>8</v>
      </c>
      <c r="O2" s="34"/>
    </row>
    <row r="3" spans="2:16" ht="18" customHeight="1" x14ac:dyDescent="0.35">
      <c r="C3" s="36"/>
      <c r="D3" s="36"/>
      <c r="E3" s="36"/>
      <c r="F3" s="37"/>
      <c r="K3" s="38" t="s">
        <v>7</v>
      </c>
      <c r="O3" s="34"/>
    </row>
    <row r="4" spans="2:16" ht="12" customHeight="1" x14ac:dyDescent="0.35">
      <c r="C4" s="36"/>
      <c r="D4" s="36"/>
      <c r="E4" s="36"/>
      <c r="F4" s="37"/>
      <c r="K4" s="157" t="s">
        <v>391</v>
      </c>
      <c r="O4" s="34"/>
    </row>
    <row r="5" spans="2:16" ht="10" customHeight="1" x14ac:dyDescent="0.35">
      <c r="C5" s="36"/>
      <c r="D5" s="36"/>
      <c r="E5" s="36"/>
      <c r="F5" s="37"/>
      <c r="K5" s="38"/>
      <c r="O5" s="34"/>
    </row>
    <row r="6" spans="2:16" ht="70" customHeight="1" x14ac:dyDescent="0.35">
      <c r="C6" s="442" t="s">
        <v>133</v>
      </c>
      <c r="D6" s="443"/>
      <c r="E6" s="443"/>
      <c r="F6" s="443"/>
      <c r="G6" s="443"/>
      <c r="H6" s="443"/>
      <c r="I6" s="443"/>
      <c r="J6" s="444"/>
      <c r="K6" s="38"/>
      <c r="N6" s="426" t="s">
        <v>130</v>
      </c>
      <c r="O6" s="418"/>
    </row>
    <row r="7" spans="2:16" ht="10" customHeight="1" thickBot="1" x14ac:dyDescent="0.4">
      <c r="N7" s="426"/>
      <c r="O7" s="418"/>
    </row>
    <row r="8" spans="2:16" ht="10" customHeight="1" x14ac:dyDescent="0.35">
      <c r="B8" s="39"/>
      <c r="C8" s="43"/>
      <c r="D8" s="43"/>
      <c r="E8" s="196"/>
      <c r="F8" s="43"/>
      <c r="G8" s="43"/>
      <c r="H8" s="43"/>
      <c r="I8" s="43"/>
      <c r="J8" s="43"/>
      <c r="K8" s="197"/>
      <c r="N8" s="50"/>
      <c r="O8" s="60"/>
    </row>
    <row r="9" spans="2:16" ht="27.65" customHeight="1" x14ac:dyDescent="0.35">
      <c r="B9" s="46"/>
      <c r="C9" s="412" t="s">
        <v>103</v>
      </c>
      <c r="D9" s="412"/>
      <c r="E9" s="412"/>
      <c r="F9" s="412"/>
      <c r="G9" s="412"/>
      <c r="H9" s="412"/>
      <c r="I9" s="412"/>
      <c r="J9" s="412"/>
      <c r="K9" s="53"/>
      <c r="N9" s="50"/>
      <c r="O9" s="60"/>
    </row>
    <row r="10" spans="2:16" ht="16" customHeight="1" x14ac:dyDescent="0.35">
      <c r="B10" s="46"/>
      <c r="K10" s="53"/>
      <c r="N10" s="50"/>
      <c r="O10" s="60"/>
    </row>
    <row r="11" spans="2:16" ht="27.5" customHeight="1" x14ac:dyDescent="0.35">
      <c r="B11" s="46"/>
      <c r="C11" s="198" t="s">
        <v>144</v>
      </c>
      <c r="K11" s="53"/>
      <c r="N11" s="50"/>
      <c r="O11" s="60"/>
    </row>
    <row r="12" spans="2:16" ht="48" customHeight="1" x14ac:dyDescent="0.35">
      <c r="B12" s="46"/>
      <c r="D12" s="423" t="s">
        <v>145</v>
      </c>
      <c r="E12" s="423"/>
      <c r="F12" s="423"/>
      <c r="G12" s="423"/>
      <c r="H12" s="423"/>
      <c r="I12" s="423"/>
      <c r="J12" s="423"/>
      <c r="K12" s="53"/>
      <c r="N12" s="50"/>
      <c r="O12" s="60"/>
    </row>
    <row r="13" spans="2:16" ht="16" customHeight="1" x14ac:dyDescent="0.35">
      <c r="B13" s="46"/>
      <c r="D13" s="199"/>
      <c r="K13" s="53"/>
      <c r="N13" s="50"/>
      <c r="O13" s="60"/>
    </row>
    <row r="14" spans="2:16" ht="27.5" customHeight="1" x14ac:dyDescent="0.35">
      <c r="B14" s="46"/>
      <c r="C14" s="198" t="s">
        <v>146</v>
      </c>
      <c r="D14" s="200"/>
      <c r="E14" s="200"/>
      <c r="F14" s="200"/>
      <c r="K14" s="53"/>
      <c r="N14" s="50"/>
      <c r="O14" s="60"/>
    </row>
    <row r="15" spans="2:16" ht="26" customHeight="1" x14ac:dyDescent="0.35">
      <c r="B15" s="46"/>
      <c r="D15" s="423" t="s">
        <v>147</v>
      </c>
      <c r="E15" s="423"/>
      <c r="F15" s="423"/>
      <c r="G15" s="423"/>
      <c r="H15" s="423"/>
      <c r="I15" s="423"/>
      <c r="J15" s="423"/>
      <c r="K15" s="53"/>
      <c r="N15" s="50"/>
      <c r="O15" s="60"/>
    </row>
    <row r="16" spans="2:16" ht="10" customHeight="1" thickBot="1" x14ac:dyDescent="0.4">
      <c r="B16" s="201"/>
      <c r="C16" s="153"/>
      <c r="D16" s="153"/>
      <c r="E16" s="202"/>
      <c r="F16" s="153"/>
      <c r="G16" s="153"/>
      <c r="H16" s="153"/>
      <c r="I16" s="153"/>
      <c r="J16" s="153"/>
      <c r="K16" s="154"/>
      <c r="N16" s="50"/>
      <c r="O16" s="60"/>
    </row>
    <row r="17" spans="2:23" ht="14.15" customHeight="1" thickBot="1" x14ac:dyDescent="0.4">
      <c r="O17" s="50"/>
      <c r="P17" s="60"/>
    </row>
    <row r="18" spans="2:23" ht="10" customHeight="1" x14ac:dyDescent="0.35">
      <c r="B18" s="39"/>
      <c r="C18" s="43"/>
      <c r="D18" s="43"/>
      <c r="E18" s="196"/>
      <c r="F18" s="43"/>
      <c r="G18" s="43"/>
      <c r="H18" s="43"/>
      <c r="I18" s="43"/>
      <c r="J18" s="43"/>
      <c r="K18" s="197"/>
      <c r="O18" s="50"/>
      <c r="P18" s="60"/>
    </row>
    <row r="19" spans="2:23" ht="26.15" customHeight="1" x14ac:dyDescent="0.45">
      <c r="B19" s="46"/>
      <c r="C19" s="412" t="s">
        <v>9</v>
      </c>
      <c r="D19" s="412"/>
      <c r="E19" s="412"/>
      <c r="F19" s="412"/>
      <c r="G19" s="412"/>
      <c r="H19" s="412"/>
      <c r="I19" s="412"/>
      <c r="J19" s="412"/>
      <c r="K19" s="47"/>
      <c r="N19" s="54"/>
      <c r="O19" s="34"/>
    </row>
    <row r="20" spans="2:23" ht="28" customHeight="1" x14ac:dyDescent="0.45">
      <c r="B20" s="46"/>
      <c r="C20" s="457" t="s">
        <v>6</v>
      </c>
      <c r="D20" s="457"/>
      <c r="E20" s="457"/>
      <c r="F20" s="457"/>
      <c r="G20" s="457"/>
      <c r="H20" s="457"/>
      <c r="I20" s="457"/>
      <c r="J20" s="457"/>
      <c r="K20" s="53"/>
      <c r="N20" s="54"/>
      <c r="T20" s="203" t="s">
        <v>54</v>
      </c>
    </row>
    <row r="21" spans="2:23" ht="10" customHeight="1" x14ac:dyDescent="0.45">
      <c r="B21" s="46"/>
      <c r="C21" s="204"/>
      <c r="D21" s="205"/>
      <c r="E21" s="205"/>
      <c r="F21" s="205"/>
      <c r="G21" s="205"/>
      <c r="H21" s="205"/>
      <c r="I21" s="205"/>
      <c r="J21" s="206"/>
      <c r="K21" s="53"/>
      <c r="N21" s="54"/>
      <c r="T21" s="203"/>
    </row>
    <row r="22" spans="2:23" ht="24" customHeight="1" x14ac:dyDescent="0.35">
      <c r="B22" s="46"/>
      <c r="C22" s="367" t="s">
        <v>24</v>
      </c>
      <c r="D22" s="368"/>
      <c r="E22" s="368"/>
      <c r="F22" s="383"/>
      <c r="G22" s="384"/>
      <c r="H22" s="384"/>
      <c r="I22" s="384"/>
      <c r="J22" s="385"/>
      <c r="K22" s="53"/>
      <c r="T22" s="30" t="s">
        <v>55</v>
      </c>
      <c r="U22" s="427" t="s">
        <v>56</v>
      </c>
      <c r="V22" s="427"/>
      <c r="W22" s="427"/>
    </row>
    <row r="23" spans="2:23" ht="24" customHeight="1" x14ac:dyDescent="0.35">
      <c r="B23" s="46"/>
      <c r="C23" s="367" t="s">
        <v>25</v>
      </c>
      <c r="D23" s="368"/>
      <c r="E23" s="368"/>
      <c r="F23" s="383"/>
      <c r="G23" s="384"/>
      <c r="H23" s="384"/>
      <c r="I23" s="384"/>
      <c r="J23" s="385"/>
      <c r="K23" s="53"/>
      <c r="U23" s="427"/>
      <c r="V23" s="427"/>
      <c r="W23" s="427"/>
    </row>
    <row r="24" spans="2:23" ht="24" customHeight="1" x14ac:dyDescent="0.35">
      <c r="B24" s="46"/>
      <c r="C24" s="367" t="s">
        <v>26</v>
      </c>
      <c r="D24" s="368"/>
      <c r="E24" s="368"/>
      <c r="F24" s="383"/>
      <c r="G24" s="384"/>
      <c r="H24" s="384"/>
      <c r="I24" s="384"/>
      <c r="J24" s="385"/>
      <c r="K24" s="53"/>
      <c r="U24" s="427"/>
      <c r="V24" s="427"/>
      <c r="W24" s="427"/>
    </row>
    <row r="25" spans="2:23" ht="24" customHeight="1" x14ac:dyDescent="0.35">
      <c r="B25" s="46"/>
      <c r="C25" s="367" t="s">
        <v>27</v>
      </c>
      <c r="D25" s="368"/>
      <c r="E25" s="368"/>
      <c r="F25" s="14"/>
      <c r="G25" s="106"/>
      <c r="H25" s="208" t="s">
        <v>20</v>
      </c>
      <c r="I25" s="209" t="s">
        <v>21</v>
      </c>
      <c r="J25" s="111"/>
      <c r="K25" s="53"/>
      <c r="U25" s="427"/>
      <c r="V25" s="427"/>
      <c r="W25" s="427"/>
    </row>
    <row r="26" spans="2:23" ht="10" customHeight="1" x14ac:dyDescent="0.35">
      <c r="B26" s="46"/>
      <c r="C26" s="210"/>
      <c r="D26" s="211"/>
      <c r="E26" s="212"/>
      <c r="F26" s="66"/>
      <c r="G26" s="213"/>
      <c r="H26" s="214"/>
      <c r="I26" s="215"/>
      <c r="J26" s="116"/>
      <c r="K26" s="53"/>
      <c r="U26" s="427"/>
      <c r="V26" s="427"/>
      <c r="W26" s="427"/>
    </row>
    <row r="27" spans="2:23" ht="28" customHeight="1" x14ac:dyDescent="0.35">
      <c r="B27" s="46"/>
      <c r="C27" s="351" t="s">
        <v>23</v>
      </c>
      <c r="D27" s="351"/>
      <c r="E27" s="351"/>
      <c r="F27" s="351"/>
      <c r="G27" s="351"/>
      <c r="H27" s="351"/>
      <c r="I27" s="351"/>
      <c r="J27" s="351"/>
      <c r="K27" s="53"/>
      <c r="T27" s="216" t="s">
        <v>59</v>
      </c>
    </row>
    <row r="28" spans="2:23" ht="34" customHeight="1" x14ac:dyDescent="0.35">
      <c r="B28" s="46"/>
      <c r="C28" s="432" t="s">
        <v>332</v>
      </c>
      <c r="D28" s="433"/>
      <c r="E28" s="433"/>
      <c r="F28" s="433"/>
      <c r="G28" s="433"/>
      <c r="H28" s="433"/>
      <c r="I28" s="433"/>
      <c r="J28" s="434"/>
      <c r="K28" s="53"/>
      <c r="T28" s="216"/>
    </row>
    <row r="29" spans="2:23" ht="10" customHeight="1" x14ac:dyDescent="0.35">
      <c r="B29" s="46"/>
      <c r="C29" s="217"/>
      <c r="D29" s="217"/>
      <c r="E29" s="217"/>
      <c r="F29" s="217"/>
      <c r="G29" s="217"/>
      <c r="H29" s="217"/>
      <c r="I29" s="217"/>
      <c r="J29" s="217"/>
      <c r="K29" s="53"/>
    </row>
    <row r="30" spans="2:23" ht="10" customHeight="1" x14ac:dyDescent="0.45">
      <c r="B30" s="46"/>
      <c r="C30" s="204"/>
      <c r="D30" s="205"/>
      <c r="E30" s="205"/>
      <c r="F30" s="205"/>
      <c r="G30" s="205"/>
      <c r="H30" s="205"/>
      <c r="I30" s="205"/>
      <c r="J30" s="206"/>
      <c r="K30" s="53"/>
      <c r="N30" s="54"/>
      <c r="T30" s="203"/>
    </row>
    <row r="31" spans="2:23" ht="24" customHeight="1" x14ac:dyDescent="0.35">
      <c r="B31" s="46"/>
      <c r="C31" s="381" t="s">
        <v>28</v>
      </c>
      <c r="D31" s="382"/>
      <c r="E31" s="382"/>
      <c r="F31" s="383"/>
      <c r="G31" s="384"/>
      <c r="H31" s="384"/>
      <c r="I31" s="384"/>
      <c r="J31" s="385"/>
      <c r="K31" s="53"/>
    </row>
    <row r="32" spans="2:23" ht="24" customHeight="1" x14ac:dyDescent="0.35">
      <c r="B32" s="46"/>
      <c r="C32" s="381" t="s">
        <v>32</v>
      </c>
      <c r="D32" s="382"/>
      <c r="E32" s="382"/>
      <c r="F32" s="383"/>
      <c r="G32" s="384"/>
      <c r="H32" s="384"/>
      <c r="I32" s="384"/>
      <c r="J32" s="385"/>
      <c r="K32" s="53"/>
    </row>
    <row r="33" spans="2:26" ht="24" customHeight="1" x14ac:dyDescent="0.35">
      <c r="B33" s="46"/>
      <c r="C33" s="381" t="s">
        <v>29</v>
      </c>
      <c r="D33" s="382"/>
      <c r="E33" s="382"/>
      <c r="F33" s="383"/>
      <c r="G33" s="384"/>
      <c r="H33" s="384"/>
      <c r="I33" s="384"/>
      <c r="J33" s="385"/>
      <c r="K33" s="53"/>
    </row>
    <row r="34" spans="2:26" ht="24" customHeight="1" x14ac:dyDescent="0.35">
      <c r="B34" s="46"/>
      <c r="C34" s="381" t="s">
        <v>30</v>
      </c>
      <c r="D34" s="382"/>
      <c r="E34" s="382"/>
      <c r="F34" s="458"/>
      <c r="G34" s="459"/>
      <c r="H34" s="428" t="s">
        <v>134</v>
      </c>
      <c r="I34" s="428"/>
      <c r="J34" s="429"/>
      <c r="K34" s="53"/>
    </row>
    <row r="35" spans="2:26" ht="24" customHeight="1" x14ac:dyDescent="0.35">
      <c r="B35" s="46"/>
      <c r="C35" s="381" t="s">
        <v>31</v>
      </c>
      <c r="D35" s="382"/>
      <c r="E35" s="382"/>
      <c r="F35" s="383"/>
      <c r="G35" s="384"/>
      <c r="H35" s="384"/>
      <c r="I35" s="384"/>
      <c r="J35" s="385"/>
      <c r="K35" s="53"/>
    </row>
    <row r="36" spans="2:26" ht="24" customHeight="1" x14ac:dyDescent="0.35">
      <c r="B36" s="46"/>
      <c r="C36" s="389" t="str">
        <f>IF(AND(F35="",F31&lt;&gt;""),"L'adresse courriel du représentant officiel de l'entreprise est essentielle pour communiquer la décision","")</f>
        <v/>
      </c>
      <c r="D36" s="390"/>
      <c r="E36" s="390"/>
      <c r="F36" s="430" t="s">
        <v>135</v>
      </c>
      <c r="G36" s="430"/>
      <c r="H36" s="430"/>
      <c r="I36" s="430"/>
      <c r="J36" s="431"/>
      <c r="K36" s="53"/>
    </row>
    <row r="37" spans="2:26" ht="10" customHeight="1" x14ac:dyDescent="0.35">
      <c r="B37" s="46"/>
      <c r="C37" s="218"/>
      <c r="D37" s="66"/>
      <c r="E37" s="219"/>
      <c r="F37" s="405"/>
      <c r="G37" s="405"/>
      <c r="H37" s="405"/>
      <c r="I37" s="405"/>
      <c r="J37" s="406"/>
      <c r="K37" s="53"/>
    </row>
    <row r="38" spans="2:26" ht="34" customHeight="1" x14ac:dyDescent="0.35">
      <c r="B38" s="46"/>
      <c r="C38" s="435" t="s">
        <v>333</v>
      </c>
      <c r="D38" s="351"/>
      <c r="E38" s="351"/>
      <c r="F38" s="351"/>
      <c r="G38" s="351"/>
      <c r="H38" s="351"/>
      <c r="I38" s="351"/>
      <c r="J38" s="351"/>
      <c r="K38" s="53"/>
    </row>
    <row r="39" spans="2:26" ht="10" customHeight="1" x14ac:dyDescent="0.45">
      <c r="B39" s="46"/>
      <c r="C39" s="204"/>
      <c r="D39" s="205"/>
      <c r="E39" s="205"/>
      <c r="F39" s="205"/>
      <c r="G39" s="205"/>
      <c r="H39" s="205"/>
      <c r="I39" s="205"/>
      <c r="J39" s="206"/>
      <c r="K39" s="53"/>
      <c r="N39" s="54"/>
      <c r="T39" s="203"/>
    </row>
    <row r="40" spans="2:26" ht="24" customHeight="1" x14ac:dyDescent="0.35">
      <c r="B40" s="46"/>
      <c r="C40" s="381" t="s">
        <v>12</v>
      </c>
      <c r="D40" s="382"/>
      <c r="E40" s="382"/>
      <c r="F40" s="383"/>
      <c r="G40" s="384"/>
      <c r="H40" s="384"/>
      <c r="I40" s="384"/>
      <c r="J40" s="385"/>
      <c r="K40" s="53"/>
    </row>
    <row r="41" spans="2:26" ht="24" customHeight="1" x14ac:dyDescent="0.35">
      <c r="B41" s="46"/>
      <c r="C41" s="381" t="s">
        <v>13</v>
      </c>
      <c r="D41" s="382"/>
      <c r="E41" s="382"/>
      <c r="F41" s="383"/>
      <c r="G41" s="384"/>
      <c r="H41" s="384"/>
      <c r="I41" s="384"/>
      <c r="J41" s="385"/>
      <c r="K41" s="53"/>
    </row>
    <row r="42" spans="2:26" ht="24" customHeight="1" x14ac:dyDescent="0.35">
      <c r="B42" s="46"/>
      <c r="C42" s="381" t="s">
        <v>17</v>
      </c>
      <c r="D42" s="382"/>
      <c r="E42" s="382"/>
      <c r="F42" s="383"/>
      <c r="G42" s="384"/>
      <c r="H42" s="384"/>
      <c r="I42" s="384"/>
      <c r="J42" s="385"/>
      <c r="K42" s="53"/>
    </row>
    <row r="43" spans="2:26" ht="24" customHeight="1" x14ac:dyDescent="0.35">
      <c r="B43" s="46"/>
      <c r="C43" s="381" t="s">
        <v>18</v>
      </c>
      <c r="D43" s="382"/>
      <c r="E43" s="382"/>
      <c r="F43" s="458"/>
      <c r="G43" s="459"/>
      <c r="H43" s="220"/>
      <c r="I43" s="220"/>
      <c r="J43" s="221"/>
      <c r="K43" s="53"/>
    </row>
    <row r="44" spans="2:26" ht="24" customHeight="1" x14ac:dyDescent="0.35">
      <c r="B44" s="46"/>
      <c r="C44" s="381" t="s">
        <v>19</v>
      </c>
      <c r="D44" s="382"/>
      <c r="E44" s="382"/>
      <c r="F44" s="383"/>
      <c r="G44" s="384"/>
      <c r="H44" s="384"/>
      <c r="I44" s="384"/>
      <c r="J44" s="385"/>
      <c r="K44" s="53"/>
    </row>
    <row r="45" spans="2:26" ht="24" customHeight="1" x14ac:dyDescent="0.35">
      <c r="B45" s="46"/>
      <c r="C45" s="222"/>
      <c r="D45" s="223"/>
      <c r="E45" s="224"/>
      <c r="F45" s="403" t="s">
        <v>136</v>
      </c>
      <c r="G45" s="403"/>
      <c r="H45" s="403"/>
      <c r="I45" s="403"/>
      <c r="J45" s="404"/>
      <c r="K45" s="53"/>
    </row>
    <row r="46" spans="2:26" ht="10" customHeight="1" x14ac:dyDescent="0.35">
      <c r="B46" s="46"/>
      <c r="C46" s="225"/>
      <c r="D46" s="211"/>
      <c r="E46" s="212"/>
      <c r="F46" s="405"/>
      <c r="G46" s="405"/>
      <c r="H46" s="405"/>
      <c r="I46" s="405"/>
      <c r="J46" s="406"/>
      <c r="K46" s="53"/>
    </row>
    <row r="47" spans="2:26" ht="28" customHeight="1" x14ac:dyDescent="0.35">
      <c r="B47" s="46"/>
      <c r="C47" s="351" t="s">
        <v>318</v>
      </c>
      <c r="D47" s="351"/>
      <c r="E47" s="351"/>
      <c r="F47" s="351"/>
      <c r="G47" s="351"/>
      <c r="H47" s="351"/>
      <c r="I47" s="351"/>
      <c r="J47" s="351"/>
      <c r="K47" s="53"/>
      <c r="T47" s="216"/>
    </row>
    <row r="48" spans="2:26" ht="10" customHeight="1" x14ac:dyDescent="0.35">
      <c r="B48" s="46"/>
      <c r="C48" s="226"/>
      <c r="D48" s="227"/>
      <c r="E48" s="228"/>
      <c r="F48" s="64"/>
      <c r="G48" s="229"/>
      <c r="H48" s="229"/>
      <c r="I48" s="229"/>
      <c r="J48" s="230"/>
      <c r="K48" s="53"/>
      <c r="M48" s="231"/>
      <c r="X48" s="207"/>
      <c r="Y48" s="207"/>
      <c r="Z48" s="207"/>
    </row>
    <row r="49" spans="2:26" ht="34" customHeight="1" x14ac:dyDescent="0.35">
      <c r="B49" s="46"/>
      <c r="C49" s="391" t="s">
        <v>363</v>
      </c>
      <c r="D49" s="392"/>
      <c r="E49" s="392"/>
      <c r="F49" s="392"/>
      <c r="G49" s="392"/>
      <c r="H49" s="392"/>
      <c r="I49" s="392"/>
      <c r="J49" s="393"/>
      <c r="K49" s="53"/>
      <c r="X49" s="207"/>
      <c r="Y49" s="207"/>
      <c r="Z49" s="207"/>
    </row>
    <row r="50" spans="2:26" ht="10" customHeight="1" x14ac:dyDescent="0.35">
      <c r="B50" s="46"/>
      <c r="C50" s="232"/>
      <c r="D50" s="233"/>
      <c r="E50" s="234"/>
      <c r="F50" s="235"/>
      <c r="G50" s="106"/>
      <c r="H50" s="106"/>
      <c r="I50" s="106"/>
      <c r="J50" s="111"/>
      <c r="K50" s="53"/>
      <c r="M50" s="231"/>
      <c r="X50" s="207"/>
      <c r="Y50" s="207"/>
      <c r="Z50" s="207"/>
    </row>
    <row r="51" spans="2:26" ht="34" customHeight="1" x14ac:dyDescent="0.35">
      <c r="B51" s="46"/>
      <c r="C51" s="394" t="s">
        <v>364</v>
      </c>
      <c r="D51" s="395"/>
      <c r="E51" s="395"/>
      <c r="F51" s="395"/>
      <c r="G51" s="395"/>
      <c r="H51" s="22"/>
      <c r="I51" s="23"/>
      <c r="J51" s="24"/>
      <c r="K51" s="53"/>
      <c r="X51" s="207"/>
      <c r="Y51" s="207"/>
      <c r="Z51" s="207"/>
    </row>
    <row r="52" spans="2:26" ht="40" customHeight="1" x14ac:dyDescent="0.35">
      <c r="B52" s="46"/>
      <c r="C52" s="394"/>
      <c r="D52" s="395"/>
      <c r="E52" s="395"/>
      <c r="F52" s="395"/>
      <c r="G52" s="395"/>
      <c r="H52" s="236"/>
      <c r="I52" s="23"/>
      <c r="J52" s="24"/>
      <c r="K52" s="53"/>
      <c r="X52" s="207"/>
      <c r="Y52" s="207"/>
      <c r="Z52" s="207"/>
    </row>
    <row r="53" spans="2:26" ht="28" customHeight="1" x14ac:dyDescent="0.35">
      <c r="B53" s="46"/>
      <c r="C53" s="394"/>
      <c r="D53" s="395"/>
      <c r="E53" s="395"/>
      <c r="F53" s="395"/>
      <c r="G53" s="395"/>
      <c r="H53" s="236"/>
      <c r="I53" s="23"/>
      <c r="J53" s="24"/>
      <c r="K53" s="53"/>
      <c r="X53" s="207"/>
      <c r="Y53" s="207"/>
      <c r="Z53" s="207"/>
    </row>
    <row r="54" spans="2:26" ht="10" customHeight="1" x14ac:dyDescent="0.35">
      <c r="B54" s="46"/>
      <c r="C54" s="237"/>
      <c r="D54" s="238"/>
      <c r="E54" s="238"/>
      <c r="F54" s="238"/>
      <c r="G54" s="238"/>
      <c r="H54" s="239"/>
      <c r="I54" s="23"/>
      <c r="J54" s="24"/>
      <c r="K54" s="53"/>
      <c r="M54" s="231"/>
      <c r="X54" s="207"/>
      <c r="Y54" s="207"/>
      <c r="Z54" s="207"/>
    </row>
    <row r="55" spans="2:26" ht="25.5" customHeight="1" x14ac:dyDescent="0.35">
      <c r="B55" s="46"/>
      <c r="C55" s="396" t="s">
        <v>365</v>
      </c>
      <c r="D55" s="397"/>
      <c r="E55" s="397"/>
      <c r="F55" s="397"/>
      <c r="G55" s="397"/>
      <c r="H55" s="397"/>
      <c r="I55" s="397"/>
      <c r="J55" s="398"/>
      <c r="K55" s="53"/>
      <c r="M55" s="231"/>
      <c r="X55" s="207"/>
      <c r="Y55" s="207"/>
      <c r="Z55" s="207"/>
    </row>
    <row r="56" spans="2:26" ht="10" customHeight="1" x14ac:dyDescent="0.35">
      <c r="B56" s="46"/>
      <c r="C56" s="237"/>
      <c r="D56" s="238"/>
      <c r="E56" s="238"/>
      <c r="F56" s="238"/>
      <c r="G56" s="238"/>
      <c r="H56" s="239"/>
      <c r="I56" s="23"/>
      <c r="J56" s="24"/>
      <c r="K56" s="53"/>
      <c r="M56" s="231"/>
      <c r="X56" s="207"/>
      <c r="Y56" s="207"/>
      <c r="Z56" s="207"/>
    </row>
    <row r="57" spans="2:26" ht="34" customHeight="1" x14ac:dyDescent="0.35">
      <c r="B57" s="46"/>
      <c r="C57" s="394" t="s">
        <v>366</v>
      </c>
      <c r="D57" s="395"/>
      <c r="E57" s="395"/>
      <c r="F57" s="395"/>
      <c r="G57" s="395"/>
      <c r="H57" s="22"/>
      <c r="I57" s="399" t="str">
        <f>IF(OR(H51="non",H57="non",H59="non",H61="non",H63="non",H65="non",H67="non"),"Votre entreprise ne semble pas admissible, veuillez communiquer avec nous par courriel en cliquant ici",IF(OR(H51="oui",H57="oui",H59="oui",H61="oui",H63="oui",H65="oui",H67="oui"),"",""))</f>
        <v/>
      </c>
      <c r="J57" s="400"/>
      <c r="K57" s="53"/>
      <c r="X57" s="207"/>
      <c r="Y57" s="207"/>
      <c r="Z57" s="207"/>
    </row>
    <row r="58" spans="2:26" ht="10" customHeight="1" x14ac:dyDescent="0.35">
      <c r="B58" s="46"/>
      <c r="C58" s="237"/>
      <c r="D58" s="238"/>
      <c r="E58" s="238"/>
      <c r="F58" s="238"/>
      <c r="G58" s="238"/>
      <c r="H58" s="239"/>
      <c r="I58" s="399"/>
      <c r="J58" s="400"/>
      <c r="K58" s="53"/>
      <c r="M58" s="231"/>
      <c r="X58" s="207"/>
      <c r="Y58" s="207"/>
      <c r="Z58" s="207"/>
    </row>
    <row r="59" spans="2:26" ht="34" customHeight="1" x14ac:dyDescent="0.35">
      <c r="B59" s="46"/>
      <c r="C59" s="394" t="s">
        <v>367</v>
      </c>
      <c r="D59" s="395"/>
      <c r="E59" s="395"/>
      <c r="F59" s="395"/>
      <c r="G59" s="395"/>
      <c r="H59" s="22"/>
      <c r="I59" s="399"/>
      <c r="J59" s="400"/>
      <c r="K59" s="53"/>
      <c r="M59" s="231"/>
      <c r="X59" s="207"/>
      <c r="Y59" s="207"/>
      <c r="Z59" s="207"/>
    </row>
    <row r="60" spans="2:26" ht="10" customHeight="1" x14ac:dyDescent="0.35">
      <c r="B60" s="46"/>
      <c r="C60" s="237"/>
      <c r="D60" s="238"/>
      <c r="E60" s="238"/>
      <c r="F60" s="238"/>
      <c r="G60" s="238"/>
      <c r="H60" s="239"/>
      <c r="I60" s="399"/>
      <c r="J60" s="400"/>
      <c r="K60" s="53"/>
      <c r="M60" s="231"/>
      <c r="X60" s="207"/>
      <c r="Y60" s="207"/>
      <c r="Z60" s="207"/>
    </row>
    <row r="61" spans="2:26" ht="34" customHeight="1" x14ac:dyDescent="0.35">
      <c r="B61" s="46"/>
      <c r="C61" s="401" t="s">
        <v>382</v>
      </c>
      <c r="D61" s="402"/>
      <c r="E61" s="402"/>
      <c r="F61" s="402"/>
      <c r="G61" s="402"/>
      <c r="H61" s="22"/>
      <c r="I61" s="399"/>
      <c r="J61" s="400"/>
      <c r="K61" s="53"/>
      <c r="M61" s="231"/>
      <c r="X61" s="207"/>
      <c r="Y61" s="207"/>
      <c r="Z61" s="207"/>
    </row>
    <row r="62" spans="2:26" ht="10" customHeight="1" x14ac:dyDescent="0.35">
      <c r="B62" s="46"/>
      <c r="C62" s="237"/>
      <c r="D62" s="238"/>
      <c r="E62" s="238"/>
      <c r="F62" s="238"/>
      <c r="G62" s="238"/>
      <c r="H62" s="239"/>
      <c r="I62" s="399"/>
      <c r="J62" s="400"/>
      <c r="K62" s="53"/>
      <c r="M62" s="231"/>
      <c r="X62" s="207"/>
      <c r="Y62" s="207"/>
      <c r="Z62" s="207"/>
    </row>
    <row r="63" spans="2:26" ht="34" customHeight="1" x14ac:dyDescent="0.35">
      <c r="B63" s="46"/>
      <c r="C63" s="401" t="s">
        <v>380</v>
      </c>
      <c r="D63" s="402"/>
      <c r="E63" s="402"/>
      <c r="F63" s="402"/>
      <c r="G63" s="402"/>
      <c r="H63" s="22"/>
      <c r="I63" s="399"/>
      <c r="J63" s="400"/>
      <c r="K63" s="53"/>
      <c r="M63" s="231"/>
      <c r="X63" s="207"/>
      <c r="Y63" s="207"/>
      <c r="Z63" s="207"/>
    </row>
    <row r="64" spans="2:26" ht="10" customHeight="1" x14ac:dyDescent="0.35">
      <c r="B64" s="46"/>
      <c r="C64" s="237"/>
      <c r="D64" s="238"/>
      <c r="E64" s="238"/>
      <c r="F64" s="238"/>
      <c r="G64" s="238"/>
      <c r="H64" s="239"/>
      <c r="I64" s="399"/>
      <c r="J64" s="400"/>
      <c r="K64" s="53"/>
      <c r="M64" s="231"/>
      <c r="X64" s="207"/>
      <c r="Y64" s="207"/>
      <c r="Z64" s="207"/>
    </row>
    <row r="65" spans="2:26" ht="34" customHeight="1" x14ac:dyDescent="0.35">
      <c r="B65" s="46"/>
      <c r="C65" s="401" t="s">
        <v>368</v>
      </c>
      <c r="D65" s="402"/>
      <c r="E65" s="402"/>
      <c r="F65" s="402"/>
      <c r="G65" s="402"/>
      <c r="H65" s="22"/>
      <c r="I65" s="399"/>
      <c r="J65" s="400"/>
      <c r="K65" s="53"/>
      <c r="M65" s="231"/>
      <c r="X65" s="207"/>
      <c r="Y65" s="207"/>
      <c r="Z65" s="207"/>
    </row>
    <row r="66" spans="2:26" ht="10" customHeight="1" x14ac:dyDescent="0.35">
      <c r="B66" s="46"/>
      <c r="C66" s="240"/>
      <c r="D66" s="241"/>
      <c r="E66" s="241"/>
      <c r="F66" s="241"/>
      <c r="G66" s="241"/>
      <c r="H66" s="239"/>
      <c r="I66" s="399"/>
      <c r="J66" s="400"/>
      <c r="K66" s="53"/>
      <c r="M66" s="231"/>
      <c r="X66" s="207"/>
      <c r="Y66" s="207"/>
      <c r="Z66" s="207"/>
    </row>
    <row r="67" spans="2:26" ht="34" customHeight="1" x14ac:dyDescent="0.35">
      <c r="B67" s="46"/>
      <c r="C67" s="401" t="s">
        <v>369</v>
      </c>
      <c r="D67" s="402"/>
      <c r="E67" s="402"/>
      <c r="F67" s="402"/>
      <c r="G67" s="402"/>
      <c r="H67" s="22"/>
      <c r="I67" s="399"/>
      <c r="J67" s="400"/>
      <c r="K67" s="53"/>
      <c r="M67" s="11"/>
      <c r="X67" s="207"/>
      <c r="Y67" s="207"/>
      <c r="Z67" s="207"/>
    </row>
    <row r="68" spans="2:26" ht="10" customHeight="1" x14ac:dyDescent="0.35">
      <c r="B68" s="46"/>
      <c r="C68" s="240"/>
      <c r="D68" s="241"/>
      <c r="E68" s="241"/>
      <c r="F68" s="241"/>
      <c r="G68" s="241"/>
      <c r="H68" s="241"/>
      <c r="I68" s="20"/>
      <c r="J68" s="21"/>
      <c r="K68" s="53"/>
      <c r="M68" s="11"/>
      <c r="X68" s="207"/>
      <c r="Y68" s="207"/>
      <c r="Z68" s="207"/>
    </row>
    <row r="69" spans="2:26" ht="34" customHeight="1" x14ac:dyDescent="0.35">
      <c r="B69" s="46"/>
      <c r="C69" s="401" t="s">
        <v>370</v>
      </c>
      <c r="D69" s="402"/>
      <c r="E69" s="402"/>
      <c r="F69" s="402"/>
      <c r="G69" s="402"/>
      <c r="H69" s="241"/>
      <c r="I69" s="20"/>
      <c r="J69" s="21"/>
      <c r="K69" s="53"/>
      <c r="M69" s="11"/>
      <c r="X69" s="207"/>
      <c r="Y69" s="207"/>
      <c r="Z69" s="207"/>
    </row>
    <row r="70" spans="2:26" ht="10" customHeight="1" x14ac:dyDescent="0.35">
      <c r="B70" s="46"/>
      <c r="C70" s="225"/>
      <c r="D70" s="211"/>
      <c r="E70" s="212"/>
      <c r="F70" s="66"/>
      <c r="G70" s="213"/>
      <c r="H70" s="213"/>
      <c r="I70" s="213"/>
      <c r="J70" s="116"/>
      <c r="K70" s="53"/>
      <c r="M70" s="231"/>
      <c r="X70" s="207"/>
      <c r="Y70" s="207"/>
      <c r="Z70" s="207"/>
    </row>
    <row r="71" spans="2:26" ht="28" customHeight="1" x14ac:dyDescent="0.35">
      <c r="B71" s="46"/>
      <c r="C71" s="351" t="s">
        <v>321</v>
      </c>
      <c r="D71" s="351"/>
      <c r="E71" s="351"/>
      <c r="F71" s="351"/>
      <c r="G71" s="351"/>
      <c r="H71" s="351"/>
      <c r="I71" s="351"/>
      <c r="J71" s="351"/>
      <c r="K71" s="53"/>
      <c r="T71" s="216"/>
    </row>
    <row r="72" spans="2:26" ht="10" customHeight="1" x14ac:dyDescent="0.35">
      <c r="B72" s="46"/>
      <c r="C72" s="242"/>
      <c r="D72" s="243"/>
      <c r="E72" s="243"/>
      <c r="F72" s="243"/>
      <c r="G72" s="243"/>
      <c r="H72" s="243"/>
      <c r="I72" s="243"/>
      <c r="J72" s="244"/>
      <c r="K72" s="53"/>
      <c r="T72" s="216"/>
    </row>
    <row r="73" spans="2:26" ht="34" customHeight="1" x14ac:dyDescent="0.35">
      <c r="B73" s="46"/>
      <c r="C73" s="365" t="s">
        <v>322</v>
      </c>
      <c r="D73" s="366"/>
      <c r="E73" s="366"/>
      <c r="F73" s="15"/>
      <c r="G73" s="235"/>
      <c r="H73" s="235"/>
      <c r="I73" s="233"/>
      <c r="J73" s="245"/>
      <c r="K73" s="53"/>
      <c r="X73" s="207"/>
      <c r="Y73" s="207"/>
      <c r="Z73" s="207"/>
    </row>
    <row r="74" spans="2:26" ht="29" customHeight="1" x14ac:dyDescent="0.35">
      <c r="B74" s="46"/>
      <c r="C74" s="365" t="s">
        <v>285</v>
      </c>
      <c r="D74" s="366"/>
      <c r="E74" s="366"/>
      <c r="F74" s="386"/>
      <c r="G74" s="387"/>
      <c r="H74" s="388"/>
      <c r="I74" s="233"/>
      <c r="J74" s="245"/>
      <c r="K74" s="53"/>
      <c r="X74" s="207"/>
      <c r="Y74" s="207"/>
      <c r="Z74" s="207"/>
    </row>
    <row r="75" spans="2:26" ht="24" customHeight="1" x14ac:dyDescent="0.35">
      <c r="B75" s="46"/>
      <c r="C75" s="367" t="s">
        <v>286</v>
      </c>
      <c r="D75" s="368"/>
      <c r="E75" s="368"/>
      <c r="F75" s="386"/>
      <c r="G75" s="387"/>
      <c r="H75" s="388"/>
      <c r="I75" s="233"/>
      <c r="J75" s="245"/>
      <c r="K75" s="53"/>
      <c r="M75" s="231"/>
      <c r="X75" s="207"/>
      <c r="Y75" s="207"/>
      <c r="Z75" s="207"/>
    </row>
    <row r="76" spans="2:26" ht="24" customHeight="1" x14ac:dyDescent="0.35">
      <c r="B76" s="46"/>
      <c r="C76" s="365" t="s">
        <v>317</v>
      </c>
      <c r="D76" s="366"/>
      <c r="E76" s="366"/>
      <c r="F76" s="386"/>
      <c r="G76" s="387"/>
      <c r="H76" s="388"/>
      <c r="I76" s="233"/>
      <c r="J76" s="245"/>
      <c r="K76" s="53"/>
      <c r="M76" s="231"/>
      <c r="X76" s="207"/>
      <c r="Y76" s="207"/>
      <c r="Z76" s="207"/>
    </row>
    <row r="77" spans="2:26" ht="40" customHeight="1" x14ac:dyDescent="0.35">
      <c r="B77" s="46"/>
      <c r="C77" s="369" t="s">
        <v>323</v>
      </c>
      <c r="D77" s="370"/>
      <c r="E77" s="370"/>
      <c r="F77" s="13"/>
      <c r="G77" s="235"/>
      <c r="H77" s="235"/>
      <c r="I77" s="233"/>
      <c r="J77" s="245"/>
      <c r="K77" s="53"/>
      <c r="X77" s="207"/>
      <c r="Y77" s="207"/>
      <c r="Z77" s="207"/>
    </row>
    <row r="78" spans="2:26" ht="10" customHeight="1" x14ac:dyDescent="0.35">
      <c r="B78" s="46"/>
      <c r="C78" s="246"/>
      <c r="D78" s="247"/>
      <c r="E78" s="247"/>
      <c r="F78" s="211"/>
      <c r="G78" s="211"/>
      <c r="H78" s="211"/>
      <c r="I78" s="211"/>
      <c r="J78" s="248"/>
      <c r="K78" s="53"/>
      <c r="M78" s="231"/>
      <c r="X78" s="207"/>
      <c r="Y78" s="207"/>
      <c r="Z78" s="207"/>
    </row>
    <row r="79" spans="2:26" ht="10" customHeight="1" thickBot="1" x14ac:dyDescent="0.4">
      <c r="B79" s="201"/>
      <c r="C79" s="249"/>
      <c r="D79" s="249"/>
      <c r="E79" s="250"/>
      <c r="F79" s="251"/>
      <c r="G79" s="153"/>
      <c r="H79" s="153"/>
      <c r="I79" s="153"/>
      <c r="J79" s="153"/>
      <c r="K79" s="154"/>
    </row>
    <row r="80" spans="2:26" ht="14.15" customHeight="1" thickBot="1" x14ac:dyDescent="0.4">
      <c r="O80" s="50"/>
      <c r="P80" s="60"/>
    </row>
    <row r="81" spans="2:12" ht="10" customHeight="1" x14ac:dyDescent="0.35">
      <c r="B81" s="39"/>
      <c r="C81" s="252"/>
      <c r="D81" s="252"/>
      <c r="E81" s="253"/>
      <c r="F81" s="42"/>
      <c r="G81" s="43"/>
      <c r="H81" s="43"/>
      <c r="I81" s="43"/>
      <c r="J81" s="43"/>
      <c r="K81" s="197"/>
    </row>
    <row r="82" spans="2:12" ht="28" customHeight="1" x14ac:dyDescent="0.35">
      <c r="B82" s="46"/>
      <c r="C82" s="412" t="s">
        <v>10</v>
      </c>
      <c r="D82" s="412"/>
      <c r="E82" s="412"/>
      <c r="F82" s="412"/>
      <c r="G82" s="412"/>
      <c r="H82" s="412"/>
      <c r="I82" s="412"/>
      <c r="J82" s="412"/>
      <c r="K82" s="53"/>
    </row>
    <row r="83" spans="2:12" ht="10" customHeight="1" x14ac:dyDescent="0.35">
      <c r="B83" s="46"/>
      <c r="C83" s="254"/>
      <c r="D83" s="254"/>
      <c r="E83" s="125"/>
      <c r="F83" s="60"/>
      <c r="G83" s="60"/>
      <c r="H83" s="60"/>
      <c r="I83" s="60"/>
      <c r="J83" s="60"/>
      <c r="K83" s="53"/>
    </row>
    <row r="84" spans="2:12" ht="28" customHeight="1" x14ac:dyDescent="0.35">
      <c r="B84" s="46"/>
      <c r="C84" s="255" t="s">
        <v>104</v>
      </c>
      <c r="D84" s="254"/>
      <c r="E84" s="125"/>
      <c r="F84" s="60"/>
      <c r="G84" s="60"/>
      <c r="H84" s="60"/>
      <c r="I84" s="60"/>
      <c r="J84" s="60"/>
      <c r="K84" s="53"/>
    </row>
    <row r="85" spans="2:12" ht="20.149999999999999" customHeight="1" x14ac:dyDescent="0.35">
      <c r="B85" s="46"/>
      <c r="C85" s="352" t="s">
        <v>141</v>
      </c>
      <c r="D85" s="352"/>
      <c r="E85" s="352"/>
      <c r="F85" s="352"/>
      <c r="G85" s="352"/>
      <c r="H85" s="352"/>
      <c r="I85" s="352"/>
      <c r="J85" s="352"/>
      <c r="K85" s="53"/>
    </row>
    <row r="86" spans="2:12" ht="20.149999999999999" customHeight="1" x14ac:dyDescent="0.35">
      <c r="B86" s="46"/>
      <c r="C86" s="256" t="s">
        <v>137</v>
      </c>
      <c r="D86" s="257"/>
      <c r="E86" s="257"/>
      <c r="F86" s="257"/>
      <c r="G86" s="257"/>
      <c r="H86" s="257"/>
      <c r="I86" s="257"/>
      <c r="J86" s="257"/>
      <c r="K86" s="53"/>
    </row>
    <row r="87" spans="2:12" ht="10" customHeight="1" x14ac:dyDescent="0.35">
      <c r="B87" s="46"/>
      <c r="C87" s="258"/>
      <c r="D87" s="257"/>
      <c r="E87" s="257"/>
      <c r="F87" s="257"/>
      <c r="G87" s="257"/>
      <c r="H87" s="257"/>
      <c r="I87" s="257"/>
      <c r="J87" s="257"/>
      <c r="K87" s="53"/>
    </row>
    <row r="88" spans="2:12" ht="28" customHeight="1" x14ac:dyDescent="0.35">
      <c r="B88" s="46"/>
      <c r="C88" s="424" t="s">
        <v>105</v>
      </c>
      <c r="D88" s="424"/>
      <c r="E88" s="424"/>
      <c r="F88" s="424"/>
      <c r="G88" s="424"/>
      <c r="H88" s="424"/>
      <c r="I88" s="424"/>
      <c r="J88" s="424"/>
      <c r="K88" s="53"/>
      <c r="L88" s="34"/>
    </row>
    <row r="89" spans="2:12" ht="10" customHeight="1" x14ac:dyDescent="0.35">
      <c r="B89" s="46"/>
      <c r="C89" s="217"/>
      <c r="D89" s="217"/>
      <c r="E89" s="217"/>
      <c r="F89" s="217"/>
      <c r="G89" s="217"/>
      <c r="H89" s="217"/>
      <c r="I89" s="217"/>
      <c r="J89" s="217"/>
      <c r="K89" s="53"/>
    </row>
    <row r="90" spans="2:12" ht="34" customHeight="1" x14ac:dyDescent="0.35">
      <c r="B90" s="46"/>
      <c r="C90" s="414" t="s">
        <v>287</v>
      </c>
      <c r="D90" s="415"/>
      <c r="E90" s="415"/>
      <c r="F90" s="415"/>
      <c r="G90" s="415"/>
      <c r="H90" s="415"/>
      <c r="I90" s="415"/>
      <c r="J90" s="416"/>
      <c r="K90" s="53"/>
    </row>
    <row r="91" spans="2:12" ht="21.65" customHeight="1" x14ac:dyDescent="0.35">
      <c r="B91" s="46"/>
      <c r="C91" s="359"/>
      <c r="D91" s="359"/>
      <c r="E91" s="359"/>
      <c r="F91" s="359"/>
      <c r="G91" s="359"/>
      <c r="H91" s="359"/>
      <c r="I91" s="359"/>
      <c r="J91" s="359"/>
      <c r="K91" s="53"/>
    </row>
    <row r="92" spans="2:12" ht="21.65" customHeight="1" x14ac:dyDescent="0.35">
      <c r="B92" s="46"/>
      <c r="C92" s="359"/>
      <c r="D92" s="359"/>
      <c r="E92" s="359"/>
      <c r="F92" s="359"/>
      <c r="G92" s="359"/>
      <c r="H92" s="359"/>
      <c r="I92" s="359"/>
      <c r="J92" s="359"/>
      <c r="K92" s="53"/>
    </row>
    <row r="93" spans="2:12" ht="21.65" customHeight="1" x14ac:dyDescent="0.35">
      <c r="B93" s="46"/>
      <c r="C93" s="359"/>
      <c r="D93" s="359"/>
      <c r="E93" s="359"/>
      <c r="F93" s="359"/>
      <c r="G93" s="359"/>
      <c r="H93" s="359"/>
      <c r="I93" s="359"/>
      <c r="J93" s="359"/>
      <c r="K93" s="53"/>
    </row>
    <row r="94" spans="2:12" ht="10" customHeight="1" x14ac:dyDescent="0.35">
      <c r="B94" s="46"/>
      <c r="C94" s="217"/>
      <c r="D94" s="217"/>
      <c r="E94" s="217"/>
      <c r="F94" s="217"/>
      <c r="G94" s="217"/>
      <c r="H94" s="217"/>
      <c r="I94" s="217"/>
      <c r="J94" s="217"/>
      <c r="K94" s="53"/>
    </row>
    <row r="95" spans="2:12" ht="10" customHeight="1" x14ac:dyDescent="0.35">
      <c r="B95" s="46"/>
      <c r="C95" s="259"/>
      <c r="D95" s="260"/>
      <c r="E95" s="260"/>
      <c r="F95" s="260"/>
      <c r="G95" s="260"/>
      <c r="H95" s="260"/>
      <c r="I95" s="260"/>
      <c r="J95" s="261"/>
      <c r="K95" s="53"/>
    </row>
    <row r="96" spans="2:12" ht="40" customHeight="1" x14ac:dyDescent="0.35">
      <c r="B96" s="46"/>
      <c r="C96" s="381" t="s">
        <v>33</v>
      </c>
      <c r="D96" s="382"/>
      <c r="E96" s="417"/>
      <c r="F96" s="407"/>
      <c r="G96" s="425"/>
      <c r="H96" s="425"/>
      <c r="I96" s="425"/>
      <c r="J96" s="408"/>
      <c r="K96" s="53"/>
    </row>
    <row r="97" spans="2:14" ht="10" customHeight="1" x14ac:dyDescent="0.35">
      <c r="B97" s="46"/>
      <c r="C97" s="76"/>
      <c r="D97" s="77"/>
      <c r="E97" s="262"/>
      <c r="F97" s="262"/>
      <c r="G97" s="262"/>
      <c r="H97" s="262"/>
      <c r="I97" s="262"/>
      <c r="J97" s="263"/>
      <c r="K97" s="53"/>
    </row>
    <row r="98" spans="2:14" ht="32.15" customHeight="1" x14ac:dyDescent="0.35">
      <c r="B98" s="46"/>
      <c r="C98" s="381" t="s">
        <v>34</v>
      </c>
      <c r="D98" s="382"/>
      <c r="E98" s="417"/>
      <c r="F98" s="407"/>
      <c r="G98" s="425"/>
      <c r="H98" s="425"/>
      <c r="I98" s="425"/>
      <c r="J98" s="408"/>
      <c r="K98" s="53"/>
      <c r="M98" s="264"/>
      <c r="N98" s="265">
        <f ca="1">TODAY()</f>
        <v>45224</v>
      </c>
    </row>
    <row r="99" spans="2:14" ht="10" customHeight="1" x14ac:dyDescent="0.35">
      <c r="B99" s="46"/>
      <c r="C99" s="76"/>
      <c r="D99" s="77"/>
      <c r="E99" s="262"/>
      <c r="F99" s="266"/>
      <c r="G99" s="266"/>
      <c r="H99" s="266"/>
      <c r="I99" s="266"/>
      <c r="J99" s="267"/>
      <c r="K99" s="53"/>
      <c r="M99" s="264"/>
    </row>
    <row r="100" spans="2:14" ht="39" customHeight="1" x14ac:dyDescent="0.35">
      <c r="B100" s="46"/>
      <c r="C100" s="381" t="s">
        <v>291</v>
      </c>
      <c r="D100" s="382"/>
      <c r="E100" s="417"/>
      <c r="F100" s="19"/>
      <c r="G100" s="462" t="str">
        <f>IF(F100="","",IF(N100-N98&lt;14,"Malheureusement, votre demande étant soumise hors du délai de 14 jours avant le début des activités elle n'est donc pas admissible",IF(N100-N98&gt;=14,"Le rapport final devra être remis au plus tard 6 mois après la fin des activités")))</f>
        <v/>
      </c>
      <c r="H100" s="463"/>
      <c r="I100" s="463"/>
      <c r="J100" s="464"/>
      <c r="K100" s="53"/>
      <c r="M100" s="264"/>
      <c r="N100" s="265">
        <f>+F100</f>
        <v>0</v>
      </c>
    </row>
    <row r="101" spans="2:14" ht="10" customHeight="1" x14ac:dyDescent="0.35">
      <c r="B101" s="46"/>
      <c r="C101" s="76"/>
      <c r="D101" s="77"/>
      <c r="E101" s="262"/>
      <c r="F101" s="266"/>
      <c r="G101" s="266"/>
      <c r="H101" s="266"/>
      <c r="I101" s="266"/>
      <c r="J101" s="267"/>
      <c r="K101" s="53"/>
      <c r="M101" s="264"/>
    </row>
    <row r="102" spans="2:14" ht="120" customHeight="1" x14ac:dyDescent="0.35">
      <c r="B102" s="46"/>
      <c r="C102" s="362" t="s">
        <v>76</v>
      </c>
      <c r="D102" s="363"/>
      <c r="E102" s="364"/>
      <c r="F102" s="371"/>
      <c r="G102" s="372"/>
      <c r="H102" s="372"/>
      <c r="I102" s="372"/>
      <c r="J102" s="373"/>
      <c r="K102" s="53"/>
    </row>
    <row r="103" spans="2:14" ht="10" customHeight="1" x14ac:dyDescent="0.35">
      <c r="B103" s="46"/>
      <c r="C103" s="84"/>
      <c r="D103" s="85"/>
      <c r="E103" s="262"/>
      <c r="F103" s="262"/>
      <c r="G103" s="262"/>
      <c r="H103" s="262"/>
      <c r="I103" s="262"/>
      <c r="J103" s="263"/>
      <c r="K103" s="53"/>
      <c r="N103" s="80"/>
    </row>
    <row r="104" spans="2:14" ht="64.5" customHeight="1" x14ac:dyDescent="0.35">
      <c r="B104" s="46"/>
      <c r="C104" s="374" t="s">
        <v>117</v>
      </c>
      <c r="D104" s="363"/>
      <c r="E104" s="363"/>
      <c r="F104" s="371"/>
      <c r="G104" s="372"/>
      <c r="H104" s="372"/>
      <c r="I104" s="372"/>
      <c r="J104" s="373"/>
      <c r="K104" s="53"/>
      <c r="N104" s="80"/>
    </row>
    <row r="105" spans="2:14" ht="10" customHeight="1" x14ac:dyDescent="0.35">
      <c r="B105" s="46"/>
      <c r="C105" s="84"/>
      <c r="D105" s="77"/>
      <c r="E105" s="77"/>
      <c r="F105" s="266"/>
      <c r="G105" s="266"/>
      <c r="H105" s="266"/>
      <c r="I105" s="266"/>
      <c r="J105" s="267"/>
      <c r="K105" s="53"/>
      <c r="N105" s="80"/>
    </row>
    <row r="106" spans="2:14" ht="34" customHeight="1" x14ac:dyDescent="0.35">
      <c r="B106" s="46"/>
      <c r="C106" s="369" t="s">
        <v>164</v>
      </c>
      <c r="D106" s="370"/>
      <c r="E106" s="83" t="s">
        <v>84</v>
      </c>
      <c r="F106" s="359"/>
      <c r="G106" s="359"/>
      <c r="H106" s="83" t="s">
        <v>87</v>
      </c>
      <c r="I106" s="359"/>
      <c r="J106" s="359"/>
      <c r="K106" s="53"/>
      <c r="M106" s="158"/>
      <c r="N106" s="6"/>
    </row>
    <row r="107" spans="2:14" ht="34" customHeight="1" x14ac:dyDescent="0.35">
      <c r="B107" s="46"/>
      <c r="C107" s="55"/>
      <c r="D107" s="56"/>
      <c r="E107" s="83" t="s">
        <v>85</v>
      </c>
      <c r="F107" s="359"/>
      <c r="G107" s="359"/>
      <c r="H107" s="83" t="s">
        <v>88</v>
      </c>
      <c r="I107" s="359"/>
      <c r="J107" s="359"/>
      <c r="K107" s="53"/>
      <c r="M107" s="158"/>
      <c r="N107" s="6"/>
    </row>
    <row r="108" spans="2:14" ht="34" customHeight="1" x14ac:dyDescent="0.35">
      <c r="B108" s="46"/>
      <c r="C108" s="55"/>
      <c r="D108" s="56"/>
      <c r="E108" s="83" t="s">
        <v>86</v>
      </c>
      <c r="F108" s="359"/>
      <c r="G108" s="359"/>
      <c r="H108" s="83" t="s">
        <v>89</v>
      </c>
      <c r="I108" s="359"/>
      <c r="J108" s="359"/>
      <c r="K108" s="53"/>
      <c r="M108" s="158"/>
      <c r="N108" s="6"/>
    </row>
    <row r="109" spans="2:14" ht="14.15" customHeight="1" x14ac:dyDescent="0.35">
      <c r="B109" s="46"/>
      <c r="C109" s="55"/>
      <c r="D109" s="56"/>
      <c r="E109" s="268"/>
      <c r="F109" s="269"/>
      <c r="G109" s="269"/>
      <c r="H109" s="268"/>
      <c r="I109" s="269"/>
      <c r="J109" s="270"/>
      <c r="K109" s="53"/>
      <c r="M109" s="158"/>
      <c r="N109" s="6"/>
    </row>
    <row r="110" spans="2:14" ht="59.15" customHeight="1" x14ac:dyDescent="0.35">
      <c r="B110" s="46"/>
      <c r="C110" s="374" t="s">
        <v>77</v>
      </c>
      <c r="D110" s="375"/>
      <c r="E110" s="375"/>
      <c r="F110" s="371"/>
      <c r="G110" s="372"/>
      <c r="H110" s="372"/>
      <c r="I110" s="372"/>
      <c r="J110" s="373"/>
      <c r="K110" s="53"/>
      <c r="N110" s="80"/>
    </row>
    <row r="111" spans="2:14" ht="10" customHeight="1" x14ac:dyDescent="0.35">
      <c r="B111" s="46"/>
      <c r="C111" s="84"/>
      <c r="D111" s="85"/>
      <c r="E111" s="85"/>
      <c r="F111" s="67"/>
      <c r="G111" s="67"/>
      <c r="H111" s="67"/>
      <c r="I111" s="67"/>
      <c r="J111" s="68"/>
      <c r="K111" s="53"/>
      <c r="N111" s="80"/>
    </row>
    <row r="112" spans="2:14" ht="111.65" customHeight="1" x14ac:dyDescent="0.35">
      <c r="B112" s="46"/>
      <c r="C112" s="374" t="s">
        <v>124</v>
      </c>
      <c r="D112" s="375"/>
      <c r="E112" s="375"/>
      <c r="F112" s="371"/>
      <c r="G112" s="372"/>
      <c r="H112" s="372"/>
      <c r="I112" s="372"/>
      <c r="J112" s="373"/>
      <c r="K112" s="53"/>
      <c r="N112" s="80"/>
    </row>
    <row r="113" spans="2:14" ht="10" customHeight="1" x14ac:dyDescent="0.35">
      <c r="B113" s="46"/>
      <c r="C113" s="84"/>
      <c r="D113" s="85"/>
      <c r="E113" s="85"/>
      <c r="F113" s="67"/>
      <c r="G113" s="67"/>
      <c r="H113" s="67"/>
      <c r="I113" s="67"/>
      <c r="J113" s="68"/>
      <c r="K113" s="53"/>
      <c r="N113" s="80"/>
    </row>
    <row r="114" spans="2:14" ht="84" customHeight="1" x14ac:dyDescent="0.45">
      <c r="B114" s="46"/>
      <c r="C114" s="374" t="s">
        <v>122</v>
      </c>
      <c r="D114" s="375"/>
      <c r="E114" s="375"/>
      <c r="F114" s="371"/>
      <c r="G114" s="372"/>
      <c r="H114" s="372"/>
      <c r="I114" s="372"/>
      <c r="J114" s="373"/>
      <c r="K114" s="53"/>
      <c r="M114" s="271"/>
      <c r="N114" s="80"/>
    </row>
    <row r="115" spans="2:14" ht="14" customHeight="1" x14ac:dyDescent="0.35">
      <c r="B115" s="46"/>
      <c r="C115" s="84"/>
      <c r="D115" s="85"/>
      <c r="E115" s="85"/>
      <c r="F115" s="67"/>
      <c r="G115" s="67"/>
      <c r="H115" s="67"/>
      <c r="I115" s="67"/>
      <c r="J115" s="68"/>
      <c r="K115" s="53"/>
      <c r="N115" s="80"/>
    </row>
    <row r="116" spans="2:14" ht="33.5" customHeight="1" x14ac:dyDescent="0.45">
      <c r="B116" s="46"/>
      <c r="C116" s="374" t="s">
        <v>325</v>
      </c>
      <c r="D116" s="375"/>
      <c r="E116" s="272" t="s">
        <v>293</v>
      </c>
      <c r="F116" s="411"/>
      <c r="G116" s="411"/>
      <c r="H116" s="411"/>
      <c r="I116" s="411"/>
      <c r="J116" s="411"/>
      <c r="K116" s="53"/>
      <c r="M116" s="273"/>
    </row>
    <row r="117" spans="2:14" ht="33.5" customHeight="1" x14ac:dyDescent="0.35">
      <c r="B117" s="46"/>
      <c r="C117" s="374"/>
      <c r="D117" s="375"/>
      <c r="E117" s="272" t="s">
        <v>294</v>
      </c>
      <c r="F117" s="411"/>
      <c r="G117" s="411"/>
      <c r="H117" s="411"/>
      <c r="I117" s="411"/>
      <c r="J117" s="411"/>
      <c r="K117" s="53"/>
    </row>
    <row r="118" spans="2:14" ht="33.5" customHeight="1" x14ac:dyDescent="0.35">
      <c r="B118" s="46"/>
      <c r="C118" s="374"/>
      <c r="D118" s="375"/>
      <c r="E118" s="272" t="s">
        <v>295</v>
      </c>
      <c r="F118" s="411"/>
      <c r="G118" s="411"/>
      <c r="H118" s="411"/>
      <c r="I118" s="411"/>
      <c r="J118" s="411"/>
      <c r="K118" s="53"/>
    </row>
    <row r="119" spans="2:14" ht="33.5" customHeight="1" x14ac:dyDescent="0.35">
      <c r="B119" s="46"/>
      <c r="C119" s="374"/>
      <c r="D119" s="375"/>
      <c r="E119" s="272" t="s">
        <v>296</v>
      </c>
      <c r="F119" s="411"/>
      <c r="G119" s="411"/>
      <c r="H119" s="411"/>
      <c r="I119" s="411"/>
      <c r="J119" s="411"/>
      <c r="K119" s="53"/>
    </row>
    <row r="120" spans="2:14" ht="33.5" customHeight="1" x14ac:dyDescent="0.35">
      <c r="B120" s="46"/>
      <c r="C120" s="374"/>
      <c r="D120" s="375"/>
      <c r="E120" s="272" t="s">
        <v>297</v>
      </c>
      <c r="F120" s="411"/>
      <c r="G120" s="411"/>
      <c r="H120" s="411"/>
      <c r="I120" s="411"/>
      <c r="J120" s="411"/>
      <c r="K120" s="53"/>
    </row>
    <row r="121" spans="2:14" ht="10" customHeight="1" x14ac:dyDescent="0.35">
      <c r="B121" s="46"/>
      <c r="C121" s="274"/>
      <c r="D121" s="275"/>
      <c r="E121" s="276"/>
      <c r="F121" s="69"/>
      <c r="G121" s="69"/>
      <c r="H121" s="69"/>
      <c r="I121" s="69"/>
      <c r="J121" s="70"/>
      <c r="K121" s="53"/>
      <c r="N121" s="80"/>
    </row>
    <row r="122" spans="2:14" ht="10" customHeight="1" thickBot="1" x14ac:dyDescent="0.4">
      <c r="B122" s="201"/>
      <c r="C122" s="277"/>
      <c r="D122" s="277"/>
      <c r="E122" s="277"/>
      <c r="F122" s="277"/>
      <c r="G122" s="277"/>
      <c r="H122" s="277"/>
      <c r="I122" s="277"/>
      <c r="J122" s="277"/>
      <c r="K122" s="154"/>
      <c r="L122" s="34"/>
    </row>
    <row r="123" spans="2:14" s="278" customFormat="1" ht="14.15" customHeight="1" thickBot="1" x14ac:dyDescent="0.5">
      <c r="C123" s="9"/>
      <c r="D123" s="9"/>
      <c r="E123" s="9"/>
      <c r="F123" s="9"/>
      <c r="G123" s="9"/>
      <c r="H123" s="9"/>
      <c r="I123" s="9"/>
      <c r="J123" s="9"/>
      <c r="K123" s="279"/>
    </row>
    <row r="124" spans="2:14" ht="10" customHeight="1" x14ac:dyDescent="0.35">
      <c r="B124" s="39"/>
      <c r="C124" s="252"/>
      <c r="D124" s="252"/>
      <c r="E124" s="253"/>
      <c r="F124" s="42"/>
      <c r="G124" s="43"/>
      <c r="H124" s="43"/>
      <c r="I124" s="43"/>
      <c r="J124" s="43"/>
      <c r="K124" s="197"/>
    </row>
    <row r="125" spans="2:14" ht="26.15" customHeight="1" x14ac:dyDescent="0.35">
      <c r="B125" s="46"/>
      <c r="C125" s="412" t="s">
        <v>107</v>
      </c>
      <c r="D125" s="412"/>
      <c r="E125" s="412"/>
      <c r="F125" s="412"/>
      <c r="G125" s="412"/>
      <c r="H125" s="412"/>
      <c r="I125" s="412"/>
      <c r="J125" s="412"/>
      <c r="K125" s="53"/>
    </row>
    <row r="126" spans="2:14" ht="10" customHeight="1" x14ac:dyDescent="0.35">
      <c r="B126" s="46"/>
      <c r="C126" s="254"/>
      <c r="D126" s="254"/>
      <c r="E126" s="125"/>
      <c r="F126" s="60"/>
      <c r="G126" s="60"/>
      <c r="H126" s="60"/>
      <c r="I126" s="60"/>
      <c r="J126" s="60"/>
      <c r="K126" s="53"/>
    </row>
    <row r="127" spans="2:14" ht="28" customHeight="1" x14ac:dyDescent="0.35">
      <c r="B127" s="46"/>
      <c r="C127" s="255" t="s">
        <v>104</v>
      </c>
      <c r="D127" s="254"/>
      <c r="E127" s="125"/>
      <c r="F127" s="60"/>
      <c r="G127" s="60"/>
      <c r="H127" s="60"/>
      <c r="I127" s="60"/>
      <c r="J127" s="60"/>
      <c r="K127" s="53"/>
    </row>
    <row r="128" spans="2:14" ht="40" customHeight="1" x14ac:dyDescent="0.35">
      <c r="B128" s="46"/>
      <c r="C128" s="413" t="s">
        <v>167</v>
      </c>
      <c r="D128" s="413"/>
      <c r="E128" s="413"/>
      <c r="F128" s="413"/>
      <c r="G128" s="413"/>
      <c r="H128" s="413"/>
      <c r="I128" s="413"/>
      <c r="J128" s="413"/>
      <c r="K128" s="53"/>
    </row>
    <row r="129" spans="2:16" ht="10" customHeight="1" thickBot="1" x14ac:dyDescent="0.4">
      <c r="B129" s="201"/>
      <c r="C129" s="249"/>
      <c r="D129" s="249"/>
      <c r="E129" s="250"/>
      <c r="F129" s="280"/>
      <c r="G129" s="280"/>
      <c r="H129" s="10"/>
      <c r="I129" s="280"/>
      <c r="J129" s="280"/>
      <c r="K129" s="154"/>
    </row>
    <row r="130" spans="2:16" ht="14.15" customHeight="1" thickBot="1" x14ac:dyDescent="0.4">
      <c r="O130" s="50"/>
      <c r="P130" s="60"/>
    </row>
    <row r="131" spans="2:16" ht="10" customHeight="1" x14ac:dyDescent="0.35">
      <c r="B131" s="39"/>
      <c r="C131" s="252"/>
      <c r="D131" s="252"/>
      <c r="E131" s="253"/>
      <c r="F131" s="42"/>
      <c r="G131" s="43"/>
      <c r="H131" s="43"/>
      <c r="I131" s="43"/>
      <c r="J131" s="43"/>
      <c r="K131" s="197"/>
    </row>
    <row r="132" spans="2:16" ht="26.15" customHeight="1" x14ac:dyDescent="0.35">
      <c r="B132" s="46"/>
      <c r="C132" s="412" t="s">
        <v>108</v>
      </c>
      <c r="D132" s="412"/>
      <c r="E132" s="412"/>
      <c r="F132" s="412"/>
      <c r="G132" s="412"/>
      <c r="H132" s="412"/>
      <c r="I132" s="412"/>
      <c r="J132" s="412"/>
      <c r="K132" s="53"/>
    </row>
    <row r="133" spans="2:16" ht="10" customHeight="1" x14ac:dyDescent="0.35">
      <c r="B133" s="46"/>
      <c r="C133" s="254"/>
      <c r="D133" s="254"/>
      <c r="E133" s="125"/>
      <c r="F133" s="60"/>
      <c r="G133" s="60"/>
      <c r="H133" s="60"/>
      <c r="I133" s="60"/>
      <c r="J133" s="60"/>
      <c r="K133" s="53"/>
    </row>
    <row r="134" spans="2:16" ht="28" customHeight="1" x14ac:dyDescent="0.35">
      <c r="B134" s="46"/>
      <c r="C134" s="255" t="s">
        <v>104</v>
      </c>
      <c r="D134" s="254"/>
      <c r="E134" s="125"/>
      <c r="F134" s="60"/>
      <c r="G134" s="60"/>
      <c r="H134" s="60"/>
      <c r="I134" s="60"/>
      <c r="J134" s="60"/>
      <c r="K134" s="53"/>
    </row>
    <row r="135" spans="2:16" ht="28" customHeight="1" x14ac:dyDescent="0.35">
      <c r="B135" s="46"/>
      <c r="C135" s="352" t="s">
        <v>142</v>
      </c>
      <c r="D135" s="352"/>
      <c r="E135" s="352"/>
      <c r="F135" s="352"/>
      <c r="G135" s="352"/>
      <c r="H135" s="352"/>
      <c r="I135" s="352"/>
      <c r="J135" s="352"/>
      <c r="K135" s="53"/>
    </row>
    <row r="136" spans="2:16" ht="10" customHeight="1" x14ac:dyDescent="0.35">
      <c r="B136" s="46"/>
      <c r="C136" s="254"/>
      <c r="D136" s="254"/>
      <c r="E136" s="125"/>
      <c r="F136" s="60"/>
      <c r="G136" s="60"/>
      <c r="H136" s="60"/>
      <c r="I136" s="60"/>
      <c r="J136" s="60"/>
      <c r="K136" s="53"/>
    </row>
    <row r="137" spans="2:16" ht="66" customHeight="1" x14ac:dyDescent="0.35">
      <c r="B137" s="46"/>
      <c r="C137" s="419" t="s">
        <v>331</v>
      </c>
      <c r="D137" s="420"/>
      <c r="E137" s="192" t="s">
        <v>62</v>
      </c>
      <c r="F137" s="194" t="s">
        <v>304</v>
      </c>
      <c r="G137" s="281" t="s">
        <v>305</v>
      </c>
      <c r="H137" s="282" t="s">
        <v>306</v>
      </c>
      <c r="I137" s="421" t="s">
        <v>1</v>
      </c>
      <c r="J137" s="422"/>
      <c r="K137" s="47"/>
    </row>
    <row r="138" spans="2:16" ht="25" customHeight="1" x14ac:dyDescent="0.35">
      <c r="B138" s="46"/>
      <c r="C138" s="376" t="s">
        <v>63</v>
      </c>
      <c r="D138" s="377"/>
      <c r="E138" s="377"/>
      <c r="F138" s="377"/>
      <c r="G138" s="377"/>
      <c r="H138" s="377"/>
      <c r="I138" s="377"/>
      <c r="J138" s="378"/>
      <c r="K138" s="47"/>
    </row>
    <row r="139" spans="2:16" ht="22" customHeight="1" x14ac:dyDescent="0.35">
      <c r="B139" s="46"/>
      <c r="C139" s="360" t="s">
        <v>64</v>
      </c>
      <c r="D139" s="361"/>
      <c r="E139" s="7"/>
      <c r="F139" s="8"/>
      <c r="G139" s="283" t="str">
        <f t="shared" ref="G139:G162" si="0">IF(F139="","",E139-F139)</f>
        <v/>
      </c>
      <c r="H139" s="283"/>
      <c r="I139" s="407"/>
      <c r="J139" s="408"/>
      <c r="K139" s="47"/>
    </row>
    <row r="140" spans="2:16" ht="22" customHeight="1" x14ac:dyDescent="0.35">
      <c r="B140" s="46"/>
      <c r="C140" s="360" t="s">
        <v>65</v>
      </c>
      <c r="D140" s="361"/>
      <c r="E140" s="7"/>
      <c r="F140" s="8"/>
      <c r="G140" s="283" t="str">
        <f t="shared" si="0"/>
        <v/>
      </c>
      <c r="H140" s="283"/>
      <c r="I140" s="407"/>
      <c r="J140" s="408"/>
      <c r="K140" s="47"/>
    </row>
    <row r="141" spans="2:16" ht="22" customHeight="1" x14ac:dyDescent="0.35">
      <c r="B141" s="46"/>
      <c r="C141" s="360" t="s">
        <v>66</v>
      </c>
      <c r="D141" s="361"/>
      <c r="E141" s="7"/>
      <c r="F141" s="8"/>
      <c r="G141" s="283" t="str">
        <f t="shared" si="0"/>
        <v/>
      </c>
      <c r="H141" s="283"/>
      <c r="I141" s="407"/>
      <c r="J141" s="408"/>
      <c r="K141" s="47"/>
    </row>
    <row r="142" spans="2:16" ht="22" customHeight="1" x14ac:dyDescent="0.35">
      <c r="B142" s="46"/>
      <c r="C142" s="360" t="s">
        <v>52</v>
      </c>
      <c r="D142" s="361"/>
      <c r="E142" s="7"/>
      <c r="F142" s="8"/>
      <c r="G142" s="283" t="str">
        <f t="shared" si="0"/>
        <v/>
      </c>
      <c r="H142" s="283"/>
      <c r="I142" s="407"/>
      <c r="J142" s="408"/>
      <c r="K142" s="47"/>
      <c r="N142" s="158"/>
    </row>
    <row r="143" spans="2:16" ht="22" customHeight="1" x14ac:dyDescent="0.35">
      <c r="B143" s="46"/>
      <c r="C143" s="284" t="s">
        <v>328</v>
      </c>
      <c r="D143" s="25"/>
      <c r="E143" s="7"/>
      <c r="F143" s="8"/>
      <c r="G143" s="283" t="str">
        <f t="shared" si="0"/>
        <v/>
      </c>
      <c r="H143" s="283"/>
      <c r="I143" s="407"/>
      <c r="J143" s="408"/>
      <c r="K143" s="47"/>
      <c r="N143" s="158"/>
    </row>
    <row r="144" spans="2:16" ht="22" customHeight="1" x14ac:dyDescent="0.35">
      <c r="B144" s="46"/>
      <c r="C144" s="284" t="s">
        <v>328</v>
      </c>
      <c r="D144" s="25"/>
      <c r="E144" s="7"/>
      <c r="F144" s="8"/>
      <c r="G144" s="283" t="str">
        <f t="shared" si="0"/>
        <v/>
      </c>
      <c r="H144" s="283"/>
      <c r="I144" s="407"/>
      <c r="J144" s="408"/>
      <c r="K144" s="47"/>
      <c r="N144" s="158"/>
    </row>
    <row r="145" spans="2:14" ht="22" customHeight="1" x14ac:dyDescent="0.35">
      <c r="B145" s="46"/>
      <c r="C145" s="284" t="s">
        <v>328</v>
      </c>
      <c r="D145" s="25"/>
      <c r="E145" s="7"/>
      <c r="F145" s="8"/>
      <c r="G145" s="283" t="str">
        <f t="shared" si="0"/>
        <v/>
      </c>
      <c r="H145" s="283"/>
      <c r="I145" s="407"/>
      <c r="J145" s="408"/>
      <c r="K145" s="47"/>
      <c r="N145" s="158"/>
    </row>
    <row r="146" spans="2:14" ht="28" customHeight="1" x14ac:dyDescent="0.35">
      <c r="B146" s="46"/>
      <c r="C146" s="409" t="s">
        <v>67</v>
      </c>
      <c r="D146" s="410"/>
      <c r="E146" s="285">
        <f>SUM(E139:E145)</f>
        <v>0</v>
      </c>
      <c r="F146" s="286">
        <f>SUM(F139:F145)</f>
        <v>0</v>
      </c>
      <c r="G146" s="287">
        <f>SUM(G139:G145)</f>
        <v>0</v>
      </c>
      <c r="H146" s="287">
        <f>SUM(H139:H145)</f>
        <v>0</v>
      </c>
      <c r="I146" s="471"/>
      <c r="J146" s="472"/>
      <c r="K146" s="47"/>
    </row>
    <row r="147" spans="2:14" x14ac:dyDescent="0.35">
      <c r="B147" s="46"/>
      <c r="E147" s="30"/>
      <c r="K147" s="47"/>
    </row>
    <row r="148" spans="2:14" ht="25" customHeight="1" x14ac:dyDescent="0.35">
      <c r="B148" s="46"/>
      <c r="C148" s="376" t="s">
        <v>128</v>
      </c>
      <c r="D148" s="377"/>
      <c r="E148" s="377"/>
      <c r="F148" s="377"/>
      <c r="G148" s="377"/>
      <c r="H148" s="377"/>
      <c r="I148" s="377"/>
      <c r="J148" s="378"/>
      <c r="K148" s="47"/>
    </row>
    <row r="149" spans="2:14" ht="22" customHeight="1" x14ac:dyDescent="0.35">
      <c r="B149" s="46"/>
      <c r="C149" s="360" t="s">
        <v>50</v>
      </c>
      <c r="D149" s="361"/>
      <c r="E149" s="7"/>
      <c r="F149" s="8"/>
      <c r="G149" s="283" t="str">
        <f t="shared" si="0"/>
        <v/>
      </c>
      <c r="H149" s="283"/>
      <c r="I149" s="407"/>
      <c r="J149" s="408"/>
      <c r="K149" s="47"/>
    </row>
    <row r="150" spans="2:14" ht="22" customHeight="1" x14ac:dyDescent="0.35">
      <c r="B150" s="46"/>
      <c r="C150" s="379" t="s">
        <v>68</v>
      </c>
      <c r="D150" s="380"/>
      <c r="E150" s="7"/>
      <c r="F150" s="8"/>
      <c r="G150" s="283" t="str">
        <f t="shared" si="0"/>
        <v/>
      </c>
      <c r="H150" s="283"/>
      <c r="I150" s="407"/>
      <c r="J150" s="408"/>
      <c r="K150" s="47"/>
    </row>
    <row r="151" spans="2:14" ht="22" customHeight="1" x14ac:dyDescent="0.35">
      <c r="B151" s="46"/>
      <c r="C151" s="360" t="s">
        <v>51</v>
      </c>
      <c r="D151" s="361"/>
      <c r="E151" s="7"/>
      <c r="F151" s="8"/>
      <c r="G151" s="283" t="str">
        <f t="shared" si="0"/>
        <v/>
      </c>
      <c r="H151" s="283"/>
      <c r="I151" s="407"/>
      <c r="J151" s="408"/>
      <c r="K151" s="47"/>
    </row>
    <row r="152" spans="2:14" ht="22" customHeight="1" x14ac:dyDescent="0.35">
      <c r="B152" s="46"/>
      <c r="C152" s="284" t="s">
        <v>328</v>
      </c>
      <c r="D152" s="25"/>
      <c r="E152" s="7"/>
      <c r="F152" s="8"/>
      <c r="G152" s="283" t="str">
        <f t="shared" ref="G152:G154" si="1">IF(F152="","",E152-F152)</f>
        <v/>
      </c>
      <c r="H152" s="283"/>
      <c r="I152" s="407"/>
      <c r="J152" s="408"/>
      <c r="K152" s="47"/>
    </row>
    <row r="153" spans="2:14" ht="22" customHeight="1" x14ac:dyDescent="0.35">
      <c r="B153" s="46"/>
      <c r="C153" s="284" t="s">
        <v>328</v>
      </c>
      <c r="D153" s="25"/>
      <c r="E153" s="7"/>
      <c r="F153" s="8"/>
      <c r="G153" s="283" t="str">
        <f t="shared" si="1"/>
        <v/>
      </c>
      <c r="H153" s="283"/>
      <c r="I153" s="407"/>
      <c r="J153" s="408"/>
      <c r="K153" s="47"/>
    </row>
    <row r="154" spans="2:14" ht="22" customHeight="1" x14ac:dyDescent="0.35">
      <c r="B154" s="46"/>
      <c r="C154" s="284" t="s">
        <v>328</v>
      </c>
      <c r="D154" s="25"/>
      <c r="E154" s="7"/>
      <c r="F154" s="8"/>
      <c r="G154" s="283" t="str">
        <f t="shared" si="1"/>
        <v/>
      </c>
      <c r="H154" s="283"/>
      <c r="I154" s="407"/>
      <c r="J154" s="408"/>
      <c r="K154" s="47"/>
    </row>
    <row r="155" spans="2:14" ht="28" customHeight="1" x14ac:dyDescent="0.35">
      <c r="B155" s="46"/>
      <c r="C155" s="409" t="s">
        <v>69</v>
      </c>
      <c r="D155" s="410"/>
      <c r="E155" s="285">
        <f>SUM(E149:E154)</f>
        <v>0</v>
      </c>
      <c r="F155" s="286">
        <f>SUM(F149:F154)</f>
        <v>0</v>
      </c>
      <c r="G155" s="287">
        <f>SUM(G149:G154)</f>
        <v>0</v>
      </c>
      <c r="H155" s="287">
        <f>SUM(H149:H154)</f>
        <v>0</v>
      </c>
      <c r="I155" s="471"/>
      <c r="J155" s="472"/>
      <c r="K155" s="47"/>
    </row>
    <row r="156" spans="2:14" x14ac:dyDescent="0.35">
      <c r="B156" s="46"/>
      <c r="E156" s="288"/>
      <c r="K156" s="47"/>
    </row>
    <row r="157" spans="2:14" ht="25" customHeight="1" x14ac:dyDescent="0.35">
      <c r="B157" s="46"/>
      <c r="C157" s="376" t="s">
        <v>3</v>
      </c>
      <c r="D157" s="377"/>
      <c r="E157" s="377"/>
      <c r="F157" s="377"/>
      <c r="G157" s="377"/>
      <c r="H157" s="377"/>
      <c r="I157" s="377"/>
      <c r="J157" s="378"/>
      <c r="K157" s="47"/>
    </row>
    <row r="158" spans="2:14" ht="22" customHeight="1" x14ac:dyDescent="0.35">
      <c r="B158" s="46"/>
      <c r="C158" s="360" t="s">
        <v>71</v>
      </c>
      <c r="D158" s="361"/>
      <c r="E158" s="7"/>
      <c r="F158" s="8"/>
      <c r="G158" s="283" t="str">
        <f t="shared" si="0"/>
        <v/>
      </c>
      <c r="H158" s="283"/>
      <c r="I158" s="407"/>
      <c r="J158" s="408"/>
      <c r="K158" s="47"/>
    </row>
    <row r="159" spans="2:14" ht="22" customHeight="1" x14ac:dyDescent="0.35">
      <c r="B159" s="46"/>
      <c r="C159" s="360" t="s">
        <v>118</v>
      </c>
      <c r="D159" s="361"/>
      <c r="E159" s="7"/>
      <c r="F159" s="8"/>
      <c r="G159" s="283" t="str">
        <f>IF(F159="","",E159-F159)</f>
        <v/>
      </c>
      <c r="H159" s="283"/>
      <c r="I159" s="407"/>
      <c r="J159" s="408"/>
      <c r="K159" s="47"/>
    </row>
    <row r="160" spans="2:14" ht="22" customHeight="1" x14ac:dyDescent="0.35">
      <c r="B160" s="46"/>
      <c r="C160" s="360" t="s">
        <v>14</v>
      </c>
      <c r="D160" s="361"/>
      <c r="E160" s="7"/>
      <c r="F160" s="8"/>
      <c r="G160" s="283" t="str">
        <f t="shared" si="0"/>
        <v/>
      </c>
      <c r="H160" s="283"/>
      <c r="I160" s="407"/>
      <c r="J160" s="408"/>
      <c r="K160" s="47"/>
    </row>
    <row r="161" spans="2:13" ht="22" customHeight="1" x14ac:dyDescent="0.35">
      <c r="B161" s="46"/>
      <c r="C161" s="360" t="s">
        <v>70</v>
      </c>
      <c r="D161" s="361"/>
      <c r="E161" s="7"/>
      <c r="F161" s="8"/>
      <c r="G161" s="283" t="str">
        <f t="shared" si="0"/>
        <v/>
      </c>
      <c r="H161" s="283"/>
      <c r="I161" s="407"/>
      <c r="J161" s="408"/>
      <c r="K161" s="47"/>
    </row>
    <row r="162" spans="2:13" ht="22" customHeight="1" x14ac:dyDescent="0.35">
      <c r="B162" s="46"/>
      <c r="C162" s="360" t="s">
        <v>15</v>
      </c>
      <c r="D162" s="361"/>
      <c r="E162" s="7"/>
      <c r="F162" s="8"/>
      <c r="G162" s="283" t="str">
        <f t="shared" si="0"/>
        <v/>
      </c>
      <c r="H162" s="283"/>
      <c r="I162" s="407"/>
      <c r="J162" s="408"/>
      <c r="K162" s="47"/>
    </row>
    <row r="163" spans="2:13" ht="22" customHeight="1" x14ac:dyDescent="0.35">
      <c r="B163" s="46"/>
      <c r="C163" s="284" t="s">
        <v>328</v>
      </c>
      <c r="D163" s="25"/>
      <c r="E163" s="7"/>
      <c r="F163" s="8"/>
      <c r="G163" s="283" t="str">
        <f t="shared" ref="G163:G165" si="2">IF(F163="","",E163-F163)</f>
        <v/>
      </c>
      <c r="H163" s="283"/>
      <c r="I163" s="407"/>
      <c r="J163" s="408"/>
      <c r="K163" s="47"/>
    </row>
    <row r="164" spans="2:13" ht="22" customHeight="1" x14ac:dyDescent="0.35">
      <c r="B164" s="46"/>
      <c r="C164" s="284" t="s">
        <v>328</v>
      </c>
      <c r="D164" s="25"/>
      <c r="E164" s="7"/>
      <c r="F164" s="8"/>
      <c r="G164" s="283" t="str">
        <f t="shared" si="2"/>
        <v/>
      </c>
      <c r="H164" s="283"/>
      <c r="I164" s="407"/>
      <c r="J164" s="408"/>
      <c r="K164" s="47"/>
    </row>
    <row r="165" spans="2:13" ht="22" customHeight="1" x14ac:dyDescent="0.35">
      <c r="B165" s="46"/>
      <c r="C165" s="284" t="s">
        <v>328</v>
      </c>
      <c r="D165" s="25"/>
      <c r="E165" s="7"/>
      <c r="F165" s="8"/>
      <c r="G165" s="283" t="str">
        <f t="shared" si="2"/>
        <v/>
      </c>
      <c r="H165" s="283"/>
      <c r="I165" s="407"/>
      <c r="J165" s="408"/>
      <c r="K165" s="47"/>
      <c r="M165" s="26" t="s">
        <v>129</v>
      </c>
    </row>
    <row r="166" spans="2:13" ht="24" customHeight="1" x14ac:dyDescent="0.35">
      <c r="B166" s="46"/>
      <c r="C166" s="409" t="s">
        <v>4</v>
      </c>
      <c r="D166" s="410"/>
      <c r="E166" s="289">
        <f>SUM(E158:E165)</f>
        <v>0</v>
      </c>
      <c r="F166" s="290">
        <f>SUM(F158:F165)</f>
        <v>0</v>
      </c>
      <c r="G166" s="287">
        <f>SUM(G158:G165)</f>
        <v>0</v>
      </c>
      <c r="H166" s="287">
        <f>SUM(H158:H165)</f>
        <v>0</v>
      </c>
      <c r="I166" s="469"/>
      <c r="J166" s="470"/>
      <c r="K166" s="53"/>
    </row>
    <row r="167" spans="2:13" ht="10" customHeight="1" x14ac:dyDescent="0.35">
      <c r="B167" s="46"/>
      <c r="C167" s="291"/>
      <c r="D167" s="292"/>
      <c r="E167" s="293"/>
      <c r="F167" s="293"/>
      <c r="G167" s="293"/>
      <c r="H167" s="293"/>
      <c r="I167" s="294"/>
      <c r="J167" s="294"/>
      <c r="K167" s="47"/>
    </row>
    <row r="168" spans="2:13" ht="22" customHeight="1" x14ac:dyDescent="0.35">
      <c r="B168" s="46"/>
      <c r="C168" s="353" t="s">
        <v>316</v>
      </c>
      <c r="D168" s="354"/>
      <c r="E168" s="295">
        <f>SUM(E146,E155,E166)</f>
        <v>0</v>
      </c>
      <c r="F168" s="296">
        <f t="shared" ref="F168:H168" si="3">SUM(F146,F155,F166)</f>
        <v>0</v>
      </c>
      <c r="G168" s="297">
        <f t="shared" si="3"/>
        <v>0</v>
      </c>
      <c r="H168" s="297">
        <f t="shared" si="3"/>
        <v>0</v>
      </c>
      <c r="I168" s="357"/>
      <c r="J168" s="358"/>
      <c r="K168" s="47"/>
    </row>
    <row r="169" spans="2:13" ht="14" customHeight="1" x14ac:dyDescent="0.35">
      <c r="B169" s="46"/>
      <c r="C169" s="291"/>
      <c r="D169" s="292"/>
      <c r="E169" s="293"/>
      <c r="F169" s="293"/>
      <c r="G169" s="293"/>
      <c r="H169" s="293"/>
      <c r="I169" s="298"/>
      <c r="J169" s="298"/>
      <c r="K169" s="47"/>
    </row>
    <row r="170" spans="2:13" ht="66" customHeight="1" x14ac:dyDescent="0.35">
      <c r="B170" s="46"/>
      <c r="C170" s="419" t="s">
        <v>303</v>
      </c>
      <c r="D170" s="420"/>
      <c r="E170" s="192" t="s">
        <v>62</v>
      </c>
      <c r="F170" s="194" t="s">
        <v>304</v>
      </c>
      <c r="G170" s="281" t="s">
        <v>305</v>
      </c>
      <c r="H170" s="282" t="s">
        <v>306</v>
      </c>
      <c r="I170" s="421" t="s">
        <v>1</v>
      </c>
      <c r="J170" s="422"/>
      <c r="K170" s="47"/>
    </row>
    <row r="171" spans="2:13" ht="22" customHeight="1" x14ac:dyDescent="0.35">
      <c r="B171" s="46"/>
      <c r="C171" s="379" t="s">
        <v>307</v>
      </c>
      <c r="D171" s="380"/>
      <c r="E171" s="12"/>
      <c r="F171" s="8"/>
      <c r="G171" s="283" t="str">
        <f>IF(F171="","",E171-F171)</f>
        <v/>
      </c>
      <c r="H171" s="299"/>
      <c r="I171" s="359"/>
      <c r="J171" s="359"/>
      <c r="K171" s="47"/>
    </row>
    <row r="172" spans="2:13" ht="29.5" customHeight="1" x14ac:dyDescent="0.35">
      <c r="B172" s="46"/>
      <c r="C172" s="379" t="s">
        <v>314</v>
      </c>
      <c r="D172" s="380"/>
      <c r="E172" s="7"/>
      <c r="F172" s="8"/>
      <c r="G172" s="283" t="str">
        <f t="shared" ref="G172:G184" si="4">IF(F172="","",E172-F172)</f>
        <v/>
      </c>
      <c r="H172" s="299"/>
      <c r="I172" s="359"/>
      <c r="J172" s="359"/>
      <c r="K172" s="47"/>
    </row>
    <row r="173" spans="2:13" ht="50" customHeight="1" x14ac:dyDescent="0.35">
      <c r="B173" s="46"/>
      <c r="C173" s="360" t="s">
        <v>315</v>
      </c>
      <c r="D173" s="361"/>
      <c r="E173" s="7"/>
      <c r="F173" s="8"/>
      <c r="G173" s="283" t="str">
        <f t="shared" si="4"/>
        <v/>
      </c>
      <c r="H173" s="299"/>
      <c r="I173" s="359"/>
      <c r="J173" s="359"/>
      <c r="K173" s="47"/>
    </row>
    <row r="174" spans="2:13" ht="27.5" customHeight="1" x14ac:dyDescent="0.35">
      <c r="B174" s="46"/>
      <c r="C174" s="379" t="s">
        <v>308</v>
      </c>
      <c r="D174" s="380"/>
      <c r="E174" s="7"/>
      <c r="F174" s="8"/>
      <c r="G174" s="283" t="str">
        <f t="shared" si="4"/>
        <v/>
      </c>
      <c r="H174" s="299"/>
      <c r="I174" s="359"/>
      <c r="J174" s="359"/>
      <c r="K174" s="47"/>
    </row>
    <row r="175" spans="2:13" ht="40" customHeight="1" x14ac:dyDescent="0.35">
      <c r="B175" s="46"/>
      <c r="C175" s="360" t="s">
        <v>309</v>
      </c>
      <c r="D175" s="361"/>
      <c r="E175" s="7"/>
      <c r="F175" s="8"/>
      <c r="G175" s="283" t="str">
        <f t="shared" si="4"/>
        <v/>
      </c>
      <c r="H175" s="299"/>
      <c r="I175" s="359"/>
      <c r="J175" s="359"/>
      <c r="K175" s="47"/>
    </row>
    <row r="176" spans="2:13" ht="40" customHeight="1" x14ac:dyDescent="0.35">
      <c r="B176" s="46"/>
      <c r="C176" s="360" t="s">
        <v>310</v>
      </c>
      <c r="D176" s="361"/>
      <c r="E176" s="7"/>
      <c r="F176" s="8"/>
      <c r="G176" s="283" t="str">
        <f t="shared" si="4"/>
        <v/>
      </c>
      <c r="H176" s="299"/>
      <c r="I176" s="359"/>
      <c r="J176" s="359"/>
      <c r="K176" s="47"/>
    </row>
    <row r="177" spans="2:16" ht="29.5" customHeight="1" x14ac:dyDescent="0.35">
      <c r="B177" s="46"/>
      <c r="C177" s="379" t="s">
        <v>311</v>
      </c>
      <c r="D177" s="380"/>
      <c r="E177" s="7"/>
      <c r="F177" s="8"/>
      <c r="G177" s="283" t="str">
        <f t="shared" si="4"/>
        <v/>
      </c>
      <c r="H177" s="299"/>
      <c r="I177" s="359"/>
      <c r="J177" s="359"/>
      <c r="K177" s="47"/>
    </row>
    <row r="178" spans="2:16" ht="46.5" customHeight="1" x14ac:dyDescent="0.35">
      <c r="B178" s="46"/>
      <c r="C178" s="360" t="s">
        <v>312</v>
      </c>
      <c r="D178" s="361"/>
      <c r="E178" s="7"/>
      <c r="F178" s="8"/>
      <c r="G178" s="283" t="str">
        <f t="shared" si="4"/>
        <v/>
      </c>
      <c r="H178" s="299"/>
      <c r="I178" s="359"/>
      <c r="J178" s="359"/>
      <c r="K178" s="47"/>
    </row>
    <row r="179" spans="2:16" ht="22" customHeight="1" x14ac:dyDescent="0.35">
      <c r="B179" s="46"/>
      <c r="C179" s="284" t="s">
        <v>328</v>
      </c>
      <c r="D179" s="25"/>
      <c r="E179" s="7"/>
      <c r="F179" s="8"/>
      <c r="G179" s="283" t="str">
        <f t="shared" si="4"/>
        <v/>
      </c>
      <c r="H179" s="299"/>
      <c r="I179" s="359"/>
      <c r="J179" s="359"/>
      <c r="K179" s="47"/>
      <c r="M179" s="26" t="s">
        <v>129</v>
      </c>
    </row>
    <row r="180" spans="2:16" ht="22" customHeight="1" x14ac:dyDescent="0.35">
      <c r="B180" s="46"/>
      <c r="C180" s="284" t="s">
        <v>328</v>
      </c>
      <c r="D180" s="25"/>
      <c r="E180" s="7"/>
      <c r="F180" s="8"/>
      <c r="G180" s="283" t="str">
        <f t="shared" si="4"/>
        <v/>
      </c>
      <c r="H180" s="299"/>
      <c r="I180" s="359"/>
      <c r="J180" s="359"/>
      <c r="K180" s="47"/>
    </row>
    <row r="181" spans="2:16" ht="22" customHeight="1" x14ac:dyDescent="0.35">
      <c r="B181" s="46"/>
      <c r="C181" s="284" t="s">
        <v>328</v>
      </c>
      <c r="D181" s="25"/>
      <c r="E181" s="7"/>
      <c r="F181" s="8"/>
      <c r="G181" s="283" t="str">
        <f t="shared" si="4"/>
        <v/>
      </c>
      <c r="H181" s="299"/>
      <c r="I181" s="359"/>
      <c r="J181" s="359"/>
      <c r="K181" s="47"/>
    </row>
    <row r="182" spans="2:16" ht="22" customHeight="1" x14ac:dyDescent="0.35">
      <c r="B182" s="46"/>
      <c r="C182" s="284" t="s">
        <v>328</v>
      </c>
      <c r="D182" s="25"/>
      <c r="E182" s="7"/>
      <c r="F182" s="8"/>
      <c r="G182" s="283" t="str">
        <f t="shared" si="4"/>
        <v/>
      </c>
      <c r="H182" s="299"/>
      <c r="I182" s="359"/>
      <c r="J182" s="359"/>
      <c r="K182" s="47"/>
    </row>
    <row r="183" spans="2:16" ht="22" customHeight="1" x14ac:dyDescent="0.35">
      <c r="B183" s="46"/>
      <c r="C183" s="284" t="s">
        <v>328</v>
      </c>
      <c r="D183" s="25"/>
      <c r="E183" s="7"/>
      <c r="F183" s="8"/>
      <c r="G183" s="283" t="str">
        <f t="shared" si="4"/>
        <v/>
      </c>
      <c r="H183" s="299"/>
      <c r="I183" s="359"/>
      <c r="J183" s="359"/>
      <c r="K183" s="47"/>
    </row>
    <row r="184" spans="2:16" ht="22" customHeight="1" x14ac:dyDescent="0.35">
      <c r="B184" s="46"/>
      <c r="C184" s="284" t="s">
        <v>328</v>
      </c>
      <c r="D184" s="25"/>
      <c r="E184" s="7"/>
      <c r="F184" s="8"/>
      <c r="G184" s="283" t="str">
        <f t="shared" si="4"/>
        <v/>
      </c>
      <c r="H184" s="299"/>
      <c r="I184" s="359"/>
      <c r="J184" s="359"/>
      <c r="K184" s="47"/>
    </row>
    <row r="185" spans="2:16" ht="22" customHeight="1" x14ac:dyDescent="0.35">
      <c r="B185" s="46"/>
      <c r="C185" s="353" t="s">
        <v>313</v>
      </c>
      <c r="D185" s="354"/>
      <c r="E185" s="295">
        <f>SUM(E171:E184)</f>
        <v>0</v>
      </c>
      <c r="F185" s="296">
        <f>SUM(F171:F184)</f>
        <v>0</v>
      </c>
      <c r="G185" s="297">
        <f>SUM(G171:G184)</f>
        <v>0</v>
      </c>
      <c r="H185" s="297">
        <f>SUM(H171:H184)</f>
        <v>0</v>
      </c>
      <c r="I185" s="355"/>
      <c r="J185" s="356"/>
      <c r="K185" s="47"/>
    </row>
    <row r="186" spans="2:16" ht="18" customHeight="1" x14ac:dyDescent="0.35">
      <c r="B186" s="46"/>
      <c r="C186" s="58"/>
      <c r="D186" s="58"/>
      <c r="E186" s="59"/>
      <c r="F186" s="60"/>
      <c r="G186" s="60"/>
      <c r="H186" s="60"/>
      <c r="I186" s="60"/>
      <c r="J186" s="60"/>
      <c r="K186" s="53"/>
    </row>
    <row r="187" spans="2:16" ht="28" customHeight="1" x14ac:dyDescent="0.35">
      <c r="B187" s="46"/>
      <c r="C187" s="465" t="s">
        <v>22</v>
      </c>
      <c r="D187" s="466"/>
      <c r="E187" s="295">
        <f>SUM(E168,E185)</f>
        <v>0</v>
      </c>
      <c r="F187" s="296">
        <f>SUM(F168,F185)</f>
        <v>0</v>
      </c>
      <c r="G187" s="300">
        <f>SUM(G168,G185)</f>
        <v>0</v>
      </c>
      <c r="H187" s="300">
        <f>SUM(H168,H185)</f>
        <v>0</v>
      </c>
      <c r="I187" s="467"/>
      <c r="J187" s="468"/>
      <c r="K187" s="47"/>
    </row>
    <row r="188" spans="2:16" ht="10" customHeight="1" thickBot="1" x14ac:dyDescent="0.4">
      <c r="B188" s="201"/>
      <c r="C188" s="301"/>
      <c r="D188" s="301"/>
      <c r="E188" s="302"/>
      <c r="F188" s="302"/>
      <c r="G188" s="302"/>
      <c r="H188" s="302"/>
      <c r="I188" s="302"/>
      <c r="J188" s="153"/>
      <c r="K188" s="303"/>
    </row>
    <row r="189" spans="2:16" ht="14.15" customHeight="1" thickBot="1" x14ac:dyDescent="0.4">
      <c r="O189" s="50"/>
      <c r="P189" s="60"/>
    </row>
    <row r="190" spans="2:16" ht="10" customHeight="1" x14ac:dyDescent="0.35">
      <c r="B190" s="39"/>
      <c r="C190" s="43"/>
      <c r="D190" s="43"/>
      <c r="E190" s="304"/>
      <c r="F190" s="43"/>
      <c r="G190" s="43"/>
      <c r="H190" s="43"/>
      <c r="I190" s="43"/>
      <c r="J190" s="43"/>
      <c r="K190" s="44"/>
    </row>
    <row r="191" spans="2:16" ht="26.15" customHeight="1" x14ac:dyDescent="0.35">
      <c r="B191" s="46"/>
      <c r="C191" s="412" t="s">
        <v>161</v>
      </c>
      <c r="D191" s="412"/>
      <c r="E191" s="412"/>
      <c r="F191" s="412"/>
      <c r="G191" s="412"/>
      <c r="H191" s="412"/>
      <c r="I191" s="412"/>
      <c r="J191" s="412"/>
      <c r="K191" s="53"/>
    </row>
    <row r="192" spans="2:16" ht="10" customHeight="1" x14ac:dyDescent="0.35">
      <c r="B192" s="46"/>
      <c r="C192" s="51"/>
      <c r="D192" s="51"/>
      <c r="E192" s="125"/>
      <c r="F192" s="51"/>
      <c r="K192" s="53"/>
    </row>
    <row r="193" spans="2:15" ht="50.15" customHeight="1" x14ac:dyDescent="0.35">
      <c r="B193" s="46"/>
      <c r="C193" s="439" t="s">
        <v>138</v>
      </c>
      <c r="D193" s="440"/>
      <c r="E193" s="440"/>
      <c r="F193" s="440"/>
      <c r="G193" s="440"/>
      <c r="H193" s="440"/>
      <c r="I193" s="440"/>
      <c r="J193" s="441"/>
      <c r="K193" s="53"/>
    </row>
    <row r="194" spans="2:15" ht="10" customHeight="1" x14ac:dyDescent="0.35">
      <c r="B194" s="46"/>
      <c r="C194" s="51"/>
      <c r="D194" s="51"/>
      <c r="E194" s="125"/>
      <c r="F194" s="51"/>
      <c r="K194" s="53"/>
    </row>
    <row r="195" spans="2:15" s="1" customFormat="1" ht="38" customHeight="1" x14ac:dyDescent="0.3">
      <c r="B195" s="88"/>
      <c r="C195" s="349" t="str">
        <f>IF(E187=0,"",
IF(AND(E197&gt;0,E198=""),"N'oubliez pas d'inscrire le montant demandé à la SODEC",
IF(AND(E187&gt;0,E197=""),"Le requérant doit assumer au moins 30% des coûts du budget de projet déposé",
IF(E197/E187&lt;0.3,"Le requérant doit assumer au moins 30% des coûts du budget de projet déposé",""))))</f>
        <v/>
      </c>
      <c r="D195" s="350"/>
      <c r="E195" s="473" t="s">
        <v>62</v>
      </c>
      <c r="F195" s="475" t="s">
        <v>304</v>
      </c>
      <c r="G195" s="477" t="s">
        <v>305</v>
      </c>
      <c r="H195" s="479" t="s">
        <v>1</v>
      </c>
      <c r="I195" s="480"/>
      <c r="J195" s="480"/>
      <c r="K195" s="173"/>
      <c r="N195" s="30"/>
      <c r="O195" s="30"/>
    </row>
    <row r="196" spans="2:15" s="1" customFormat="1" ht="24" customHeight="1" x14ac:dyDescent="0.3">
      <c r="B196" s="88"/>
      <c r="C196" s="305" t="s">
        <v>371</v>
      </c>
      <c r="D196" s="306" t="s">
        <v>372</v>
      </c>
      <c r="E196" s="474"/>
      <c r="F196" s="476"/>
      <c r="G196" s="478"/>
      <c r="H196" s="481"/>
      <c r="I196" s="482"/>
      <c r="J196" s="482"/>
      <c r="K196" s="173"/>
      <c r="N196" s="30"/>
      <c r="O196" s="30"/>
    </row>
    <row r="197" spans="2:15" s="1" customFormat="1" ht="22" customHeight="1" x14ac:dyDescent="0.3">
      <c r="B197" s="88"/>
      <c r="C197" s="307" t="s">
        <v>329</v>
      </c>
      <c r="D197" s="22"/>
      <c r="E197" s="7"/>
      <c r="F197" s="8"/>
      <c r="G197" s="283" t="str">
        <f t="shared" ref="G197:G210" si="5">IF(F197="","",E197-F197)</f>
        <v/>
      </c>
      <c r="H197" s="359"/>
      <c r="I197" s="359"/>
      <c r="J197" s="359"/>
      <c r="K197" s="173"/>
      <c r="N197" s="30"/>
      <c r="O197" s="30"/>
    </row>
    <row r="198" spans="2:15" s="1" customFormat="1" ht="22" customHeight="1" x14ac:dyDescent="0.3">
      <c r="B198" s="88"/>
      <c r="C198" s="308" t="s">
        <v>330</v>
      </c>
      <c r="D198" s="22"/>
      <c r="E198" s="7"/>
      <c r="F198" s="8"/>
      <c r="G198" s="283" t="str">
        <f t="shared" si="5"/>
        <v/>
      </c>
      <c r="H198" s="359"/>
      <c r="I198" s="359"/>
      <c r="J198" s="359"/>
      <c r="K198" s="173"/>
      <c r="N198" s="30"/>
      <c r="O198" s="30"/>
    </row>
    <row r="199" spans="2:15" s="1" customFormat="1" ht="22" customHeight="1" x14ac:dyDescent="0.3">
      <c r="B199" s="88"/>
      <c r="C199" s="436" t="s">
        <v>337</v>
      </c>
      <c r="D199" s="437"/>
      <c r="E199" s="309">
        <f>SUM(E200:E202)</f>
        <v>0</v>
      </c>
      <c r="F199" s="310">
        <f t="shared" ref="F199" si="6">SUM(F200:F202)</f>
        <v>0</v>
      </c>
      <c r="G199" s="311">
        <f t="shared" ref="G199" si="7">SUM(G200:G202)</f>
        <v>0</v>
      </c>
      <c r="H199" s="438"/>
      <c r="I199" s="438"/>
      <c r="J199" s="438"/>
      <c r="K199" s="173"/>
      <c r="N199" s="30"/>
      <c r="O199" s="30"/>
    </row>
    <row r="200" spans="2:15" s="1" customFormat="1" ht="22" customHeight="1" x14ac:dyDescent="0.3">
      <c r="B200" s="88"/>
      <c r="C200" s="27"/>
      <c r="D200" s="22"/>
      <c r="E200" s="7"/>
      <c r="F200" s="8"/>
      <c r="G200" s="283" t="str">
        <f t="shared" si="5"/>
        <v/>
      </c>
      <c r="H200" s="407"/>
      <c r="I200" s="425"/>
      <c r="J200" s="408"/>
      <c r="K200" s="173"/>
      <c r="N200" s="30"/>
      <c r="O200" s="30"/>
    </row>
    <row r="201" spans="2:15" s="1" customFormat="1" ht="22" customHeight="1" x14ac:dyDescent="0.3">
      <c r="B201" s="88"/>
      <c r="C201" s="27"/>
      <c r="D201" s="22"/>
      <c r="E201" s="7"/>
      <c r="F201" s="8"/>
      <c r="G201" s="283" t="str">
        <f t="shared" si="5"/>
        <v/>
      </c>
      <c r="H201" s="359"/>
      <c r="I201" s="359"/>
      <c r="J201" s="359"/>
      <c r="K201" s="173"/>
      <c r="N201" s="30"/>
      <c r="O201" s="30"/>
    </row>
    <row r="202" spans="2:15" s="1" customFormat="1" ht="22" customHeight="1" x14ac:dyDescent="0.3">
      <c r="B202" s="88"/>
      <c r="C202" s="27"/>
      <c r="D202" s="22"/>
      <c r="E202" s="7"/>
      <c r="F202" s="8"/>
      <c r="G202" s="283" t="str">
        <f t="shared" si="5"/>
        <v/>
      </c>
      <c r="H202" s="359"/>
      <c r="I202" s="359"/>
      <c r="J202" s="359"/>
      <c r="K202" s="173"/>
      <c r="N202" s="30"/>
      <c r="O202" s="30"/>
    </row>
    <row r="203" spans="2:15" s="1" customFormat="1" ht="22" customHeight="1" x14ac:dyDescent="0.3">
      <c r="B203" s="88"/>
      <c r="C203" s="436" t="s">
        <v>338</v>
      </c>
      <c r="D203" s="437"/>
      <c r="E203" s="309">
        <f>SUM(E204:E206)</f>
        <v>0</v>
      </c>
      <c r="F203" s="310">
        <f t="shared" ref="F203" si="8">SUM(F204:F206)</f>
        <v>0</v>
      </c>
      <c r="G203" s="311">
        <f t="shared" ref="G203" si="9">SUM(G204:G206)</f>
        <v>0</v>
      </c>
      <c r="H203" s="438"/>
      <c r="I203" s="438"/>
      <c r="J203" s="438"/>
      <c r="K203" s="173"/>
      <c r="N203" s="30"/>
      <c r="O203" s="30"/>
    </row>
    <row r="204" spans="2:15" s="1" customFormat="1" ht="22" customHeight="1" x14ac:dyDescent="0.3">
      <c r="B204" s="88"/>
      <c r="C204" s="27"/>
      <c r="D204" s="22"/>
      <c r="E204" s="7"/>
      <c r="F204" s="8"/>
      <c r="G204" s="283" t="str">
        <f t="shared" si="5"/>
        <v/>
      </c>
      <c r="H204" s="407"/>
      <c r="I204" s="425"/>
      <c r="J204" s="408"/>
      <c r="K204" s="173"/>
      <c r="N204" s="30"/>
      <c r="O204" s="30"/>
    </row>
    <row r="205" spans="2:15" s="1" customFormat="1" ht="22" customHeight="1" x14ac:dyDescent="0.3">
      <c r="B205" s="88"/>
      <c r="C205" s="27"/>
      <c r="D205" s="22"/>
      <c r="E205" s="7"/>
      <c r="F205" s="8"/>
      <c r="G205" s="283" t="str">
        <f t="shared" si="5"/>
        <v/>
      </c>
      <c r="H205" s="359"/>
      <c r="I205" s="359"/>
      <c r="J205" s="359"/>
      <c r="K205" s="173"/>
      <c r="M205" s="26" t="s">
        <v>129</v>
      </c>
      <c r="N205" s="30"/>
      <c r="O205" s="30"/>
    </row>
    <row r="206" spans="2:15" s="1" customFormat="1" ht="22" customHeight="1" x14ac:dyDescent="0.3">
      <c r="B206" s="88"/>
      <c r="C206" s="27"/>
      <c r="D206" s="22"/>
      <c r="E206" s="7"/>
      <c r="F206" s="8"/>
      <c r="G206" s="283" t="str">
        <f t="shared" si="5"/>
        <v/>
      </c>
      <c r="H206" s="359"/>
      <c r="I206" s="359"/>
      <c r="J206" s="359"/>
      <c r="K206" s="173"/>
      <c r="N206" s="30"/>
      <c r="O206" s="30"/>
    </row>
    <row r="207" spans="2:15" s="1" customFormat="1" ht="22" customHeight="1" x14ac:dyDescent="0.3">
      <c r="B207" s="88"/>
      <c r="C207" s="436" t="s">
        <v>336</v>
      </c>
      <c r="D207" s="437"/>
      <c r="E207" s="309">
        <f>SUM(E208:E210)</f>
        <v>0</v>
      </c>
      <c r="F207" s="310">
        <f t="shared" ref="F207" si="10">SUM(F208:F210)</f>
        <v>0</v>
      </c>
      <c r="G207" s="311">
        <f t="shared" ref="G207" si="11">SUM(G208:G210)</f>
        <v>0</v>
      </c>
      <c r="H207" s="438"/>
      <c r="I207" s="438"/>
      <c r="J207" s="438"/>
      <c r="K207" s="173"/>
      <c r="N207" s="30"/>
      <c r="O207" s="30"/>
    </row>
    <row r="208" spans="2:15" s="1" customFormat="1" ht="22" customHeight="1" x14ac:dyDescent="0.3">
      <c r="B208" s="88"/>
      <c r="C208" s="27"/>
      <c r="D208" s="22"/>
      <c r="E208" s="7"/>
      <c r="F208" s="8"/>
      <c r="G208" s="283" t="str">
        <f t="shared" si="5"/>
        <v/>
      </c>
      <c r="H208" s="407"/>
      <c r="I208" s="425"/>
      <c r="J208" s="408"/>
      <c r="K208" s="173"/>
      <c r="N208" s="30"/>
      <c r="O208" s="30"/>
    </row>
    <row r="209" spans="2:16" s="1" customFormat="1" ht="22" customHeight="1" x14ac:dyDescent="0.3">
      <c r="B209" s="88"/>
      <c r="C209" s="27"/>
      <c r="D209" s="22"/>
      <c r="E209" s="7"/>
      <c r="F209" s="8"/>
      <c r="G209" s="283" t="str">
        <f t="shared" si="5"/>
        <v/>
      </c>
      <c r="H209" s="359"/>
      <c r="I209" s="359"/>
      <c r="J209" s="359"/>
      <c r="K209" s="173"/>
      <c r="N209" s="30"/>
      <c r="O209" s="30"/>
    </row>
    <row r="210" spans="2:16" s="1" customFormat="1" ht="22" customHeight="1" x14ac:dyDescent="0.3">
      <c r="B210" s="88"/>
      <c r="C210" s="27"/>
      <c r="D210" s="22"/>
      <c r="E210" s="7"/>
      <c r="F210" s="8"/>
      <c r="G210" s="283" t="str">
        <f t="shared" si="5"/>
        <v/>
      </c>
      <c r="H210" s="359"/>
      <c r="I210" s="359"/>
      <c r="J210" s="359"/>
      <c r="K210" s="173"/>
      <c r="N210" s="30"/>
      <c r="O210" s="30"/>
    </row>
    <row r="211" spans="2:16" s="1" customFormat="1" x14ac:dyDescent="0.3">
      <c r="B211" s="88"/>
      <c r="E211" s="312"/>
      <c r="K211" s="173"/>
    </row>
    <row r="212" spans="2:16" s="1" customFormat="1" ht="20.149999999999999" customHeight="1" x14ac:dyDescent="0.3">
      <c r="B212" s="88"/>
      <c r="C212" s="313" t="s">
        <v>0</v>
      </c>
      <c r="D212" s="314"/>
      <c r="E212" s="295">
        <f>SUM(E197,E198,E199,E203,E207)</f>
        <v>0</v>
      </c>
      <c r="F212" s="296">
        <f t="shared" ref="F212:G212" si="12">SUM(F197,F198,F199,F203,F207)</f>
        <v>0</v>
      </c>
      <c r="G212" s="300">
        <f t="shared" si="12"/>
        <v>0</v>
      </c>
      <c r="H212" s="460"/>
      <c r="I212" s="461"/>
      <c r="J212" s="461"/>
      <c r="K212" s="173"/>
    </row>
    <row r="213" spans="2:16" ht="10" customHeight="1" thickBot="1" x14ac:dyDescent="0.4">
      <c r="B213" s="201"/>
      <c r="C213" s="251"/>
      <c r="D213" s="251"/>
      <c r="E213" s="250"/>
      <c r="F213" s="251"/>
      <c r="G213" s="153"/>
      <c r="H213" s="153"/>
      <c r="I213" s="153"/>
      <c r="J213" s="153"/>
      <c r="K213" s="154"/>
    </row>
    <row r="214" spans="2:16" ht="14.15" customHeight="1" thickBot="1" x14ac:dyDescent="0.4">
      <c r="O214" s="50"/>
      <c r="P214" s="60"/>
    </row>
    <row r="215" spans="2:16" ht="10" customHeight="1" x14ac:dyDescent="0.35">
      <c r="B215" s="39"/>
      <c r="C215" s="43"/>
      <c r="D215" s="43"/>
      <c r="E215" s="304"/>
      <c r="F215" s="43"/>
      <c r="G215" s="43"/>
      <c r="H215" s="43"/>
      <c r="I215" s="43"/>
      <c r="J215" s="43"/>
      <c r="K215" s="44"/>
    </row>
    <row r="216" spans="2:16" ht="26.15" customHeight="1" x14ac:dyDescent="0.35">
      <c r="B216" s="46"/>
      <c r="C216" s="412" t="s">
        <v>109</v>
      </c>
      <c r="D216" s="412"/>
      <c r="E216" s="412"/>
      <c r="F216" s="412"/>
      <c r="G216" s="412"/>
      <c r="H216" s="412"/>
      <c r="I216" s="412"/>
      <c r="J216" s="412"/>
      <c r="K216" s="53"/>
    </row>
    <row r="217" spans="2:16" ht="10" customHeight="1" x14ac:dyDescent="0.35">
      <c r="B217" s="46"/>
      <c r="C217" s="51"/>
      <c r="D217" s="51"/>
      <c r="E217" s="125"/>
      <c r="F217" s="51"/>
      <c r="K217" s="53"/>
    </row>
    <row r="218" spans="2:16" ht="22" customHeight="1" x14ac:dyDescent="0.35">
      <c r="B218" s="46"/>
      <c r="D218" s="315"/>
      <c r="E218" s="316"/>
      <c r="F218" s="316"/>
      <c r="G218" s="317" t="s">
        <v>61</v>
      </c>
      <c r="H218" s="317" t="s">
        <v>72</v>
      </c>
      <c r="I218" s="448" t="s">
        <v>292</v>
      </c>
      <c r="J218" s="449"/>
      <c r="K218" s="53"/>
    </row>
    <row r="219" spans="2:16" ht="22" customHeight="1" x14ac:dyDescent="0.35">
      <c r="B219" s="46"/>
      <c r="C219" s="450" t="s">
        <v>334</v>
      </c>
      <c r="D219" s="451"/>
      <c r="E219" s="451"/>
      <c r="F219" s="452"/>
      <c r="G219" s="22"/>
      <c r="H219" s="28"/>
      <c r="I219" s="407"/>
      <c r="J219" s="408"/>
      <c r="K219" s="53"/>
    </row>
    <row r="220" spans="2:16" ht="22" customHeight="1" x14ac:dyDescent="0.35">
      <c r="B220" s="46"/>
      <c r="C220" s="453"/>
      <c r="D220" s="454"/>
      <c r="E220" s="454"/>
      <c r="F220" s="455"/>
      <c r="G220" s="22"/>
      <c r="H220" s="28"/>
      <c r="I220" s="407"/>
      <c r="J220" s="408"/>
      <c r="K220" s="53"/>
    </row>
    <row r="221" spans="2:16" ht="22" customHeight="1" x14ac:dyDescent="0.35">
      <c r="B221" s="46"/>
      <c r="C221" s="450" t="s">
        <v>335</v>
      </c>
      <c r="D221" s="451"/>
      <c r="E221" s="451"/>
      <c r="F221" s="452"/>
      <c r="G221" s="22"/>
      <c r="H221" s="28"/>
      <c r="I221" s="407"/>
      <c r="J221" s="408"/>
      <c r="K221" s="53"/>
    </row>
    <row r="222" spans="2:16" ht="22" customHeight="1" x14ac:dyDescent="0.35">
      <c r="B222" s="46"/>
      <c r="C222" s="453"/>
      <c r="D222" s="454"/>
      <c r="E222" s="454"/>
      <c r="F222" s="455"/>
      <c r="G222" s="22"/>
      <c r="H222" s="28"/>
      <c r="I222" s="407"/>
      <c r="J222" s="408"/>
      <c r="K222" s="53"/>
    </row>
    <row r="223" spans="2:16" ht="10" customHeight="1" thickBot="1" x14ac:dyDescent="0.4">
      <c r="B223" s="201"/>
      <c r="C223" s="318"/>
      <c r="D223" s="318"/>
      <c r="E223" s="319"/>
      <c r="F223" s="319"/>
      <c r="G223" s="320"/>
      <c r="H223" s="320"/>
      <c r="I223" s="320"/>
      <c r="J223" s="152"/>
      <c r="K223" s="154"/>
    </row>
    <row r="224" spans="2:16" ht="14.15" customHeight="1" thickBot="1" x14ac:dyDescent="0.4">
      <c r="O224" s="50"/>
      <c r="P224" s="60"/>
    </row>
    <row r="225" spans="2:16" ht="10" customHeight="1" x14ac:dyDescent="0.35">
      <c r="B225" s="39"/>
      <c r="C225" s="43"/>
      <c r="D225" s="43"/>
      <c r="E225" s="304"/>
      <c r="F225" s="43"/>
      <c r="G225" s="43"/>
      <c r="H225" s="43"/>
      <c r="I225" s="43"/>
      <c r="J225" s="43"/>
      <c r="K225" s="44"/>
      <c r="M225" s="321"/>
    </row>
    <row r="226" spans="2:16" ht="26.15" customHeight="1" x14ac:dyDescent="0.35">
      <c r="B226" s="46"/>
      <c r="C226" s="447" t="s">
        <v>101</v>
      </c>
      <c r="D226" s="447"/>
      <c r="E226" s="447"/>
      <c r="F226" s="447"/>
      <c r="G226" s="447"/>
      <c r="H226" s="447"/>
      <c r="I226" s="447"/>
      <c r="J226" s="447"/>
      <c r="K226" s="53"/>
      <c r="M226" s="321"/>
    </row>
    <row r="227" spans="2:16" ht="10" customHeight="1" thickBot="1" x14ac:dyDescent="0.4">
      <c r="B227" s="201"/>
      <c r="C227" s="318"/>
      <c r="D227" s="318"/>
      <c r="E227" s="319"/>
      <c r="F227" s="319"/>
      <c r="G227" s="320"/>
      <c r="H227" s="320"/>
      <c r="I227" s="320"/>
      <c r="J227" s="152"/>
      <c r="K227" s="154"/>
      <c r="M227" s="321"/>
    </row>
    <row r="228" spans="2:16" ht="14.15" customHeight="1" thickBot="1" x14ac:dyDescent="0.4">
      <c r="O228" s="50"/>
      <c r="P228" s="60"/>
    </row>
    <row r="229" spans="2:16" ht="16" customHeight="1" x14ac:dyDescent="0.35">
      <c r="B229" s="39"/>
      <c r="C229" s="42"/>
      <c r="D229" s="42"/>
      <c r="E229" s="253"/>
      <c r="F229" s="42"/>
      <c r="G229" s="43"/>
      <c r="H229" s="43"/>
      <c r="I229" s="43"/>
      <c r="J229" s="43"/>
      <c r="K229" s="197"/>
    </row>
    <row r="230" spans="2:16" ht="37" customHeight="1" x14ac:dyDescent="0.35">
      <c r="B230" s="46"/>
      <c r="C230" s="445" t="s">
        <v>139</v>
      </c>
      <c r="D230" s="446"/>
      <c r="E230" s="446"/>
      <c r="F230" s="446"/>
      <c r="G230" s="446"/>
      <c r="H230" s="446"/>
      <c r="I230" s="446"/>
      <c r="J230" s="446"/>
      <c r="K230" s="53"/>
    </row>
    <row r="231" spans="2:16" ht="16" customHeight="1" thickBot="1" x14ac:dyDescent="0.4">
      <c r="B231" s="201"/>
      <c r="C231" s="322"/>
      <c r="D231" s="322"/>
      <c r="E231" s="323"/>
      <c r="F231" s="322"/>
      <c r="G231" s="153"/>
      <c r="H231" s="153"/>
      <c r="I231" s="153"/>
      <c r="J231" s="153"/>
      <c r="K231" s="154"/>
    </row>
    <row r="232" spans="2:16" ht="15.5" x14ac:dyDescent="0.35">
      <c r="C232" s="324"/>
      <c r="D232" s="324"/>
      <c r="E232" s="325"/>
      <c r="F232" s="324"/>
    </row>
    <row r="233" spans="2:16" ht="38.15" customHeight="1" x14ac:dyDescent="0.35">
      <c r="C233" s="442" t="s">
        <v>140</v>
      </c>
      <c r="D233" s="443"/>
      <c r="E233" s="443"/>
      <c r="F233" s="443"/>
      <c r="G233" s="443"/>
      <c r="H233" s="443"/>
      <c r="I233" s="443"/>
      <c r="J233" s="444"/>
      <c r="K233" s="38"/>
      <c r="O233" s="34"/>
    </row>
    <row r="234" spans="2:16" ht="15.5" x14ac:dyDescent="0.35">
      <c r="C234" s="324"/>
      <c r="D234" s="324"/>
      <c r="E234" s="325"/>
      <c r="F234" s="324"/>
    </row>
    <row r="235" spans="2:16" ht="15.5" x14ac:dyDescent="0.35">
      <c r="C235" s="324"/>
      <c r="D235" s="324"/>
      <c r="E235" s="325"/>
      <c r="F235" s="324"/>
    </row>
  </sheetData>
  <sheetProtection algorithmName="SHA-512" hashValue="u4koPI/Z2Hcuo7C68vjTbnlQlIb/BcH2DJqmpN6srCXEpQwR0semBE4IvwZI7MJHxHdBAGMjz2Rq6bu8PeyH6A==" saltValue="bOXzDx+IoUzK2bDLvGHtyg==" spinCount="100000" sheet="1" objects="1" scenarios="1" formatRows="0"/>
  <mergeCells count="218">
    <mergeCell ref="H212:J212"/>
    <mergeCell ref="G100:J100"/>
    <mergeCell ref="C187:D187"/>
    <mergeCell ref="I187:J187"/>
    <mergeCell ref="I166:J166"/>
    <mergeCell ref="I155:J155"/>
    <mergeCell ref="I146:J146"/>
    <mergeCell ref="E195:E196"/>
    <mergeCell ref="F195:F196"/>
    <mergeCell ref="G195:G196"/>
    <mergeCell ref="H195:J196"/>
    <mergeCell ref="H210:J210"/>
    <mergeCell ref="H204:J204"/>
    <mergeCell ref="H205:J205"/>
    <mergeCell ref="H206:J206"/>
    <mergeCell ref="C207:D207"/>
    <mergeCell ref="H207:J207"/>
    <mergeCell ref="H208:J208"/>
    <mergeCell ref="I144:J144"/>
    <mergeCell ref="I145:J145"/>
    <mergeCell ref="I172:J172"/>
    <mergeCell ref="C199:D199"/>
    <mergeCell ref="H199:J199"/>
    <mergeCell ref="H200:J200"/>
    <mergeCell ref="C191:J191"/>
    <mergeCell ref="C166:D166"/>
    <mergeCell ref="I163:J163"/>
    <mergeCell ref="C162:D162"/>
    <mergeCell ref="I162:J162"/>
    <mergeCell ref="C173:D173"/>
    <mergeCell ref="I173:J173"/>
    <mergeCell ref="C174:D174"/>
    <mergeCell ref="I174:J174"/>
    <mergeCell ref="I165:J165"/>
    <mergeCell ref="C177:D177"/>
    <mergeCell ref="I177:J177"/>
    <mergeCell ref="C171:D171"/>
    <mergeCell ref="I171:J171"/>
    <mergeCell ref="C172:D172"/>
    <mergeCell ref="E1:K1"/>
    <mergeCell ref="C19:J19"/>
    <mergeCell ref="C20:J20"/>
    <mergeCell ref="F22:J22"/>
    <mergeCell ref="I161:J161"/>
    <mergeCell ref="F34:G34"/>
    <mergeCell ref="C82:J82"/>
    <mergeCell ref="F106:G106"/>
    <mergeCell ref="I106:J106"/>
    <mergeCell ref="F107:G107"/>
    <mergeCell ref="C6:J6"/>
    <mergeCell ref="F43:G43"/>
    <mergeCell ref="F116:J116"/>
    <mergeCell ref="F117:J117"/>
    <mergeCell ref="C125:J125"/>
    <mergeCell ref="C9:J9"/>
    <mergeCell ref="I143:J143"/>
    <mergeCell ref="I149:J149"/>
    <mergeCell ref="C161:D161"/>
    <mergeCell ref="C22:E22"/>
    <mergeCell ref="C23:E23"/>
    <mergeCell ref="C24:E24"/>
    <mergeCell ref="C25:E25"/>
    <mergeCell ref="C33:E33"/>
    <mergeCell ref="C233:J233"/>
    <mergeCell ref="C230:J230"/>
    <mergeCell ref="C216:J216"/>
    <mergeCell ref="C226:J226"/>
    <mergeCell ref="I218:J218"/>
    <mergeCell ref="I219:J219"/>
    <mergeCell ref="I220:J220"/>
    <mergeCell ref="I221:J221"/>
    <mergeCell ref="C221:F222"/>
    <mergeCell ref="I222:J222"/>
    <mergeCell ref="C219:F220"/>
    <mergeCell ref="H201:J201"/>
    <mergeCell ref="C203:D203"/>
    <mergeCell ref="H203:J203"/>
    <mergeCell ref="H209:J209"/>
    <mergeCell ref="C104:E104"/>
    <mergeCell ref="H197:J197"/>
    <mergeCell ref="H198:J198"/>
    <mergeCell ref="H202:J202"/>
    <mergeCell ref="I142:J142"/>
    <mergeCell ref="C146:D146"/>
    <mergeCell ref="I158:J158"/>
    <mergeCell ref="C142:D142"/>
    <mergeCell ref="C114:E114"/>
    <mergeCell ref="I139:J139"/>
    <mergeCell ref="I150:J150"/>
    <mergeCell ref="C160:D160"/>
    <mergeCell ref="I160:J160"/>
    <mergeCell ref="C149:D149"/>
    <mergeCell ref="I141:J141"/>
    <mergeCell ref="C193:J193"/>
    <mergeCell ref="C158:D158"/>
    <mergeCell ref="C139:D139"/>
    <mergeCell ref="C178:D178"/>
    <mergeCell ref="I178:J178"/>
    <mergeCell ref="U22:W26"/>
    <mergeCell ref="F96:J96"/>
    <mergeCell ref="I137:J137"/>
    <mergeCell ref="C91:F91"/>
    <mergeCell ref="G91:J91"/>
    <mergeCell ref="C92:F92"/>
    <mergeCell ref="G92:J92"/>
    <mergeCell ref="C93:F93"/>
    <mergeCell ref="G93:J93"/>
    <mergeCell ref="C106:D106"/>
    <mergeCell ref="F44:J44"/>
    <mergeCell ref="I107:J107"/>
    <mergeCell ref="H34:J34"/>
    <mergeCell ref="F36:J37"/>
    <mergeCell ref="F108:G108"/>
    <mergeCell ref="C35:E35"/>
    <mergeCell ref="C34:E34"/>
    <mergeCell ref="C28:J28"/>
    <mergeCell ref="F76:H76"/>
    <mergeCell ref="C47:J47"/>
    <mergeCell ref="C38:J38"/>
    <mergeCell ref="C27:J27"/>
    <mergeCell ref="F41:J41"/>
    <mergeCell ref="I108:J108"/>
    <mergeCell ref="O6:O7"/>
    <mergeCell ref="I164:J164"/>
    <mergeCell ref="F114:J114"/>
    <mergeCell ref="I152:J152"/>
    <mergeCell ref="I153:J153"/>
    <mergeCell ref="I154:J154"/>
    <mergeCell ref="I159:J159"/>
    <mergeCell ref="F112:J112"/>
    <mergeCell ref="C170:D170"/>
    <mergeCell ref="I170:J170"/>
    <mergeCell ref="D12:J12"/>
    <mergeCell ref="D15:J15"/>
    <mergeCell ref="C40:E40"/>
    <mergeCell ref="C41:E41"/>
    <mergeCell ref="C116:D120"/>
    <mergeCell ref="C100:E100"/>
    <mergeCell ref="C88:J88"/>
    <mergeCell ref="F98:J98"/>
    <mergeCell ref="C137:D137"/>
    <mergeCell ref="F120:J120"/>
    <mergeCell ref="C112:E112"/>
    <mergeCell ref="F23:J23"/>
    <mergeCell ref="F24:J24"/>
    <mergeCell ref="N6:N7"/>
    <mergeCell ref="C65:G65"/>
    <mergeCell ref="C67:G67"/>
    <mergeCell ref="C69:G69"/>
    <mergeCell ref="C42:E42"/>
    <mergeCell ref="C43:E43"/>
    <mergeCell ref="F45:J46"/>
    <mergeCell ref="C159:D159"/>
    <mergeCell ref="C151:D151"/>
    <mergeCell ref="I151:J151"/>
    <mergeCell ref="C155:D155"/>
    <mergeCell ref="F42:J42"/>
    <mergeCell ref="F119:J119"/>
    <mergeCell ref="F118:J118"/>
    <mergeCell ref="C132:J132"/>
    <mergeCell ref="C73:E73"/>
    <mergeCell ref="C128:J128"/>
    <mergeCell ref="I140:J140"/>
    <mergeCell ref="C44:E44"/>
    <mergeCell ref="C140:D140"/>
    <mergeCell ref="C141:D141"/>
    <mergeCell ref="C138:J138"/>
    <mergeCell ref="C90:J90"/>
    <mergeCell ref="C96:E96"/>
    <mergeCell ref="C98:E98"/>
    <mergeCell ref="F104:J104"/>
    <mergeCell ref="C110:E110"/>
    <mergeCell ref="F110:J110"/>
    <mergeCell ref="C148:J148"/>
    <mergeCell ref="C157:J157"/>
    <mergeCell ref="C150:D150"/>
    <mergeCell ref="C31:E31"/>
    <mergeCell ref="F31:J31"/>
    <mergeCell ref="F32:J32"/>
    <mergeCell ref="C32:E32"/>
    <mergeCell ref="F33:J33"/>
    <mergeCell ref="F35:J35"/>
    <mergeCell ref="F74:H74"/>
    <mergeCell ref="F75:H75"/>
    <mergeCell ref="C36:E36"/>
    <mergeCell ref="F40:J40"/>
    <mergeCell ref="C49:J49"/>
    <mergeCell ref="C51:G53"/>
    <mergeCell ref="C55:J55"/>
    <mergeCell ref="C57:G57"/>
    <mergeCell ref="I57:J67"/>
    <mergeCell ref="C59:G59"/>
    <mergeCell ref="C61:G61"/>
    <mergeCell ref="C63:G63"/>
    <mergeCell ref="C195:D195"/>
    <mergeCell ref="C71:J71"/>
    <mergeCell ref="C135:J135"/>
    <mergeCell ref="C185:D185"/>
    <mergeCell ref="I185:J185"/>
    <mergeCell ref="C168:D168"/>
    <mergeCell ref="I168:J168"/>
    <mergeCell ref="I179:J179"/>
    <mergeCell ref="I180:J180"/>
    <mergeCell ref="I181:J181"/>
    <mergeCell ref="I182:J182"/>
    <mergeCell ref="I183:J183"/>
    <mergeCell ref="I184:J184"/>
    <mergeCell ref="C175:D175"/>
    <mergeCell ref="I175:J175"/>
    <mergeCell ref="C176:D176"/>
    <mergeCell ref="I176:J176"/>
    <mergeCell ref="C102:E102"/>
    <mergeCell ref="C74:E74"/>
    <mergeCell ref="C75:E75"/>
    <mergeCell ref="C76:E76"/>
    <mergeCell ref="C77:E77"/>
    <mergeCell ref="C85:J85"/>
    <mergeCell ref="F102:J102"/>
  </mergeCells>
  <conditionalFormatting sqref="C195:D195">
    <cfRule type="containsText" dxfId="15" priority="4" operator="containsText" text="N'oubliez pas d'inscrire le montant demandé à la SODEC">
      <formula>NOT(ISERROR(SEARCH("N'oubliez pas d'inscrire le montant demandé à la SODEC",C195)))</formula>
    </cfRule>
    <cfRule type="containsText" dxfId="14" priority="5" operator="containsText" text="Le requérant doit assumer au moins 30% des coûts du budget de projet déposé">
      <formula>NOT(ISERROR(SEARCH("Le requérant doit assumer au moins 30% des coûts du budget de projet déposé",C195)))</formula>
    </cfRule>
  </conditionalFormatting>
  <conditionalFormatting sqref="C36:E36">
    <cfRule type="containsText" dxfId="13" priority="6" operator="containsText" text="L'adresse courriel du représentant officiel de l'entreprise est essentielle pour communiquer la décision">
      <formula>NOT(ISERROR(SEARCH("L'adresse courriel du représentant officiel de l'entreprise est essentielle pour communiquer la décision",C36)))</formula>
    </cfRule>
  </conditionalFormatting>
  <conditionalFormatting sqref="E197">
    <cfRule type="expression" dxfId="12" priority="3">
      <formula>AND($E$187&gt;0,$E$197="")</formula>
    </cfRule>
  </conditionalFormatting>
  <conditionalFormatting sqref="E198">
    <cfRule type="expression" dxfId="11" priority="2">
      <formula>AND($E$197&gt;0,$E$198="")</formula>
    </cfRule>
  </conditionalFormatting>
  <conditionalFormatting sqref="G100">
    <cfRule type="containsText" dxfId="10" priority="8" operator="containsText" text="Le rapport final devra être remis au plus tard 6 mois après la fin des activités">
      <formula>NOT(ISERROR(SEARCH("Le rapport final devra être remis au plus tard 6 mois après la fin des activités",G100)))</formula>
    </cfRule>
  </conditionalFormatting>
  <conditionalFormatting sqref="G100:J100">
    <cfRule type="containsText" dxfId="9" priority="9" operator="containsText" text="Malheureusement, votre demande étant soumise hors du délai de 14 jours avant le début des activités elle n'est donc pas admissible">
      <formula>NOT(ISERROR(SEARCH("Malheureusement, votre demande étant soumise hors du délai de 14 jours avant le début des activités elle n'est donc pas admissible",G100)))</formula>
    </cfRule>
  </conditionalFormatting>
  <conditionalFormatting sqref="I57">
    <cfRule type="containsText" dxfId="8" priority="1" operator="containsText" text="Votre entreprise ne semble pas admissible, veuillez communiquer avec nous par courriel en cliquant ici">
      <formula>NOT(ISERROR(SEARCH("Votre entreprise ne semble pas admissible, veuillez communiquer avec nous par courriel en cliquant ici",I57)))</formula>
    </cfRule>
  </conditionalFormatting>
  <conditionalFormatting sqref="M98:M101">
    <cfRule type="notContainsBlanks" dxfId="7" priority="10">
      <formula>LEN(TRIM(M98))&gt;0</formula>
    </cfRule>
  </conditionalFormatting>
  <dataValidations xWindow="410" yWindow="551" count="21">
    <dataValidation type="whole" operator="greaterThan" allowBlank="1" showInputMessage="1" showErrorMessage="1" error="Entrer un nombre entier sans décimale" sqref="E139:E141 E213:F214 H213:I214 E159 E157:F157 E143:E145 E147:F148" xr:uid="{52AD64DE-AF68-499D-ACB3-F45C1DB92CC2}">
      <formula1>0</formula1>
    </dataValidation>
    <dataValidation allowBlank="1" showInputMessage="1" showErrorMessage="1" error="Entrer un nombre entier sans décimale" sqref="E191:F192 F188:F190 E189:E190 E195:F195" xr:uid="{C2B38B74-B66B-4479-BD66-F6749587D709}"/>
    <dataValidation type="whole" operator="greaterThan" allowBlank="1" showInputMessage="1" showErrorMessage="1" error="Entrer un nombre entier sans décimale" prompt="Matériel conçu pour les activités d'exportation, incluant les coûts de traduction" sqref="E142" xr:uid="{666F7926-3D43-49DD-8F39-03DEB222F025}">
      <formula1>0</formula1>
    </dataValidation>
    <dataValidation allowBlank="1" showInputMessage="1" showErrorMessage="1" prompt="Le requérant doit assumer au moins 30% des coûts du budget de projet déposé" sqref="E197" xr:uid="{0326D6E7-9576-4452-91F6-638D19E85B1E}"/>
    <dataValidation type="whole" operator="greaterThan" allowBlank="1" showInputMessage="1" showErrorMessage="1" error="Entrer un nombre entier sans décimale" prompt="Pour le travail effectué hors Québec et pour la négociation des ententes" sqref="E160" xr:uid="{20DE9CBA-AC7F-4CB4-9568-08C77B11749A}">
      <formula1>0</formula1>
    </dataValidation>
    <dataValidation type="whole" operator="greaterThan" allowBlank="1" showInputMessage="1" showErrorMessage="1" error="Entrer un nombre entier sans décimale" prompt="Services liés aux ententes commerciales hors Québec" sqref="E161" xr:uid="{A59515E6-EA34-4214-951D-6968319E1A8A}">
      <formula1>0</formula1>
    </dataValidation>
    <dataValidation type="whole" operator="greaterThan" allowBlank="1" showInputMessage="1" showErrorMessage="1" error="Entrer un nombre entier sans décimale" prompt="Pour les occasions d'affaires seulement" sqref="E150" xr:uid="{FDC4C70D-34D1-4EC4-8A4A-52AAF60513F4}">
      <formula1>0</formula1>
    </dataValidation>
    <dataValidation type="whole" operator="greaterThan" allowBlank="1" showInputMessage="1" showErrorMessage="1" error="Entrer un nombre entier sans décimale" prompt="Lorsqu'il n'y a pas de présence collective dans le marché soutenu par la SODEC pouvant accueillir le requérant" sqref="E158" xr:uid="{25EB34C6-22D6-4F63-BC1C-6FD100B22F6B}">
      <formula1>0</formula1>
    </dataValidation>
    <dataValidation allowBlank="1" showInputMessage="1" showErrorMessage="1" prompt="Pour copier un texte de format Word, double cliquer dans cet espace_x000a__x000a_" sqref="F121:J121" xr:uid="{EF52C078-0F55-4000-9F81-B52AFB4C975F}"/>
    <dataValidation type="whole" operator="greaterThan" allowBlank="1" showInputMessage="1" showErrorMessage="1" error="Entrer un nombre entier sans décimale" prompt="Si pertinent" sqref="E162" xr:uid="{89B79F77-75D5-4641-985D-116C87803EA6}">
      <formula1>0</formula1>
    </dataValidation>
    <dataValidation allowBlank="1" showInputMessage="1" showErrorMessage="1" error="Entrer un nombre entier sans décimale" prompt="Le taux de cumul des aides gouvernementales maximal ne peux dépasser 70% du budget du projet (incluant les crédits d'impôt provinciaux et fédéraux)" sqref="E198 E200:E202 E204:E206" xr:uid="{2261EFD3-52A6-4FF5-9C3B-05CB3A940A77}"/>
    <dataValidation type="whole" operator="greaterThan" allowBlank="1" showInputMessage="1" showErrorMessage="1" error="Entrer un nombre entier sans décimale" prompt="À compléter à l'étape du rapport final" sqref="F139:F145 F149:F154 F158:F165 F208:F210 F204:F206 F197:F198 F200:F202" xr:uid="{8537F450-AFAE-4302-BB3F-9107468B4736}">
      <formula1>0</formula1>
    </dataValidation>
    <dataValidation allowBlank="1" showInputMessage="1" showErrorMessage="1" prompt="Entrer la date comme suit:_x000a_aaaa-mm-jj" sqref="F100" xr:uid="{1571EC14-1B11-4263-82A3-AF7AF32F533A}"/>
    <dataValidation type="whole" operator="greaterThan" allowBlank="1" showInputMessage="1" showErrorMessage="1" prompt="Inscrire un nombre entier, sans signe de dollars ($)" sqref="H219:H222" xr:uid="{4D9EEC1C-C0F3-43A4-B369-5A5A17BB29EF}">
      <formula1>0</formula1>
    </dataValidation>
    <dataValidation type="whole" operator="greaterThan" allowBlank="1" showInputMessage="1" showErrorMessage="1" error="Entrer un nombre entier sans décimale" prompt="Pour les occasions d'affaires seulement_x000a__x000a_Spécifier le nombre de personnes dans la colonne Notes explicatives" sqref="E149" xr:uid="{38299CA7-6111-470A-9886-B579583B98D7}">
      <formula1>0</formula1>
    </dataValidation>
    <dataValidation type="whole" operator="greaterThan" allowBlank="1" showInputMessage="1" showErrorMessage="1" error="Entrer un nombre entier sans décimale" prompt="Pour les occasions d'affaires seulement_x000a__x000a_Spécifier le nombre de personnes, le nombre de jours, le montant par nuitée dans la colonne Notes explicatives" sqref="E151" xr:uid="{9A948BB4-84E6-4C86-9190-F71A1F167E50}">
      <formula1>0</formula1>
    </dataValidation>
    <dataValidation type="list" allowBlank="1" showInputMessage="1" showErrorMessage="1" prompt="Sélectionner le métier après avoir déterminé la matière" sqref="F75:H75" xr:uid="{D791FFD3-2FDB-4C92-8D8B-EFE41F77BCFF}">
      <formula1>INDIRECT($F$74)</formula1>
    </dataValidation>
    <dataValidation type="list" allowBlank="1" showInputMessage="1" showErrorMessage="1" prompt="Sélectionner d'abord la matière principale dans la liste" sqref="F74:H74" xr:uid="{14BADF6F-0286-406A-B797-88DAA2E7DC3C}">
      <formula1>Matière</formula1>
    </dataValidation>
    <dataValidation allowBlank="1" showInputMessage="1" showErrorMessage="1" prompt="Spécifier" sqref="C169:D169 C185 C168 C167:D167" xr:uid="{09F18308-97EC-49A7-86D7-230A3F3C21BB}"/>
    <dataValidation type="whole" operator="greaterThan" allowBlank="1" showInputMessage="1" showErrorMessage="1" error="Veuillez entrer l'année comme suit: _x000a_aaaa" prompt="Entrer l'année comme suit:_x000a_aaaa" sqref="G219:G222" xr:uid="{BE2E04DF-A6D6-4B1E-BC71-7D9E6A17E7AE}">
      <formula1>0</formula1>
    </dataValidation>
    <dataValidation allowBlank="1" showInputMessage="1" showErrorMessage="1" prompt="Cette personne est généralement un haut dirigeant inscrit au REQ comme étant président, directeur général, secrétaire, vice-président, trésorier ou une personne administratice autorisée à engager la société de par les règlements internes de la société." sqref="C28:J28 F31:J31" xr:uid="{E2B94F8D-91B4-48C4-9821-F7485172BDBB}"/>
  </dataValidations>
  <hyperlinks>
    <hyperlink ref="C226:J226" location="Rapport_Final!C7" display="RAPPORT FINAL cliquer ici" xr:uid="{BD8F42B4-A448-4E2C-AFF9-38BA75DEF7C8}"/>
    <hyperlink ref="C128:J128" location="Description_Activités!C7" display="Inscrire le détail des activités prévues dans le cadre du projet dans l'onglet Desciption_Activités cliquer ici" xr:uid="{68C078B5-55E1-418C-9474-6CFE0BD12C25}"/>
    <hyperlink ref="M205" location="Rapport_Final!D19" display="accès rapide au rapport final" xr:uid="{6FCBA477-840F-4070-B880-CE0242E600EE}"/>
    <hyperlink ref="M165" location="Rapport_Final!D18" display="accès rapide au rapport final" xr:uid="{2FFA73B1-74C0-40D2-AFE4-BD51A1EEB065}"/>
    <hyperlink ref="D15:J15" location="Rapport_Final!C7" display="répondre aux questions et compléter tous les champs de Rapport final" xr:uid="{D4911223-F95E-4EED-B8B7-47D58592B81E}"/>
    <hyperlink ref="M179" location="Rapport_Final!D18" display="accès rapide au rapport final" xr:uid="{52455A67-1703-4BEB-873D-D47C8E067861}"/>
  </hyperlinks>
  <printOptions horizontalCentered="1"/>
  <pageMargins left="0.25" right="0.25" top="0.75" bottom="0.75" header="0.3" footer="0.3"/>
  <pageSetup paperSize="5" scale="63" fitToHeight="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ltText="">
                <anchor moveWithCells="1">
                  <from>
                    <xdr:col>9</xdr:col>
                    <xdr:colOff>514350</xdr:colOff>
                    <xdr:row>229</xdr:row>
                    <xdr:rowOff>38100</xdr:rowOff>
                  </from>
                  <to>
                    <xdr:col>9</xdr:col>
                    <xdr:colOff>908050</xdr:colOff>
                    <xdr:row>230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10" yWindow="551" count="5">
        <x14:dataValidation type="list" allowBlank="1" showInputMessage="1" showErrorMessage="1" xr:uid="{099F0A26-EBC9-49C6-9CCD-E17DE2CA5410}">
          <x14:formula1>
            <xm:f>Paramètres!$B$2:$B$3</xm:f>
          </x14:formula1>
          <xm:sqref>O19 F73 F77</xm:sqref>
        </x14:dataValidation>
        <x14:dataValidation type="list" allowBlank="1" showInputMessage="1" showErrorMessage="1" prompt="Sélectionner dans la liste" xr:uid="{CABC47B5-8689-4E7B-8976-74ECB9BAEE03}">
          <x14:formula1>
            <xm:f>Paramètres!$A$2:$A$4</xm:f>
          </x14:formula1>
          <xm:sqref>F96:J96</xm:sqref>
        </x14:dataValidation>
        <x14:dataValidation type="list" allowBlank="1" showInputMessage="1" showErrorMessage="1" prompt="Indiquer les marchés en ordre d'importance_x000a__x000a_Sélectionner dans la liste" xr:uid="{9A6E7C5F-4DAD-408A-94FE-180C5EA1A5D9}">
          <x14:formula1>
            <xm:f>Paramètres!$C$2:$C$7</xm:f>
          </x14:formula1>
          <xm:sqref>F106:G108 I106:J108</xm:sqref>
        </x14:dataValidation>
        <x14:dataValidation type="list" allowBlank="1" showInputMessage="1" showErrorMessage="1" prompt="Sélectionner dans la liste" xr:uid="{D845DC04-8EED-4528-9E99-5B7BF26E20D5}">
          <x14:formula1>
            <xm:f>Paramètres!$B$2:$B$3</xm:f>
          </x14:formula1>
          <xm:sqref>H51 H57 H59 H61 H63 H65 H67</xm:sqref>
        </x14:dataValidation>
        <x14:dataValidation type="list" allowBlank="1" showInputMessage="1" showErrorMessage="1" prompt="Sélectionner dans la liste" xr:uid="{391CBFE9-BC26-4BEE-8008-39AE35CCD378}">
          <x14:formula1>
            <xm:f>Paramètres!$F$1:$F$2</xm:f>
          </x14:formula1>
          <xm:sqref>D197:D198 D200:D202 D204:D206 D208:D210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14847-5A24-4347-AEE5-80D3BDFB1CCE}">
  <sheetPr>
    <tabColor theme="4" tint="0.79998168889431442"/>
    <pageSetUpPr fitToPage="1"/>
  </sheetPr>
  <dimension ref="B1:P31"/>
  <sheetViews>
    <sheetView showGridLines="0" zoomScale="90" zoomScaleNormal="90" workbookViewId="0">
      <selection activeCell="C7" sqref="C7:I7"/>
    </sheetView>
  </sheetViews>
  <sheetFormatPr baseColWidth="10" defaultRowHeight="14" x14ac:dyDescent="0.3"/>
  <cols>
    <col min="1" max="1" width="1.54296875" style="1" customWidth="1"/>
    <col min="2" max="2" width="2.54296875" style="1" customWidth="1"/>
    <col min="3" max="3" width="14.90625" style="182" customWidth="1"/>
    <col min="4" max="4" width="16.1796875" style="182" customWidth="1"/>
    <col min="5" max="5" width="60.54296875" style="1" customWidth="1"/>
    <col min="6" max="7" width="28.26953125" style="1" customWidth="1"/>
    <col min="8" max="8" width="55.54296875" style="1" customWidth="1"/>
    <col min="9" max="9" width="53.7265625" style="1" customWidth="1"/>
    <col min="10" max="10" width="2.54296875" style="1" customWidth="1"/>
    <col min="11" max="11" width="1.54296875" style="1" customWidth="1"/>
    <col min="12" max="16384" width="10.90625" style="1"/>
  </cols>
  <sheetData>
    <row r="1" spans="2:16" ht="44.15" customHeight="1" x14ac:dyDescent="0.4">
      <c r="E1" s="183"/>
      <c r="F1" s="183"/>
      <c r="G1" s="183"/>
      <c r="H1" s="456" t="s">
        <v>53</v>
      </c>
      <c r="I1" s="456"/>
      <c r="J1" s="456"/>
      <c r="K1" s="156"/>
      <c r="L1" s="184"/>
      <c r="M1" s="184"/>
      <c r="N1" s="184"/>
      <c r="O1" s="184"/>
      <c r="P1" s="184"/>
    </row>
    <row r="2" spans="2:16" ht="18" customHeight="1" x14ac:dyDescent="0.4">
      <c r="E2" s="183"/>
      <c r="F2" s="183"/>
      <c r="G2" s="183"/>
      <c r="I2" s="35"/>
      <c r="J2" s="35" t="s">
        <v>8</v>
      </c>
    </row>
    <row r="3" spans="2:16" ht="18" customHeight="1" x14ac:dyDescent="0.3">
      <c r="I3" s="38"/>
      <c r="J3" s="38" t="s">
        <v>16</v>
      </c>
    </row>
    <row r="4" spans="2:16" ht="12" customHeight="1" x14ac:dyDescent="0.3">
      <c r="I4" s="157"/>
      <c r="J4" s="157" t="s">
        <v>391</v>
      </c>
    </row>
    <row r="5" spans="2:16" ht="14.5" thickBot="1" x14ac:dyDescent="0.35"/>
    <row r="6" spans="2:16" ht="10" customHeight="1" x14ac:dyDescent="0.3">
      <c r="B6" s="185"/>
      <c r="C6" s="186"/>
      <c r="D6" s="186"/>
      <c r="E6" s="187"/>
      <c r="F6" s="187"/>
      <c r="G6" s="187"/>
      <c r="H6" s="187"/>
      <c r="I6" s="187"/>
      <c r="J6" s="188"/>
    </row>
    <row r="7" spans="2:16" ht="26" customHeight="1" x14ac:dyDescent="0.3">
      <c r="B7" s="88"/>
      <c r="C7" s="484" t="s">
        <v>166</v>
      </c>
      <c r="D7" s="484"/>
      <c r="E7" s="484"/>
      <c r="F7" s="484"/>
      <c r="G7" s="484"/>
      <c r="H7" s="484"/>
      <c r="I7" s="484"/>
      <c r="J7" s="173"/>
    </row>
    <row r="8" spans="2:16" ht="10" customHeight="1" x14ac:dyDescent="0.3">
      <c r="B8" s="88"/>
      <c r="E8" s="155"/>
      <c r="J8" s="173"/>
    </row>
    <row r="9" spans="2:16" ht="22" customHeight="1" x14ac:dyDescent="0.3">
      <c r="B9" s="88"/>
      <c r="C9" s="485" t="s">
        <v>104</v>
      </c>
      <c r="D9" s="485"/>
      <c r="E9" s="485"/>
      <c r="F9" s="485"/>
      <c r="G9" s="485"/>
      <c r="H9" s="485"/>
      <c r="I9" s="485"/>
      <c r="J9" s="173"/>
    </row>
    <row r="10" spans="2:16" ht="20" customHeight="1" x14ac:dyDescent="0.3">
      <c r="B10" s="88"/>
      <c r="C10" s="486" t="s">
        <v>326</v>
      </c>
      <c r="D10" s="486"/>
      <c r="E10" s="486"/>
      <c r="F10" s="486"/>
      <c r="G10" s="486"/>
      <c r="H10" s="486"/>
      <c r="I10" s="486"/>
      <c r="J10" s="173"/>
    </row>
    <row r="11" spans="2:16" ht="20" customHeight="1" x14ac:dyDescent="0.3">
      <c r="B11" s="88"/>
      <c r="C11" s="486" t="s">
        <v>327</v>
      </c>
      <c r="D11" s="486"/>
      <c r="E11" s="486"/>
      <c r="F11" s="486"/>
      <c r="G11" s="486"/>
      <c r="H11" s="486"/>
      <c r="I11" s="486"/>
      <c r="J11" s="173"/>
    </row>
    <row r="12" spans="2:16" ht="10" customHeight="1" x14ac:dyDescent="0.3">
      <c r="B12" s="88"/>
      <c r="C12" s="189"/>
      <c r="E12" s="155"/>
      <c r="J12" s="173"/>
    </row>
    <row r="13" spans="2:16" ht="64.5" customHeight="1" x14ac:dyDescent="0.3">
      <c r="B13" s="88"/>
      <c r="C13" s="190" t="s">
        <v>99</v>
      </c>
      <c r="D13" s="190" t="s">
        <v>60</v>
      </c>
      <c r="E13" s="191" t="s">
        <v>106</v>
      </c>
      <c r="F13" s="192" t="s">
        <v>116</v>
      </c>
      <c r="G13" s="192" t="s">
        <v>100</v>
      </c>
      <c r="H13" s="193" t="s">
        <v>90</v>
      </c>
      <c r="I13" s="194" t="s">
        <v>143</v>
      </c>
      <c r="J13" s="173"/>
    </row>
    <row r="14" spans="2:16" x14ac:dyDescent="0.3">
      <c r="B14" s="88"/>
      <c r="C14" s="16"/>
      <c r="D14" s="16"/>
      <c r="E14" s="13"/>
      <c r="F14" s="13"/>
      <c r="G14" s="13"/>
      <c r="H14" s="13"/>
      <c r="I14" s="17"/>
      <c r="J14" s="173"/>
    </row>
    <row r="15" spans="2:16" x14ac:dyDescent="0.3">
      <c r="B15" s="88"/>
      <c r="C15" s="16"/>
      <c r="D15" s="16"/>
      <c r="E15" s="13"/>
      <c r="F15" s="13"/>
      <c r="G15" s="13"/>
      <c r="H15" s="13"/>
      <c r="I15" s="17"/>
      <c r="J15" s="173"/>
    </row>
    <row r="16" spans="2:16" x14ac:dyDescent="0.3">
      <c r="B16" s="88"/>
      <c r="C16" s="16"/>
      <c r="D16" s="16"/>
      <c r="E16" s="13"/>
      <c r="F16" s="13"/>
      <c r="G16" s="13"/>
      <c r="H16" s="13"/>
      <c r="I16" s="17"/>
      <c r="J16" s="173"/>
    </row>
    <row r="17" spans="2:11" x14ac:dyDescent="0.3">
      <c r="B17" s="88"/>
      <c r="C17" s="16"/>
      <c r="D17" s="16"/>
      <c r="E17" s="13"/>
      <c r="F17" s="13"/>
      <c r="G17" s="13"/>
      <c r="H17" s="13"/>
      <c r="I17" s="17"/>
      <c r="J17" s="173"/>
    </row>
    <row r="18" spans="2:11" x14ac:dyDescent="0.3">
      <c r="B18" s="88"/>
      <c r="C18" s="16"/>
      <c r="D18" s="16"/>
      <c r="E18" s="13"/>
      <c r="F18" s="13"/>
      <c r="G18" s="13"/>
      <c r="H18" s="13"/>
      <c r="I18" s="17"/>
      <c r="J18" s="173"/>
    </row>
    <row r="19" spans="2:11" x14ac:dyDescent="0.3">
      <c r="B19" s="88"/>
      <c r="C19" s="16"/>
      <c r="D19" s="16"/>
      <c r="E19" s="13"/>
      <c r="F19" s="13"/>
      <c r="G19" s="13"/>
      <c r="H19" s="13"/>
      <c r="I19" s="17"/>
      <c r="J19" s="173"/>
    </row>
    <row r="20" spans="2:11" x14ac:dyDescent="0.3">
      <c r="B20" s="88"/>
      <c r="C20" s="16"/>
      <c r="D20" s="16"/>
      <c r="E20" s="13"/>
      <c r="F20" s="13"/>
      <c r="G20" s="13"/>
      <c r="H20" s="13"/>
      <c r="I20" s="17"/>
      <c r="J20" s="173"/>
    </row>
    <row r="21" spans="2:11" x14ac:dyDescent="0.3">
      <c r="B21" s="88"/>
      <c r="C21" s="16"/>
      <c r="D21" s="16"/>
      <c r="E21" s="13"/>
      <c r="F21" s="13"/>
      <c r="G21" s="13"/>
      <c r="H21" s="13"/>
      <c r="I21" s="17"/>
      <c r="J21" s="173"/>
    </row>
    <row r="22" spans="2:11" x14ac:dyDescent="0.3">
      <c r="B22" s="88"/>
      <c r="C22" s="16"/>
      <c r="D22" s="16"/>
      <c r="E22" s="13"/>
      <c r="F22" s="13"/>
      <c r="G22" s="13"/>
      <c r="H22" s="13"/>
      <c r="I22" s="17"/>
      <c r="J22" s="173"/>
    </row>
    <row r="23" spans="2:11" x14ac:dyDescent="0.3">
      <c r="B23" s="88"/>
      <c r="C23" s="16"/>
      <c r="D23" s="16"/>
      <c r="E23" s="13"/>
      <c r="F23" s="13"/>
      <c r="G23" s="13"/>
      <c r="H23" s="13"/>
      <c r="I23" s="17"/>
      <c r="J23" s="173"/>
    </row>
    <row r="24" spans="2:11" x14ac:dyDescent="0.3">
      <c r="B24" s="88"/>
      <c r="C24" s="16"/>
      <c r="D24" s="16"/>
      <c r="E24" s="13"/>
      <c r="F24" s="13"/>
      <c r="G24" s="13"/>
      <c r="H24" s="13"/>
      <c r="I24" s="17"/>
      <c r="J24" s="173"/>
    </row>
    <row r="25" spans="2:11" x14ac:dyDescent="0.3">
      <c r="B25" s="88"/>
      <c r="C25" s="16"/>
      <c r="D25" s="16"/>
      <c r="E25" s="13"/>
      <c r="F25" s="13"/>
      <c r="G25" s="13"/>
      <c r="H25" s="13"/>
      <c r="I25" s="17"/>
      <c r="J25" s="173"/>
    </row>
    <row r="26" spans="2:11" x14ac:dyDescent="0.3">
      <c r="B26" s="88"/>
      <c r="C26" s="16"/>
      <c r="D26" s="16"/>
      <c r="E26" s="13"/>
      <c r="F26" s="13"/>
      <c r="G26" s="13"/>
      <c r="H26" s="13"/>
      <c r="I26" s="17"/>
      <c r="J26" s="173"/>
    </row>
    <row r="27" spans="2:11" x14ac:dyDescent="0.3">
      <c r="B27" s="88"/>
      <c r="C27" s="16"/>
      <c r="D27" s="16"/>
      <c r="E27" s="13"/>
      <c r="F27" s="13"/>
      <c r="G27" s="13"/>
      <c r="H27" s="13"/>
      <c r="I27" s="17"/>
      <c r="J27" s="173"/>
    </row>
    <row r="28" spans="2:11" x14ac:dyDescent="0.3">
      <c r="B28" s="88"/>
      <c r="C28" s="16"/>
      <c r="D28" s="16"/>
      <c r="E28" s="13"/>
      <c r="F28" s="13"/>
      <c r="G28" s="13"/>
      <c r="H28" s="13"/>
      <c r="I28" s="17"/>
      <c r="J28" s="173"/>
    </row>
    <row r="29" spans="2:11" ht="10" customHeight="1" thickBot="1" x14ac:dyDescent="0.35">
      <c r="B29" s="151"/>
      <c r="C29" s="195"/>
      <c r="D29" s="195"/>
      <c r="E29" s="152"/>
      <c r="F29" s="152"/>
      <c r="G29" s="152"/>
      <c r="H29" s="152"/>
      <c r="I29" s="152"/>
      <c r="J29" s="180"/>
    </row>
    <row r="30" spans="2:11" ht="10" customHeight="1" x14ac:dyDescent="0.3"/>
    <row r="31" spans="2:11" ht="15.5" x14ac:dyDescent="0.3">
      <c r="I31" s="483" t="s">
        <v>129</v>
      </c>
      <c r="J31" s="483"/>
      <c r="K31" s="483"/>
    </row>
  </sheetData>
  <sheetProtection algorithmName="SHA-512" hashValue="ftptbwuDlEQsm8L6I0kt/de7bmXvsY0eKFZ1I6+wP/5tS6qnJa0yCedW6qgMqacLcOnnV/C7WMrQRXSX/nNBWA==" saltValue="xQqhinjyP7wA3k84/hgMoA==" spinCount="100000" sheet="1" objects="1" scenarios="1" formatRows="0"/>
  <mergeCells count="6">
    <mergeCell ref="I31:K31"/>
    <mergeCell ref="H1:J1"/>
    <mergeCell ref="C7:I7"/>
    <mergeCell ref="C9:I9"/>
    <mergeCell ref="C10:I10"/>
    <mergeCell ref="C11:I11"/>
  </mergeCells>
  <hyperlinks>
    <hyperlink ref="I31" location="Rapport_Final!C7" display="retour au rapport final" xr:uid="{44B967AC-6D7C-49A8-A58C-FAB0970AEB91}"/>
    <hyperlink ref="C11:I11" location="Formulaire_Demande!C132" display="2. Ensuite, retourner au Formulaire_Demande cliquer ici" xr:uid="{04C9D2ED-59E4-44D9-8082-45BB83DAAB00}"/>
    <hyperlink ref="I31:K31" location="Rapport_Final!D17" display="accès rapide au rapport final" xr:uid="{8D771B04-057D-4E24-95C4-7E0E89949374}"/>
  </hyperlinks>
  <pageMargins left="0.25" right="0.25" top="0.75" bottom="0.75" header="0.3" footer="0.3"/>
  <pageSetup paperSize="3" scale="80" fitToHeight="3"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4269A2C-27A0-477B-B993-45F96D9D6C1C}">
          <x14:formula1>
            <xm:f>Paramètres!$C$2:$C$6</xm:f>
          </x14:formula1>
          <xm:sqref>G14:G28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294E7-41C5-4EF7-9F92-54DD1BA7DAB0}">
  <sheetPr>
    <tabColor rgb="FF00B0F0"/>
    <pageSetUpPr fitToPage="1"/>
  </sheetPr>
  <dimension ref="B1:O64"/>
  <sheetViews>
    <sheetView showGridLines="0" zoomScaleNormal="100" workbookViewId="0">
      <selection activeCell="C7" sqref="C7:K7"/>
    </sheetView>
  </sheetViews>
  <sheetFormatPr baseColWidth="10" defaultColWidth="10.81640625" defaultRowHeight="14" x14ac:dyDescent="0.3"/>
  <cols>
    <col min="1" max="1" width="1.54296875" style="1" customWidth="1"/>
    <col min="2" max="2" width="2.54296875" style="155" customWidth="1"/>
    <col min="3" max="7" width="16.6328125" style="1" customWidth="1"/>
    <col min="8" max="8" width="15.6328125" style="1" customWidth="1"/>
    <col min="9" max="9" width="2.6328125" style="1" customWidth="1"/>
    <col min="10" max="10" width="44.08984375" style="1" customWidth="1"/>
    <col min="11" max="11" width="18.6328125" style="1" customWidth="1"/>
    <col min="12" max="12" width="2.54296875" style="1" customWidth="1"/>
    <col min="13" max="13" width="1.54296875" style="1" customWidth="1"/>
    <col min="14" max="14" width="12.54296875" style="1" customWidth="1"/>
    <col min="15" max="15" width="33.54296875" style="1" customWidth="1"/>
    <col min="16" max="16384" width="10.81640625" style="1"/>
  </cols>
  <sheetData>
    <row r="1" spans="2:15" ht="36.65" customHeight="1" x14ac:dyDescent="0.3">
      <c r="C1" s="456" t="s">
        <v>53</v>
      </c>
      <c r="D1" s="456"/>
      <c r="E1" s="456"/>
      <c r="F1" s="456"/>
      <c r="G1" s="456"/>
      <c r="H1" s="456"/>
      <c r="I1" s="456"/>
      <c r="J1" s="456"/>
      <c r="K1" s="456"/>
      <c r="L1" s="456"/>
      <c r="M1" s="156"/>
      <c r="N1" s="30"/>
    </row>
    <row r="2" spans="2:15" ht="16.5" x14ac:dyDescent="0.3">
      <c r="L2" s="35" t="s">
        <v>8</v>
      </c>
      <c r="N2" s="30"/>
    </row>
    <row r="3" spans="2:15" ht="16.5" x14ac:dyDescent="0.3">
      <c r="J3" s="38"/>
      <c r="K3" s="38"/>
      <c r="L3" s="38" t="s">
        <v>5</v>
      </c>
      <c r="N3" s="4"/>
    </row>
    <row r="4" spans="2:15" ht="12" customHeight="1" x14ac:dyDescent="0.3">
      <c r="J4" s="38"/>
      <c r="K4" s="38"/>
      <c r="L4" s="157" t="s">
        <v>391</v>
      </c>
      <c r="N4" s="4"/>
    </row>
    <row r="5" spans="2:15" ht="10" customHeight="1" thickBot="1" x14ac:dyDescent="0.35"/>
    <row r="6" spans="2:15" ht="10" customHeight="1" x14ac:dyDescent="0.3">
      <c r="B6" s="39"/>
      <c r="C6" s="40"/>
      <c r="D6" s="40"/>
      <c r="E6" s="41"/>
      <c r="F6" s="42"/>
      <c r="G6" s="42"/>
      <c r="H6" s="43"/>
      <c r="I6" s="43"/>
      <c r="J6" s="43"/>
      <c r="K6" s="43"/>
      <c r="L6" s="44"/>
      <c r="M6" s="30"/>
      <c r="N6" s="2"/>
      <c r="O6" s="158"/>
    </row>
    <row r="7" spans="2:15" ht="28" customHeight="1" x14ac:dyDescent="0.3">
      <c r="B7" s="46"/>
      <c r="C7" s="504" t="s">
        <v>102</v>
      </c>
      <c r="D7" s="505"/>
      <c r="E7" s="505"/>
      <c r="F7" s="505"/>
      <c r="G7" s="505"/>
      <c r="H7" s="505"/>
      <c r="I7" s="505"/>
      <c r="J7" s="505"/>
      <c r="K7" s="506"/>
      <c r="L7" s="47"/>
      <c r="M7" s="30"/>
      <c r="N7" s="159"/>
    </row>
    <row r="8" spans="2:15" ht="15.5" x14ac:dyDescent="0.3">
      <c r="B8" s="46"/>
      <c r="C8" s="49"/>
      <c r="D8" s="49"/>
      <c r="E8" s="50"/>
      <c r="F8" s="51"/>
      <c r="G8" s="51"/>
      <c r="H8" s="30"/>
      <c r="I8" s="30"/>
      <c r="J8" s="30"/>
      <c r="K8" s="30"/>
      <c r="L8" s="47"/>
      <c r="M8" s="30"/>
      <c r="N8" s="4"/>
    </row>
    <row r="9" spans="2:15" ht="22" customHeight="1" x14ac:dyDescent="0.3">
      <c r="B9" s="46"/>
      <c r="C9" s="507" t="s">
        <v>324</v>
      </c>
      <c r="D9" s="508"/>
      <c r="E9" s="508"/>
      <c r="F9" s="508"/>
      <c r="G9" s="508"/>
      <c r="H9" s="508"/>
      <c r="I9" s="508"/>
      <c r="J9" s="508"/>
      <c r="K9" s="509"/>
      <c r="L9" s="47"/>
      <c r="M9" s="30"/>
      <c r="N9" s="514"/>
      <c r="O9" s="514"/>
    </row>
    <row r="10" spans="2:15" ht="15.5" x14ac:dyDescent="0.3">
      <c r="B10" s="46"/>
      <c r="C10" s="49"/>
      <c r="D10" s="49"/>
      <c r="E10" s="50"/>
      <c r="F10" s="51"/>
      <c r="G10" s="51"/>
      <c r="H10" s="30"/>
      <c r="I10" s="30"/>
      <c r="J10" s="30"/>
      <c r="K10" s="30"/>
      <c r="L10" s="47"/>
      <c r="M10" s="30"/>
      <c r="N10" s="30"/>
    </row>
    <row r="11" spans="2:15" ht="23.5" customHeight="1" x14ac:dyDescent="0.3">
      <c r="B11" s="46"/>
      <c r="C11" s="515" t="s">
        <v>132</v>
      </c>
      <c r="D11" s="516"/>
      <c r="E11" s="516"/>
      <c r="F11" s="516"/>
      <c r="G11" s="516"/>
      <c r="H11" s="516"/>
      <c r="I11" s="516"/>
      <c r="J11" s="516"/>
      <c r="K11" s="517"/>
      <c r="L11" s="47"/>
      <c r="M11" s="30"/>
      <c r="N11" s="30"/>
    </row>
    <row r="12" spans="2:15" ht="20" customHeight="1" x14ac:dyDescent="0.4">
      <c r="B12" s="46"/>
      <c r="C12" s="160" t="s">
        <v>148</v>
      </c>
      <c r="D12" s="161"/>
      <c r="E12" s="161"/>
      <c r="F12" s="161"/>
      <c r="G12" s="162"/>
      <c r="H12" s="162"/>
      <c r="I12" s="162"/>
      <c r="J12" s="162"/>
      <c r="K12" s="163"/>
      <c r="L12" s="47"/>
      <c r="M12" s="30"/>
      <c r="N12" s="30"/>
    </row>
    <row r="13" spans="2:15" ht="20" customHeight="1" x14ac:dyDescent="0.3">
      <c r="B13" s="46"/>
      <c r="C13" s="164"/>
      <c r="D13" s="165"/>
      <c r="E13" s="166" t="s">
        <v>149</v>
      </c>
      <c r="F13" s="518" t="s">
        <v>150</v>
      </c>
      <c r="G13" s="518"/>
      <c r="H13" s="518"/>
      <c r="I13" s="518"/>
      <c r="J13" s="518"/>
      <c r="K13" s="519"/>
      <c r="L13" s="47"/>
      <c r="M13" s="30"/>
      <c r="N13" s="30"/>
    </row>
    <row r="14" spans="2:15" ht="36.5" customHeight="1" x14ac:dyDescent="0.3">
      <c r="B14" s="46"/>
      <c r="C14" s="167"/>
      <c r="D14" s="168"/>
      <c r="E14" s="169" t="s">
        <v>149</v>
      </c>
      <c r="F14" s="520" t="s">
        <v>160</v>
      </c>
      <c r="G14" s="520"/>
      <c r="H14" s="520"/>
      <c r="I14" s="520"/>
      <c r="J14" s="520"/>
      <c r="K14" s="521"/>
      <c r="L14" s="47"/>
      <c r="M14" s="30"/>
      <c r="N14" s="30"/>
    </row>
    <row r="15" spans="2:15" ht="15.5" x14ac:dyDescent="0.3">
      <c r="B15" s="46"/>
      <c r="C15" s="49"/>
      <c r="D15" s="49"/>
      <c r="E15" s="50"/>
      <c r="F15" s="51"/>
      <c r="G15" s="51"/>
      <c r="H15" s="30"/>
      <c r="I15" s="30"/>
      <c r="J15" s="30"/>
      <c r="K15" s="30"/>
      <c r="L15" s="47"/>
      <c r="M15" s="30"/>
      <c r="N15" s="30"/>
    </row>
    <row r="16" spans="2:15" ht="22" customHeight="1" x14ac:dyDescent="0.3">
      <c r="B16" s="46"/>
      <c r="C16" s="170" t="s">
        <v>92</v>
      </c>
      <c r="D16" s="502" t="s">
        <v>168</v>
      </c>
      <c r="E16" s="502"/>
      <c r="F16" s="502"/>
      <c r="G16" s="502"/>
      <c r="H16" s="502"/>
      <c r="I16" s="502"/>
      <c r="J16" s="502"/>
      <c r="K16" s="503"/>
      <c r="L16" s="47"/>
      <c r="M16" s="30"/>
    </row>
    <row r="17" spans="2:15" ht="22" customHeight="1" x14ac:dyDescent="0.3">
      <c r="B17" s="46"/>
      <c r="C17" s="171" t="s">
        <v>91</v>
      </c>
      <c r="D17" s="500" t="s">
        <v>378</v>
      </c>
      <c r="E17" s="500"/>
      <c r="F17" s="500"/>
      <c r="G17" s="500"/>
      <c r="H17" s="500"/>
      <c r="I17" s="500"/>
      <c r="J17" s="500"/>
      <c r="K17" s="501"/>
      <c r="L17" s="47"/>
      <c r="M17" s="30"/>
    </row>
    <row r="18" spans="2:15" ht="22" customHeight="1" x14ac:dyDescent="0.3">
      <c r="B18" s="46"/>
      <c r="C18" s="171" t="s">
        <v>93</v>
      </c>
      <c r="D18" s="500" t="s">
        <v>379</v>
      </c>
      <c r="E18" s="500"/>
      <c r="F18" s="500"/>
      <c r="G18" s="500"/>
      <c r="H18" s="500"/>
      <c r="I18" s="500"/>
      <c r="J18" s="500"/>
      <c r="K18" s="501"/>
      <c r="L18" s="47"/>
      <c r="M18" s="30"/>
    </row>
    <row r="19" spans="2:15" ht="22" customHeight="1" x14ac:dyDescent="0.3">
      <c r="B19" s="46"/>
      <c r="C19" s="171" t="s">
        <v>94</v>
      </c>
      <c r="D19" s="500" t="s">
        <v>95</v>
      </c>
      <c r="E19" s="500"/>
      <c r="F19" s="500"/>
      <c r="G19" s="500"/>
      <c r="H19" s="500"/>
      <c r="I19" s="500"/>
      <c r="J19" s="500"/>
      <c r="K19" s="501"/>
      <c r="L19" s="47"/>
      <c r="M19" s="30"/>
    </row>
    <row r="20" spans="2:15" ht="22" customHeight="1" x14ac:dyDescent="0.3">
      <c r="B20" s="88"/>
      <c r="C20" s="172" t="s">
        <v>98</v>
      </c>
      <c r="D20" s="522" t="s">
        <v>381</v>
      </c>
      <c r="E20" s="522"/>
      <c r="F20" s="522"/>
      <c r="G20" s="522"/>
      <c r="H20" s="522"/>
      <c r="I20" s="522"/>
      <c r="J20" s="522"/>
      <c r="K20" s="523"/>
      <c r="L20" s="173"/>
      <c r="O20" s="158"/>
    </row>
    <row r="21" spans="2:15" ht="14" customHeight="1" x14ac:dyDescent="0.3">
      <c r="B21" s="88"/>
      <c r="C21" s="158"/>
      <c r="D21" s="158"/>
      <c r="L21" s="173"/>
    </row>
    <row r="22" spans="2:15" ht="48" customHeight="1" x14ac:dyDescent="0.3">
      <c r="B22" s="88"/>
      <c r="C22" s="525" t="s">
        <v>298</v>
      </c>
      <c r="D22" s="525"/>
      <c r="E22" s="525"/>
      <c r="F22" s="525"/>
      <c r="H22" s="174" t="s">
        <v>344</v>
      </c>
      <c r="J22" s="526" t="s">
        <v>392</v>
      </c>
      <c r="K22" s="526"/>
      <c r="L22" s="173"/>
    </row>
    <row r="23" spans="2:15" ht="34" customHeight="1" x14ac:dyDescent="0.3">
      <c r="B23" s="88"/>
      <c r="C23" s="524" t="str">
        <f>IF(Formulaire_Demande!F116="","",Formulaire_Demande!F116)</f>
        <v/>
      </c>
      <c r="D23" s="524"/>
      <c r="E23" s="524"/>
      <c r="F23" s="524"/>
      <c r="G23" s="175"/>
      <c r="H23" s="181"/>
      <c r="I23" s="175"/>
      <c r="J23" s="527"/>
      <c r="K23" s="527"/>
      <c r="L23" s="173"/>
    </row>
    <row r="24" spans="2:15" ht="34" customHeight="1" x14ac:dyDescent="0.3">
      <c r="B24" s="88"/>
      <c r="C24" s="524" t="str">
        <f>IF(Formulaire_Demande!F117="","",Formulaire_Demande!F117)</f>
        <v/>
      </c>
      <c r="D24" s="524"/>
      <c r="E24" s="524"/>
      <c r="F24" s="524"/>
      <c r="G24" s="176"/>
      <c r="H24" s="181"/>
      <c r="I24" s="176"/>
      <c r="J24" s="527"/>
      <c r="K24" s="527"/>
      <c r="L24" s="173"/>
    </row>
    <row r="25" spans="2:15" ht="34" customHeight="1" x14ac:dyDescent="0.3">
      <c r="B25" s="88"/>
      <c r="C25" s="524" t="str">
        <f>IF(Formulaire_Demande!F118="","",Formulaire_Demande!F118)</f>
        <v/>
      </c>
      <c r="D25" s="524"/>
      <c r="E25" s="524"/>
      <c r="F25" s="524"/>
      <c r="G25" s="176"/>
      <c r="H25" s="181"/>
      <c r="I25" s="176"/>
      <c r="J25" s="527"/>
      <c r="K25" s="527"/>
      <c r="L25" s="173"/>
    </row>
    <row r="26" spans="2:15" ht="34" customHeight="1" x14ac:dyDescent="0.3">
      <c r="B26" s="88"/>
      <c r="C26" s="524" t="str">
        <f>IF(Formulaire_Demande!F119="","",Formulaire_Demande!F119)</f>
        <v/>
      </c>
      <c r="D26" s="524"/>
      <c r="E26" s="524"/>
      <c r="F26" s="524"/>
      <c r="G26" s="176"/>
      <c r="H26" s="181"/>
      <c r="I26" s="176"/>
      <c r="J26" s="527"/>
      <c r="K26" s="527"/>
      <c r="L26" s="173"/>
    </row>
    <row r="27" spans="2:15" ht="34" customHeight="1" x14ac:dyDescent="0.3">
      <c r="B27" s="88"/>
      <c r="C27" s="524" t="str">
        <f>IF(Formulaire_Demande!F120="","",Formulaire_Demande!F120)</f>
        <v/>
      </c>
      <c r="D27" s="524"/>
      <c r="E27" s="524"/>
      <c r="F27" s="524"/>
      <c r="G27" s="176"/>
      <c r="H27" s="181"/>
      <c r="I27" s="176"/>
      <c r="J27" s="527"/>
      <c r="K27" s="527"/>
      <c r="L27" s="173"/>
    </row>
    <row r="28" spans="2:15" ht="10" customHeight="1" x14ac:dyDescent="0.3">
      <c r="B28" s="46"/>
      <c r="C28" s="159"/>
      <c r="D28" s="159"/>
      <c r="E28" s="159"/>
      <c r="F28" s="159"/>
      <c r="G28" s="159"/>
      <c r="H28" s="159"/>
      <c r="L28" s="173"/>
    </row>
    <row r="29" spans="2:15" ht="28" customHeight="1" x14ac:dyDescent="0.3">
      <c r="B29" s="88"/>
      <c r="C29" s="525" t="s">
        <v>339</v>
      </c>
      <c r="D29" s="525"/>
      <c r="E29" s="525"/>
      <c r="F29" s="525"/>
      <c r="G29" s="525"/>
      <c r="H29" s="525"/>
      <c r="I29" s="525"/>
      <c r="J29" s="525"/>
      <c r="K29" s="525"/>
      <c r="L29" s="173"/>
      <c r="O29" s="158"/>
    </row>
    <row r="30" spans="2:15" ht="22" customHeight="1" x14ac:dyDescent="0.3">
      <c r="B30" s="177"/>
      <c r="C30" s="528" t="s">
        <v>340</v>
      </c>
      <c r="D30" s="528"/>
      <c r="E30" s="528"/>
      <c r="F30" s="528"/>
      <c r="G30" s="528"/>
      <c r="H30" s="528"/>
      <c r="I30" s="528"/>
      <c r="J30" s="528"/>
      <c r="K30" s="528"/>
      <c r="L30" s="173"/>
      <c r="N30" s="30"/>
    </row>
    <row r="31" spans="2:15" ht="64" customHeight="1" x14ac:dyDescent="0.3">
      <c r="B31" s="177"/>
      <c r="C31" s="511"/>
      <c r="D31" s="512"/>
      <c r="E31" s="512"/>
      <c r="F31" s="512"/>
      <c r="G31" s="512"/>
      <c r="H31" s="512"/>
      <c r="I31" s="512"/>
      <c r="J31" s="512"/>
      <c r="K31" s="513"/>
      <c r="L31" s="173"/>
      <c r="N31" s="30"/>
    </row>
    <row r="32" spans="2:15" ht="14.15" customHeight="1" x14ac:dyDescent="0.3">
      <c r="B32" s="46"/>
      <c r="C32" s="30"/>
      <c r="D32" s="30"/>
      <c r="E32" s="30"/>
      <c r="F32" s="30"/>
      <c r="G32" s="30"/>
      <c r="H32" s="30"/>
      <c r="I32" s="30"/>
      <c r="J32" s="30"/>
      <c r="K32" s="30"/>
      <c r="L32" s="173"/>
    </row>
    <row r="33" spans="2:15" ht="22" customHeight="1" x14ac:dyDescent="0.3">
      <c r="B33" s="177"/>
      <c r="C33" s="528" t="s">
        <v>341</v>
      </c>
      <c r="D33" s="528"/>
      <c r="E33" s="528"/>
      <c r="F33" s="528"/>
      <c r="G33" s="528"/>
      <c r="H33" s="528"/>
      <c r="I33" s="528"/>
      <c r="J33" s="528"/>
      <c r="K33" s="528"/>
      <c r="L33" s="173"/>
      <c r="N33" s="30"/>
    </row>
    <row r="34" spans="2:15" ht="64" customHeight="1" x14ac:dyDescent="0.3">
      <c r="B34" s="177"/>
      <c r="C34" s="511"/>
      <c r="D34" s="512"/>
      <c r="E34" s="512"/>
      <c r="F34" s="512"/>
      <c r="G34" s="512"/>
      <c r="H34" s="512"/>
      <c r="I34" s="512"/>
      <c r="J34" s="512"/>
      <c r="K34" s="513"/>
      <c r="L34" s="173"/>
    </row>
    <row r="35" spans="2:15" ht="14.15" customHeight="1" x14ac:dyDescent="0.3">
      <c r="B35" s="46"/>
      <c r="C35" s="30"/>
      <c r="D35" s="30"/>
      <c r="E35" s="30"/>
      <c r="F35" s="30"/>
      <c r="G35" s="30"/>
      <c r="H35" s="30"/>
      <c r="I35" s="30"/>
      <c r="J35" s="30"/>
      <c r="K35" s="30"/>
      <c r="L35" s="173"/>
      <c r="O35" s="178"/>
    </row>
    <row r="36" spans="2:15" ht="32" customHeight="1" x14ac:dyDescent="0.3">
      <c r="B36" s="46"/>
      <c r="C36" s="510" t="s">
        <v>342</v>
      </c>
      <c r="D36" s="510"/>
      <c r="E36" s="510"/>
      <c r="F36" s="510"/>
      <c r="G36" s="510"/>
      <c r="H36" s="510"/>
      <c r="I36" s="510"/>
      <c r="J36" s="510"/>
      <c r="K36" s="18"/>
      <c r="L36" s="173"/>
      <c r="O36" s="178"/>
    </row>
    <row r="37" spans="2:15" ht="24" customHeight="1" x14ac:dyDescent="0.3">
      <c r="B37" s="177"/>
      <c r="C37" s="530" t="str">
        <f>IF(K36="","",IF(K36="oui","* Lesquelles?",""))</f>
        <v/>
      </c>
      <c r="D37" s="530"/>
      <c r="E37" s="530"/>
      <c r="F37" s="530"/>
      <c r="G37" s="530"/>
      <c r="H37" s="530"/>
      <c r="I37" s="530"/>
      <c r="J37" s="530"/>
      <c r="K37" s="530"/>
      <c r="L37" s="173"/>
    </row>
    <row r="38" spans="2:15" ht="32" customHeight="1" x14ac:dyDescent="0.3">
      <c r="B38" s="46"/>
      <c r="C38" s="529"/>
      <c r="D38" s="529"/>
      <c r="E38" s="529"/>
      <c r="F38" s="529"/>
      <c r="G38" s="529"/>
      <c r="H38" s="529"/>
      <c r="I38" s="529"/>
      <c r="J38" s="529"/>
      <c r="K38" s="529"/>
      <c r="L38" s="173"/>
      <c r="O38" s="178"/>
    </row>
    <row r="39" spans="2:15" ht="32" customHeight="1" x14ac:dyDescent="0.3">
      <c r="B39" s="46"/>
      <c r="C39" s="529"/>
      <c r="D39" s="529"/>
      <c r="E39" s="529"/>
      <c r="F39" s="529"/>
      <c r="G39" s="529"/>
      <c r="H39" s="529"/>
      <c r="I39" s="529"/>
      <c r="J39" s="529"/>
      <c r="K39" s="529"/>
      <c r="L39" s="173"/>
      <c r="O39" s="178"/>
    </row>
    <row r="40" spans="2:15" ht="32" customHeight="1" x14ac:dyDescent="0.3">
      <c r="B40" s="46"/>
      <c r="C40" s="529"/>
      <c r="D40" s="529"/>
      <c r="E40" s="529"/>
      <c r="F40" s="529"/>
      <c r="G40" s="529"/>
      <c r="H40" s="529"/>
      <c r="I40" s="529"/>
      <c r="J40" s="529"/>
      <c r="K40" s="529"/>
      <c r="L40" s="173"/>
      <c r="O40" s="178"/>
    </row>
    <row r="41" spans="2:15" ht="10" customHeight="1" x14ac:dyDescent="0.3">
      <c r="B41" s="46"/>
      <c r="C41" s="30"/>
      <c r="D41" s="30"/>
      <c r="E41" s="30"/>
      <c r="F41" s="30"/>
      <c r="G41" s="30"/>
      <c r="H41" s="30"/>
      <c r="I41" s="30"/>
      <c r="J41" s="30"/>
      <c r="K41" s="30"/>
      <c r="L41" s="173"/>
      <c r="O41" s="178"/>
    </row>
    <row r="42" spans="2:15" ht="32" customHeight="1" x14ac:dyDescent="0.3">
      <c r="B42" s="177"/>
      <c r="C42" s="510" t="s">
        <v>343</v>
      </c>
      <c r="D42" s="510"/>
      <c r="E42" s="510"/>
      <c r="F42" s="510"/>
      <c r="G42" s="510"/>
      <c r="H42" s="510"/>
      <c r="I42" s="510"/>
      <c r="J42" s="510"/>
      <c r="K42" s="18"/>
      <c r="L42" s="173"/>
    </row>
    <row r="43" spans="2:15" ht="24" customHeight="1" x14ac:dyDescent="0.3">
      <c r="B43" s="46"/>
      <c r="C43" s="510" t="str">
        <f>IF(K42="","",IF(K42="Non","* Pourquoi?",IF(K42="Oui","* Mentionnez les prochaines actions qui seront mise en place pour votre développement commercial","")))</f>
        <v/>
      </c>
      <c r="D43" s="510"/>
      <c r="E43" s="510"/>
      <c r="F43" s="510"/>
      <c r="G43" s="510"/>
      <c r="H43" s="510"/>
      <c r="I43" s="510"/>
      <c r="J43" s="510"/>
      <c r="K43" s="510"/>
      <c r="L43" s="173"/>
      <c r="O43" s="178"/>
    </row>
    <row r="44" spans="2:15" ht="32" customHeight="1" x14ac:dyDescent="0.3">
      <c r="B44" s="46"/>
      <c r="C44" s="529"/>
      <c r="D44" s="529"/>
      <c r="E44" s="529"/>
      <c r="F44" s="529"/>
      <c r="G44" s="529"/>
      <c r="H44" s="529"/>
      <c r="I44" s="529"/>
      <c r="J44" s="529"/>
      <c r="K44" s="529"/>
      <c r="L44" s="173"/>
      <c r="O44" s="178"/>
    </row>
    <row r="45" spans="2:15" ht="32" customHeight="1" x14ac:dyDescent="0.3">
      <c r="B45" s="46"/>
      <c r="C45" s="529"/>
      <c r="D45" s="529"/>
      <c r="E45" s="529"/>
      <c r="F45" s="529"/>
      <c r="G45" s="529"/>
      <c r="H45" s="529"/>
      <c r="I45" s="529"/>
      <c r="J45" s="529"/>
      <c r="K45" s="529"/>
      <c r="L45" s="173"/>
      <c r="O45" s="178"/>
    </row>
    <row r="46" spans="2:15" ht="32" customHeight="1" x14ac:dyDescent="0.3">
      <c r="B46" s="46"/>
      <c r="C46" s="529"/>
      <c r="D46" s="529"/>
      <c r="E46" s="529"/>
      <c r="F46" s="529"/>
      <c r="G46" s="529"/>
      <c r="H46" s="529"/>
      <c r="I46" s="529"/>
      <c r="J46" s="529"/>
      <c r="K46" s="529"/>
      <c r="L46" s="173"/>
      <c r="O46" s="178"/>
    </row>
    <row r="47" spans="2:15" ht="10" customHeight="1" x14ac:dyDescent="0.3">
      <c r="B47" s="46"/>
      <c r="C47" s="179"/>
      <c r="D47" s="179"/>
      <c r="E47" s="179"/>
      <c r="F47" s="179"/>
      <c r="G47" s="175"/>
      <c r="H47" s="175"/>
      <c r="I47" s="175"/>
      <c r="J47" s="175"/>
      <c r="K47" s="175"/>
      <c r="L47" s="173"/>
      <c r="O47" s="178"/>
    </row>
    <row r="48" spans="2:15" ht="22" customHeight="1" x14ac:dyDescent="0.3">
      <c r="B48" s="46"/>
      <c r="C48" s="510" t="s">
        <v>299</v>
      </c>
      <c r="D48" s="510"/>
      <c r="E48" s="510"/>
      <c r="F48" s="510"/>
      <c r="G48" s="510"/>
      <c r="H48" s="510"/>
      <c r="I48" s="510"/>
      <c r="J48" s="510"/>
      <c r="K48" s="510"/>
      <c r="L48" s="173"/>
      <c r="O48" s="178"/>
    </row>
    <row r="49" spans="2:15" ht="60" customHeight="1" x14ac:dyDescent="0.3">
      <c r="B49" s="46"/>
      <c r="C49" s="511"/>
      <c r="D49" s="512"/>
      <c r="E49" s="512"/>
      <c r="F49" s="512"/>
      <c r="G49" s="512"/>
      <c r="H49" s="512"/>
      <c r="I49" s="512"/>
      <c r="J49" s="512"/>
      <c r="K49" s="513"/>
      <c r="L49" s="173"/>
      <c r="O49" s="178"/>
    </row>
    <row r="50" spans="2:15" ht="14" customHeight="1" thickBot="1" x14ac:dyDescent="0.35">
      <c r="B50" s="151"/>
      <c r="C50" s="152"/>
      <c r="D50" s="152"/>
      <c r="E50" s="152"/>
      <c r="F50" s="152"/>
      <c r="G50" s="152"/>
      <c r="H50" s="152"/>
      <c r="I50" s="152"/>
      <c r="J50" s="152"/>
      <c r="K50" s="152"/>
      <c r="L50" s="180"/>
    </row>
    <row r="51" spans="2:15" ht="14.5" thickBot="1" x14ac:dyDescent="0.35">
      <c r="B51" s="1"/>
    </row>
    <row r="52" spans="2:15" ht="10" customHeight="1" x14ac:dyDescent="0.3">
      <c r="B52" s="326"/>
      <c r="C52" s="327"/>
      <c r="D52" s="327"/>
      <c r="E52" s="327"/>
      <c r="F52" s="327"/>
      <c r="G52" s="327"/>
      <c r="H52" s="327"/>
      <c r="I52" s="327"/>
      <c r="J52" s="327"/>
      <c r="K52" s="327"/>
      <c r="L52" s="328"/>
    </row>
    <row r="53" spans="2:15" ht="28" customHeight="1" x14ac:dyDescent="0.3">
      <c r="B53" s="329"/>
      <c r="C53" s="489" t="s">
        <v>383</v>
      </c>
      <c r="D53" s="490"/>
      <c r="E53" s="490"/>
      <c r="F53" s="490"/>
      <c r="G53" s="490"/>
      <c r="H53" s="490"/>
      <c r="I53" s="490"/>
      <c r="J53" s="490"/>
      <c r="K53" s="491"/>
      <c r="L53" s="330"/>
    </row>
    <row r="54" spans="2:15" s="30" customFormat="1" ht="15.5" x14ac:dyDescent="0.35">
      <c r="B54" s="331"/>
      <c r="C54" s="492" t="s">
        <v>115</v>
      </c>
      <c r="D54" s="493"/>
      <c r="E54" s="493"/>
      <c r="F54" s="493"/>
      <c r="G54" s="493"/>
      <c r="H54" s="493"/>
      <c r="I54" s="493"/>
      <c r="J54" s="493"/>
      <c r="K54" s="494"/>
      <c r="L54" s="332"/>
    </row>
    <row r="55" spans="2:15" ht="46" customHeight="1" x14ac:dyDescent="0.3">
      <c r="B55" s="333"/>
      <c r="C55" s="495"/>
      <c r="D55" s="496"/>
      <c r="E55" s="496"/>
      <c r="F55" s="496"/>
      <c r="G55" s="496"/>
      <c r="H55" s="496"/>
      <c r="I55" s="496"/>
      <c r="J55" s="496"/>
      <c r="K55" s="497"/>
      <c r="L55" s="330"/>
    </row>
    <row r="56" spans="2:15" ht="10" customHeight="1" x14ac:dyDescent="0.3">
      <c r="B56" s="333"/>
      <c r="C56" s="334"/>
      <c r="D56" s="335"/>
      <c r="E56" s="335"/>
      <c r="F56" s="335"/>
      <c r="G56" s="335"/>
      <c r="H56" s="335"/>
      <c r="I56" s="335"/>
      <c r="J56" s="335"/>
      <c r="K56" s="336"/>
      <c r="L56" s="330"/>
    </row>
    <row r="57" spans="2:15" s="30" customFormat="1" x14ac:dyDescent="0.35">
      <c r="B57" s="331"/>
      <c r="C57" s="498" t="s">
        <v>384</v>
      </c>
      <c r="D57" s="499"/>
      <c r="E57" s="337"/>
      <c r="F57" s="498" t="s">
        <v>385</v>
      </c>
      <c r="G57" s="499"/>
      <c r="H57" s="338"/>
      <c r="I57" s="339"/>
      <c r="J57" s="339"/>
      <c r="K57" s="340"/>
      <c r="L57" s="332"/>
    </row>
    <row r="58" spans="2:15" s="30" customFormat="1" x14ac:dyDescent="0.35">
      <c r="B58" s="331"/>
      <c r="C58" s="487" t="s">
        <v>386</v>
      </c>
      <c r="D58" s="488"/>
      <c r="E58" s="341" t="str">
        <f>IF(E57="","",E57*0.7)</f>
        <v/>
      </c>
      <c r="F58" s="488" t="s">
        <v>387</v>
      </c>
      <c r="G58" s="488"/>
      <c r="H58" s="341" t="str">
        <f>IF(H57="","",IF(H57-E58&lt;0,0,H57-E58))</f>
        <v/>
      </c>
      <c r="I58" s="339"/>
      <c r="J58" s="339"/>
      <c r="K58" s="340"/>
      <c r="L58" s="332"/>
    </row>
    <row r="59" spans="2:15" s="30" customFormat="1" x14ac:dyDescent="0.35">
      <c r="B59" s="331"/>
      <c r="C59" s="487" t="s">
        <v>388</v>
      </c>
      <c r="D59" s="488"/>
      <c r="E59" s="341" t="str">
        <f>IF(E57="","",E57*0.3)</f>
        <v/>
      </c>
      <c r="F59" s="488" t="s">
        <v>389</v>
      </c>
      <c r="G59" s="488"/>
      <c r="H59" s="341" t="str">
        <f>IF(H57="","",IF(H57-E58&lt;E59,E59-H58))</f>
        <v/>
      </c>
      <c r="I59" s="339"/>
      <c r="J59" s="339"/>
      <c r="K59" s="340"/>
      <c r="L59" s="332"/>
    </row>
    <row r="60" spans="2:15" s="30" customFormat="1" x14ac:dyDescent="0.35">
      <c r="B60" s="331"/>
      <c r="C60" s="342"/>
      <c r="D60" s="339"/>
      <c r="E60" s="339"/>
      <c r="F60" s="488" t="s">
        <v>390</v>
      </c>
      <c r="G60" s="488"/>
      <c r="H60" s="341" t="str">
        <f>IF(H57="","",IF(AND(H57-E58&lt;0,H57-E58&lt;E59),E58-H57,0))</f>
        <v/>
      </c>
      <c r="I60" s="339"/>
      <c r="J60" s="339"/>
      <c r="K60" s="340"/>
      <c r="L60" s="332"/>
    </row>
    <row r="61" spans="2:15" ht="10" customHeight="1" x14ac:dyDescent="0.3">
      <c r="B61" s="333"/>
      <c r="C61" s="343"/>
      <c r="D61" s="344"/>
      <c r="E61" s="344"/>
      <c r="F61" s="344"/>
      <c r="G61" s="344"/>
      <c r="H61" s="344"/>
      <c r="I61" s="344"/>
      <c r="J61" s="344"/>
      <c r="K61" s="345"/>
      <c r="L61" s="330"/>
    </row>
    <row r="62" spans="2:15" ht="10" customHeight="1" thickBot="1" x14ac:dyDescent="0.35">
      <c r="B62" s="346"/>
      <c r="C62" s="347"/>
      <c r="D62" s="347"/>
      <c r="E62" s="347"/>
      <c r="F62" s="347"/>
      <c r="G62" s="347"/>
      <c r="H62" s="347"/>
      <c r="I62" s="347"/>
      <c r="J62" s="347"/>
      <c r="K62" s="347"/>
      <c r="L62" s="348"/>
    </row>
    <row r="63" spans="2:15" x14ac:dyDescent="0.3">
      <c r="B63" s="1"/>
    </row>
    <row r="64" spans="2:15" x14ac:dyDescent="0.3">
      <c r="B64" s="1"/>
    </row>
  </sheetData>
  <sheetProtection algorithmName="SHA-512" hashValue="Ahsk8S+5F+n1ZPgOhT9jrTurXDfzvXsTvZVRGfQep2kyLlDMzrX9x/o8KLiYgsYLAYeq3/5QsoyoMmfVXfYhcQ==" saltValue="Z9yTtt/OlNxkzACbNcD6BQ==" spinCount="100000" sheet="1" objects="1" scenarios="1" formatRows="0"/>
  <mergeCells count="51">
    <mergeCell ref="C43:K43"/>
    <mergeCell ref="C44:K44"/>
    <mergeCell ref="C45:K45"/>
    <mergeCell ref="C46:K46"/>
    <mergeCell ref="C37:K37"/>
    <mergeCell ref="C38:K38"/>
    <mergeCell ref="C39:K39"/>
    <mergeCell ref="C40:K40"/>
    <mergeCell ref="C42:J42"/>
    <mergeCell ref="C31:K31"/>
    <mergeCell ref="C30:K30"/>
    <mergeCell ref="C34:K34"/>
    <mergeCell ref="C33:K33"/>
    <mergeCell ref="C36:J36"/>
    <mergeCell ref="J27:K27"/>
    <mergeCell ref="C24:F24"/>
    <mergeCell ref="C25:F25"/>
    <mergeCell ref="C26:F26"/>
    <mergeCell ref="C29:K29"/>
    <mergeCell ref="C48:K48"/>
    <mergeCell ref="C49:K49"/>
    <mergeCell ref="N9:O9"/>
    <mergeCell ref="C11:K11"/>
    <mergeCell ref="F13:K13"/>
    <mergeCell ref="F14:K14"/>
    <mergeCell ref="D19:K19"/>
    <mergeCell ref="D20:K20"/>
    <mergeCell ref="C23:F23"/>
    <mergeCell ref="C27:F27"/>
    <mergeCell ref="C22:F22"/>
    <mergeCell ref="J22:K22"/>
    <mergeCell ref="J23:K23"/>
    <mergeCell ref="J24:K24"/>
    <mergeCell ref="J25:K25"/>
    <mergeCell ref="J26:K26"/>
    <mergeCell ref="C1:L1"/>
    <mergeCell ref="D17:K17"/>
    <mergeCell ref="D18:K18"/>
    <mergeCell ref="D16:K16"/>
    <mergeCell ref="C7:K7"/>
    <mergeCell ref="C9:K9"/>
    <mergeCell ref="C53:K53"/>
    <mergeCell ref="C54:K54"/>
    <mergeCell ref="C55:K55"/>
    <mergeCell ref="C57:D57"/>
    <mergeCell ref="F57:G57"/>
    <mergeCell ref="C58:D58"/>
    <mergeCell ref="F58:G58"/>
    <mergeCell ref="C59:D59"/>
    <mergeCell ref="F59:G59"/>
    <mergeCell ref="F60:G60"/>
  </mergeCells>
  <conditionalFormatting sqref="C38:K40">
    <cfRule type="expression" dxfId="6" priority="2">
      <formula>$K$36="oui"</formula>
    </cfRule>
  </conditionalFormatting>
  <conditionalFormatting sqref="C44:K46">
    <cfRule type="expression" dxfId="5" priority="1">
      <formula>$K$42&lt;&gt;""</formula>
    </cfRule>
  </conditionalFormatting>
  <conditionalFormatting sqref="H23:H27">
    <cfRule type="expression" dxfId="4" priority="4">
      <formula>C23&lt;&gt;""</formula>
    </cfRule>
  </conditionalFormatting>
  <conditionalFormatting sqref="J23:K27">
    <cfRule type="expression" dxfId="3" priority="3">
      <formula>C23&lt;&gt;""</formula>
    </cfRule>
  </conditionalFormatting>
  <hyperlinks>
    <hyperlink ref="D17:K17" location="Formulaire_Demande!F137" display="Compléter la section Rapport final du budget - Section D cliquer ici" xr:uid="{2B82227E-C355-4240-87F4-38E4D0665A32}"/>
    <hyperlink ref="D18:K18" location="Formulaire_Demande!F195" display="Compléter la section Rapport final des sources de financement - Section E cliquer ici" xr:uid="{319F577A-BA4E-418E-A01E-460512ED21EA}"/>
    <hyperlink ref="D16:K16" location="Description_Activités!I13" display="Compléter la section Rapport final des activités - onglet Description_Activités cliquer ici" xr:uid="{CA04BDDB-5039-43E6-9CC4-205F943B432D}"/>
  </hyperlinks>
  <pageMargins left="0.25" right="0.25" top="0.75" bottom="0.75" header="0.3" footer="0.3"/>
  <pageSetup paperSize="3" scale="91" fitToHeight="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9EB2D40-ADCA-4454-88E3-1C3E8BEAA808}">
          <x14:formula1>
            <xm:f>Paramètres!$B$2:$B$3</xm:f>
          </x14:formula1>
          <xm:sqref>K36 K42 H23:H27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60A64A-9491-4164-BD71-5E9BB719FDBD}">
  <sheetPr>
    <tabColor theme="3" tint="0.59999389629810485"/>
  </sheetPr>
  <dimension ref="B1:O101"/>
  <sheetViews>
    <sheetView showGridLines="0" workbookViewId="0">
      <selection activeCell="N70" sqref="N70"/>
    </sheetView>
  </sheetViews>
  <sheetFormatPr baseColWidth="10" defaultColWidth="10.81640625" defaultRowHeight="14" x14ac:dyDescent="0.35"/>
  <cols>
    <col min="1" max="1" width="1.54296875" style="30" customWidth="1"/>
    <col min="2" max="2" width="2.54296875" style="30" customWidth="1"/>
    <col min="3" max="3" width="23.54296875" style="30" customWidth="1"/>
    <col min="4" max="4" width="25.81640625" style="30" customWidth="1"/>
    <col min="5" max="5" width="18.54296875" style="34" customWidth="1"/>
    <col min="6" max="6" width="18.54296875" style="30" customWidth="1"/>
    <col min="7" max="7" width="20.54296875" style="30" customWidth="1"/>
    <col min="8" max="8" width="19.54296875" style="30" customWidth="1"/>
    <col min="9" max="9" width="18.54296875" style="30" customWidth="1"/>
    <col min="10" max="10" width="2.54296875" style="34" customWidth="1"/>
    <col min="11" max="11" width="1.54296875" style="30" customWidth="1"/>
    <col min="12" max="12" width="10.54296875" style="30" customWidth="1"/>
    <col min="13" max="13" width="34.54296875" style="30" customWidth="1"/>
    <col min="14" max="14" width="14.6328125" style="30" customWidth="1"/>
    <col min="15" max="16" width="21.54296875" style="30" customWidth="1"/>
    <col min="17" max="16384" width="10.81640625" style="30"/>
  </cols>
  <sheetData>
    <row r="1" spans="2:15" ht="38.15" customHeight="1" x14ac:dyDescent="0.35">
      <c r="E1" s="456" t="s">
        <v>53</v>
      </c>
      <c r="F1" s="456"/>
      <c r="G1" s="456"/>
      <c r="H1" s="456"/>
      <c r="I1" s="456"/>
      <c r="J1" s="456"/>
      <c r="K1" s="31"/>
      <c r="L1" s="31"/>
      <c r="M1" s="32"/>
      <c r="N1" s="31"/>
      <c r="O1" s="33"/>
    </row>
    <row r="2" spans="2:15" ht="18" customHeight="1" x14ac:dyDescent="0.35">
      <c r="J2" s="35" t="s">
        <v>8</v>
      </c>
      <c r="N2" s="34"/>
    </row>
    <row r="3" spans="2:15" ht="18" customHeight="1" x14ac:dyDescent="0.35">
      <c r="C3" s="36"/>
      <c r="D3" s="36"/>
      <c r="E3" s="36"/>
      <c r="F3" s="37"/>
      <c r="J3" s="38" t="s">
        <v>35</v>
      </c>
      <c r="N3" s="34"/>
    </row>
    <row r="4" spans="2:15" ht="10" customHeight="1" thickBot="1" x14ac:dyDescent="0.4">
      <c r="C4" s="36"/>
      <c r="D4" s="36"/>
      <c r="E4" s="36"/>
      <c r="F4" s="37"/>
      <c r="J4" s="38"/>
      <c r="N4" s="34"/>
    </row>
    <row r="5" spans="2:15" ht="10" customHeight="1" x14ac:dyDescent="0.45">
      <c r="B5" s="39"/>
      <c r="C5" s="40"/>
      <c r="D5" s="40"/>
      <c r="E5" s="41"/>
      <c r="F5" s="42"/>
      <c r="G5" s="43"/>
      <c r="H5" s="43"/>
      <c r="I5" s="43"/>
      <c r="J5" s="44"/>
      <c r="M5" s="45"/>
      <c r="N5" s="34"/>
    </row>
    <row r="6" spans="2:15" s="1" customFormat="1" ht="28" customHeight="1" x14ac:dyDescent="0.3">
      <c r="B6" s="46"/>
      <c r="C6" s="534" t="s">
        <v>131</v>
      </c>
      <c r="D6" s="535"/>
      <c r="E6" s="535"/>
      <c r="F6" s="535"/>
      <c r="G6" s="535"/>
      <c r="H6" s="535"/>
      <c r="I6" s="536"/>
      <c r="J6" s="47"/>
      <c r="K6" s="48"/>
      <c r="M6" s="30"/>
    </row>
    <row r="7" spans="2:15" s="1" customFormat="1" ht="10" customHeight="1" x14ac:dyDescent="0.3">
      <c r="B7" s="46"/>
      <c r="C7" s="49"/>
      <c r="D7" s="49"/>
      <c r="E7" s="50"/>
      <c r="F7" s="51"/>
      <c r="G7" s="51"/>
      <c r="H7" s="30"/>
      <c r="I7" s="30"/>
      <c r="J7" s="47"/>
      <c r="K7" s="30"/>
      <c r="M7" s="30"/>
      <c r="N7" s="30"/>
    </row>
    <row r="8" spans="2:15" ht="24" customHeight="1" thickBot="1" x14ac:dyDescent="0.5">
      <c r="B8" s="46"/>
      <c r="C8" s="566" t="s">
        <v>36</v>
      </c>
      <c r="D8" s="567"/>
      <c r="E8" s="575"/>
      <c r="F8" s="575"/>
      <c r="G8" s="52" t="s">
        <v>37</v>
      </c>
      <c r="H8" s="573"/>
      <c r="I8" s="574"/>
      <c r="J8" s="53"/>
      <c r="M8" s="54"/>
    </row>
    <row r="9" spans="2:15" ht="24" customHeight="1" x14ac:dyDescent="0.35">
      <c r="B9" s="46"/>
      <c r="C9" s="367" t="s">
        <v>38</v>
      </c>
      <c r="D9" s="368"/>
      <c r="E9" s="554"/>
      <c r="F9" s="554"/>
      <c r="G9" s="554"/>
      <c r="H9" s="554"/>
      <c r="I9" s="555"/>
      <c r="J9" s="53"/>
      <c r="M9" s="547" t="s">
        <v>126</v>
      </c>
      <c r="N9" s="532"/>
    </row>
    <row r="10" spans="2:15" ht="24" customHeight="1" thickBot="1" x14ac:dyDescent="0.4">
      <c r="B10" s="46"/>
      <c r="C10" s="367" t="s">
        <v>73</v>
      </c>
      <c r="D10" s="368"/>
      <c r="E10" s="538">
        <f>+Formulaire_Demande!F22</f>
        <v>0</v>
      </c>
      <c r="F10" s="538"/>
      <c r="G10" s="538"/>
      <c r="H10" s="538"/>
      <c r="I10" s="539"/>
      <c r="J10" s="53"/>
      <c r="M10" s="547"/>
      <c r="N10" s="533"/>
    </row>
    <row r="11" spans="2:15" ht="24" customHeight="1" thickBot="1" x14ac:dyDescent="0.4">
      <c r="B11" s="46"/>
      <c r="C11" s="367" t="s">
        <v>39</v>
      </c>
      <c r="D11" s="368"/>
      <c r="E11" s="538">
        <f>+Formulaire_Demande!F23</f>
        <v>0</v>
      </c>
      <c r="F11" s="538"/>
      <c r="G11" s="538"/>
      <c r="H11" s="538"/>
      <c r="I11" s="539"/>
      <c r="J11" s="53"/>
    </row>
    <row r="12" spans="2:15" ht="24" customHeight="1" x14ac:dyDescent="0.35">
      <c r="B12" s="46"/>
      <c r="C12" s="367" t="s">
        <v>40</v>
      </c>
      <c r="D12" s="368"/>
      <c r="E12" s="538">
        <f>+Formulaire_Demande!F24</f>
        <v>0</v>
      </c>
      <c r="F12" s="538"/>
      <c r="G12" s="538"/>
      <c r="H12" s="538"/>
      <c r="I12" s="539"/>
      <c r="J12" s="53"/>
      <c r="M12" s="531" t="s">
        <v>162</v>
      </c>
      <c r="N12" s="532"/>
    </row>
    <row r="13" spans="2:15" ht="24" customHeight="1" thickBot="1" x14ac:dyDescent="0.4">
      <c r="B13" s="46"/>
      <c r="C13" s="558" t="s">
        <v>20</v>
      </c>
      <c r="D13" s="559"/>
      <c r="E13" s="564" t="s">
        <v>21</v>
      </c>
      <c r="F13" s="564"/>
      <c r="G13" s="57" t="s">
        <v>41</v>
      </c>
      <c r="H13" s="564">
        <f>+Formulaire_Demande!F25</f>
        <v>0</v>
      </c>
      <c r="I13" s="565"/>
      <c r="J13" s="53"/>
      <c r="M13" s="531"/>
      <c r="N13" s="533"/>
    </row>
    <row r="14" spans="2:15" ht="10" customHeight="1" x14ac:dyDescent="0.35">
      <c r="B14" s="46"/>
      <c r="C14" s="58"/>
      <c r="D14" s="58"/>
      <c r="E14" s="59"/>
      <c r="F14" s="60"/>
      <c r="G14" s="60"/>
      <c r="H14" s="60"/>
      <c r="I14" s="60"/>
      <c r="J14" s="53"/>
    </row>
    <row r="15" spans="2:15" ht="24" customHeight="1" x14ac:dyDescent="0.35">
      <c r="B15" s="46"/>
      <c r="C15" s="566" t="s">
        <v>75</v>
      </c>
      <c r="D15" s="567"/>
      <c r="E15" s="560" t="str">
        <f>Formulaire_Demande!F31&amp;" "&amp;Formulaire_Demande!F32</f>
        <v xml:space="preserve"> </v>
      </c>
      <c r="F15" s="560"/>
      <c r="G15" s="560"/>
      <c r="H15" s="560"/>
      <c r="I15" s="561"/>
      <c r="J15" s="53"/>
    </row>
    <row r="16" spans="2:15" ht="24" customHeight="1" x14ac:dyDescent="0.35">
      <c r="B16" s="46"/>
      <c r="C16" s="367" t="s">
        <v>288</v>
      </c>
      <c r="D16" s="368"/>
      <c r="E16" s="576">
        <f>Formulaire_Demande!F33</f>
        <v>0</v>
      </c>
      <c r="F16" s="576"/>
      <c r="G16" s="576"/>
      <c r="H16" s="576"/>
      <c r="I16" s="577"/>
      <c r="J16" s="53"/>
    </row>
    <row r="17" spans="2:14" ht="24" customHeight="1" x14ac:dyDescent="0.35">
      <c r="B17" s="46"/>
      <c r="C17" s="558" t="s">
        <v>289</v>
      </c>
      <c r="D17" s="559"/>
      <c r="E17" s="578">
        <f>Formulaire_Demande!F35</f>
        <v>0</v>
      </c>
      <c r="F17" s="578"/>
      <c r="G17" s="578"/>
      <c r="H17" s="578"/>
      <c r="I17" s="579"/>
      <c r="J17" s="53"/>
    </row>
    <row r="18" spans="2:14" ht="10" customHeight="1" x14ac:dyDescent="0.35">
      <c r="B18" s="46"/>
      <c r="C18" s="58"/>
      <c r="D18" s="58"/>
      <c r="E18" s="59"/>
      <c r="F18" s="60"/>
      <c r="G18" s="60"/>
      <c r="H18" s="60"/>
      <c r="I18" s="60"/>
      <c r="J18" s="53"/>
    </row>
    <row r="19" spans="2:14" ht="24" customHeight="1" x14ac:dyDescent="0.35">
      <c r="B19" s="46"/>
      <c r="C19" s="566" t="s">
        <v>290</v>
      </c>
      <c r="D19" s="567"/>
      <c r="E19" s="560" t="str">
        <f>IF(OR(Formulaire_Demande!F40="",Formulaire_Demande!F41=""),Formulaire_Demande!F31&amp;" "&amp;Formulaire_Demande!F32,Formulaire_Demande!F40&amp;" "&amp;Formulaire_Demande!F41)</f>
        <v xml:space="preserve"> </v>
      </c>
      <c r="F19" s="560"/>
      <c r="G19" s="560"/>
      <c r="H19" s="560"/>
      <c r="I19" s="561"/>
      <c r="J19" s="53"/>
    </row>
    <row r="20" spans="2:14" ht="24" customHeight="1" x14ac:dyDescent="0.35">
      <c r="B20" s="46"/>
      <c r="C20" s="367" t="s">
        <v>17</v>
      </c>
      <c r="D20" s="368"/>
      <c r="E20" s="576">
        <f>IF(Formulaire_Demande!F42="",Formulaire_Demande!F33,Formulaire_Demande!F42)</f>
        <v>0</v>
      </c>
      <c r="F20" s="576"/>
      <c r="G20" s="576"/>
      <c r="H20" s="576"/>
      <c r="I20" s="577"/>
      <c r="J20" s="53"/>
    </row>
    <row r="21" spans="2:14" ht="24" customHeight="1" x14ac:dyDescent="0.35">
      <c r="B21" s="46"/>
      <c r="C21" s="367" t="s">
        <v>19</v>
      </c>
      <c r="D21" s="368"/>
      <c r="E21" s="576">
        <f>IF(Formulaire_Demande!F44="",Formulaire_Demande!F35,Formulaire_Demande!F44)</f>
        <v>0</v>
      </c>
      <c r="F21" s="576"/>
      <c r="G21" s="576"/>
      <c r="H21" s="576"/>
      <c r="I21" s="577"/>
      <c r="J21" s="53"/>
    </row>
    <row r="22" spans="2:14" ht="24" customHeight="1" x14ac:dyDescent="0.35">
      <c r="B22" s="46"/>
      <c r="C22" s="558" t="s">
        <v>18</v>
      </c>
      <c r="D22" s="559"/>
      <c r="E22" s="578">
        <f>IF(Formulaire_Demande!F43="",Formulaire_Demande!F34,Formulaire_Demande!F43)</f>
        <v>0</v>
      </c>
      <c r="F22" s="578"/>
      <c r="G22" s="578"/>
      <c r="H22" s="578"/>
      <c r="I22" s="579"/>
      <c r="J22" s="53"/>
    </row>
    <row r="23" spans="2:14" ht="10" customHeight="1" x14ac:dyDescent="0.35">
      <c r="B23" s="46"/>
      <c r="C23" s="58"/>
      <c r="D23" s="58"/>
      <c r="E23" s="59"/>
      <c r="F23" s="60"/>
      <c r="G23" s="60"/>
      <c r="H23" s="60"/>
      <c r="I23" s="60"/>
      <c r="J23" s="53"/>
    </row>
    <row r="24" spans="2:14" ht="24" customHeight="1" x14ac:dyDescent="0.35">
      <c r="B24" s="46"/>
      <c r="C24" s="63" t="s">
        <v>119</v>
      </c>
      <c r="D24" s="64"/>
      <c r="E24" s="545">
        <f>Formulaire_Demande!F74</f>
        <v>0</v>
      </c>
      <c r="F24" s="545"/>
      <c r="G24" s="545"/>
      <c r="H24" s="545"/>
      <c r="I24" s="546"/>
      <c r="J24" s="53"/>
    </row>
    <row r="25" spans="2:14" ht="24" customHeight="1" x14ac:dyDescent="0.35">
      <c r="B25" s="46"/>
      <c r="C25" s="65" t="s">
        <v>120</v>
      </c>
      <c r="D25" s="66"/>
      <c r="E25" s="564">
        <f>Formulaire_Demande!F75</f>
        <v>0</v>
      </c>
      <c r="F25" s="564"/>
      <c r="G25" s="564"/>
      <c r="H25" s="564"/>
      <c r="I25" s="565"/>
      <c r="J25" s="53"/>
    </row>
    <row r="26" spans="2:14" ht="10" customHeight="1" x14ac:dyDescent="0.35">
      <c r="B26" s="46"/>
      <c r="C26" s="58"/>
      <c r="D26" s="58"/>
      <c r="E26" s="59"/>
      <c r="F26" s="60"/>
      <c r="G26" s="60"/>
      <c r="H26" s="60"/>
      <c r="I26" s="60"/>
      <c r="J26" s="53"/>
    </row>
    <row r="27" spans="2:14" ht="20.5" customHeight="1" x14ac:dyDescent="0.35">
      <c r="B27" s="46"/>
      <c r="C27" s="580" t="s">
        <v>110</v>
      </c>
      <c r="D27" s="581"/>
      <c r="E27" s="581"/>
      <c r="F27" s="581"/>
      <c r="G27" s="581"/>
      <c r="H27" s="581"/>
      <c r="I27" s="586"/>
      <c r="J27" s="53"/>
    </row>
    <row r="28" spans="2:14" ht="20.5" customHeight="1" x14ac:dyDescent="0.35">
      <c r="B28" s="46"/>
      <c r="C28" s="540">
        <f>+Formulaire_Demande!C91</f>
        <v>0</v>
      </c>
      <c r="D28" s="537"/>
      <c r="E28" s="537"/>
      <c r="F28" s="537" t="str">
        <f>IF(Formulaire_Demande!G91="","",Formulaire_Demande!G91)</f>
        <v/>
      </c>
      <c r="G28" s="537"/>
      <c r="H28" s="537"/>
      <c r="I28" s="543"/>
      <c r="J28" s="53"/>
    </row>
    <row r="29" spans="2:14" ht="20.5" customHeight="1" x14ac:dyDescent="0.35">
      <c r="B29" s="46"/>
      <c r="C29" s="540" t="str">
        <f>IF(Formulaire_Demande!C92="","",Formulaire_Demande!C92)</f>
        <v/>
      </c>
      <c r="D29" s="537"/>
      <c r="E29" s="537"/>
      <c r="F29" s="537" t="str">
        <f>IF(Formulaire_Demande!G92="","",Formulaire_Demande!G92)</f>
        <v/>
      </c>
      <c r="G29" s="537"/>
      <c r="H29" s="537"/>
      <c r="I29" s="543"/>
      <c r="J29" s="53"/>
    </row>
    <row r="30" spans="2:14" ht="20.5" customHeight="1" x14ac:dyDescent="0.35">
      <c r="B30" s="46"/>
      <c r="C30" s="541" t="str">
        <f>IF(Formulaire_Demande!C93="","",Formulaire_Demande!C93)</f>
        <v/>
      </c>
      <c r="D30" s="542"/>
      <c r="E30" s="542"/>
      <c r="F30" s="542" t="str">
        <f>IF(Formulaire_Demande!G93="","",Formulaire_Demande!G93)</f>
        <v/>
      </c>
      <c r="G30" s="542"/>
      <c r="H30" s="542"/>
      <c r="I30" s="544"/>
      <c r="J30" s="53"/>
    </row>
    <row r="31" spans="2:14" ht="10" customHeight="1" thickBot="1" x14ac:dyDescent="0.4">
      <c r="B31" s="46"/>
      <c r="C31" s="58"/>
      <c r="D31" s="58"/>
      <c r="E31" s="59"/>
      <c r="F31" s="60"/>
      <c r="G31" s="60"/>
      <c r="H31" s="60"/>
      <c r="I31" s="60"/>
      <c r="J31" s="53"/>
    </row>
    <row r="32" spans="2:14" ht="40" customHeight="1" x14ac:dyDescent="0.35">
      <c r="B32" s="46"/>
      <c r="C32" s="580" t="s">
        <v>123</v>
      </c>
      <c r="D32" s="581"/>
      <c r="E32" s="562">
        <f>+Formulaire_Demande!F96</f>
        <v>0</v>
      </c>
      <c r="F32" s="562"/>
      <c r="G32" s="562"/>
      <c r="H32" s="562"/>
      <c r="I32" s="563"/>
      <c r="J32" s="53"/>
      <c r="M32" s="531" t="s">
        <v>163</v>
      </c>
      <c r="N32" s="532"/>
    </row>
    <row r="33" spans="2:14" ht="10" customHeight="1" thickBot="1" x14ac:dyDescent="0.4">
      <c r="B33" s="46"/>
      <c r="C33" s="71"/>
      <c r="D33" s="72"/>
      <c r="E33" s="73"/>
      <c r="F33" s="74"/>
      <c r="G33" s="74"/>
      <c r="H33" s="74"/>
      <c r="I33" s="75"/>
      <c r="J33" s="53"/>
      <c r="M33" s="531"/>
      <c r="N33" s="533"/>
    </row>
    <row r="34" spans="2:14" ht="32.15" customHeight="1" x14ac:dyDescent="0.35">
      <c r="B34" s="46"/>
      <c r="C34" s="381" t="s">
        <v>42</v>
      </c>
      <c r="D34" s="382"/>
      <c r="E34" s="537">
        <f>+Formulaire_Demande!F98</f>
        <v>0</v>
      </c>
      <c r="F34" s="537"/>
      <c r="G34" s="537"/>
      <c r="H34" s="537"/>
      <c r="I34" s="543"/>
      <c r="J34" s="53"/>
    </row>
    <row r="35" spans="2:14" ht="32.15" customHeight="1" x14ac:dyDescent="0.35">
      <c r="B35" s="46"/>
      <c r="C35" s="76" t="s">
        <v>125</v>
      </c>
      <c r="D35" s="77"/>
      <c r="E35" s="78">
        <f>+Formulaire_Demande!F100</f>
        <v>0</v>
      </c>
      <c r="F35" s="67"/>
      <c r="G35" s="67"/>
      <c r="H35" s="67"/>
      <c r="I35" s="68"/>
      <c r="J35" s="53"/>
      <c r="M35" s="79"/>
    </row>
    <row r="36" spans="2:14" ht="99" customHeight="1" x14ac:dyDescent="0.35">
      <c r="B36" s="46"/>
      <c r="C36" s="362" t="s">
        <v>43</v>
      </c>
      <c r="D36" s="363"/>
      <c r="E36" s="552">
        <f>+Formulaire_Demande!F102</f>
        <v>0</v>
      </c>
      <c r="F36" s="552"/>
      <c r="G36" s="552"/>
      <c r="H36" s="552"/>
      <c r="I36" s="553"/>
      <c r="J36" s="53"/>
      <c r="M36" s="80"/>
    </row>
    <row r="37" spans="2:14" ht="48" customHeight="1" x14ac:dyDescent="0.35">
      <c r="B37" s="46"/>
      <c r="C37" s="550" t="s">
        <v>97</v>
      </c>
      <c r="D37" s="551"/>
      <c r="E37" s="552">
        <f>+Formulaire_Demande!F104</f>
        <v>0</v>
      </c>
      <c r="F37" s="552"/>
      <c r="G37" s="552"/>
      <c r="H37" s="552"/>
      <c r="I37" s="553"/>
      <c r="J37" s="53"/>
    </row>
    <row r="38" spans="2:14" ht="32.15" customHeight="1" x14ac:dyDescent="0.35">
      <c r="B38" s="46"/>
      <c r="C38" s="81" t="s">
        <v>111</v>
      </c>
      <c r="D38" s="82" t="str">
        <f>Formulaire_Demande!E106</f>
        <v>1.</v>
      </c>
      <c r="E38" s="537">
        <f>+Formulaire_Demande!F106</f>
        <v>0</v>
      </c>
      <c r="F38" s="537"/>
      <c r="G38" s="83" t="str">
        <f>IF(Formulaire_Demande!I106="","",Formulaire_Demande!H106)</f>
        <v/>
      </c>
      <c r="H38" s="537" t="str">
        <f>IF(Formulaire_Demande!I106="","",Formulaire_Demande!I106)</f>
        <v/>
      </c>
      <c r="I38" s="543"/>
      <c r="J38" s="53"/>
    </row>
    <row r="39" spans="2:14" ht="26.15" customHeight="1" x14ac:dyDescent="0.35">
      <c r="B39" s="46"/>
      <c r="C39" s="55"/>
      <c r="D39" s="83" t="str">
        <f>IF(Formulaire_Demande!F107="","",Formulaire_Demande!E107)</f>
        <v/>
      </c>
      <c r="E39" s="537" t="str">
        <f>IF(Formulaire_Demande!F107="","",Formulaire_Demande!F107)</f>
        <v/>
      </c>
      <c r="F39" s="537"/>
      <c r="G39" s="83" t="str">
        <f>IF(Formulaire_Demande!I107="","",Formulaire_Demande!H107)</f>
        <v/>
      </c>
      <c r="H39" s="537" t="str">
        <f>IF(Formulaire_Demande!I107="","",Formulaire_Demande!I107)</f>
        <v/>
      </c>
      <c r="I39" s="543"/>
      <c r="J39" s="53"/>
    </row>
    <row r="40" spans="2:14" ht="26.15" customHeight="1" x14ac:dyDescent="0.35">
      <c r="B40" s="46"/>
      <c r="C40" s="55"/>
      <c r="D40" s="83" t="str">
        <f>IF(Formulaire_Demande!F108="","",Formulaire_Demande!E108)</f>
        <v/>
      </c>
      <c r="E40" s="537" t="str">
        <f>IF(Formulaire_Demande!F108="","",Formulaire_Demande!F108)</f>
        <v/>
      </c>
      <c r="F40" s="537"/>
      <c r="G40" s="83" t="str">
        <f>IF(Formulaire_Demande!I108="","",Formulaire_Demande!H108)</f>
        <v/>
      </c>
      <c r="H40" s="537" t="str">
        <f>IF(Formulaire_Demande!I108="","",Formulaire_Demande!I108)</f>
        <v/>
      </c>
      <c r="I40" s="543"/>
      <c r="J40" s="53"/>
    </row>
    <row r="41" spans="2:14" ht="10" customHeight="1" x14ac:dyDescent="0.35">
      <c r="B41" s="46"/>
      <c r="C41" s="55"/>
      <c r="D41" s="56"/>
      <c r="E41" s="67"/>
      <c r="F41" s="67"/>
      <c r="G41" s="67"/>
      <c r="H41" s="67"/>
      <c r="I41" s="68"/>
      <c r="J41" s="53"/>
    </row>
    <row r="42" spans="2:14" ht="59.15" customHeight="1" x14ac:dyDescent="0.35">
      <c r="B42" s="46"/>
      <c r="C42" s="550" t="s">
        <v>74</v>
      </c>
      <c r="D42" s="551"/>
      <c r="E42" s="552">
        <f>+Formulaire_Demande!F110</f>
        <v>0</v>
      </c>
      <c r="F42" s="552"/>
      <c r="G42" s="552"/>
      <c r="H42" s="552"/>
      <c r="I42" s="553"/>
      <c r="J42" s="53"/>
    </row>
    <row r="43" spans="2:14" ht="10" customHeight="1" x14ac:dyDescent="0.35">
      <c r="B43" s="46"/>
      <c r="C43" s="84"/>
      <c r="D43" s="85"/>
      <c r="E43" s="67"/>
      <c r="F43" s="67"/>
      <c r="G43" s="67"/>
      <c r="H43" s="67"/>
      <c r="I43" s="68"/>
      <c r="J43" s="53"/>
    </row>
    <row r="44" spans="2:14" ht="86.15" customHeight="1" x14ac:dyDescent="0.35">
      <c r="B44" s="46"/>
      <c r="C44" s="556" t="s">
        <v>112</v>
      </c>
      <c r="D44" s="557"/>
      <c r="E44" s="552">
        <f>+Formulaire_Demande!F112</f>
        <v>0</v>
      </c>
      <c r="F44" s="552"/>
      <c r="G44" s="552"/>
      <c r="H44" s="552"/>
      <c r="I44" s="553"/>
      <c r="J44" s="53"/>
    </row>
    <row r="45" spans="2:14" ht="10" customHeight="1" x14ac:dyDescent="0.35">
      <c r="B45" s="46"/>
      <c r="C45" s="84"/>
      <c r="D45" s="85"/>
      <c r="E45" s="67"/>
      <c r="F45" s="67"/>
      <c r="G45" s="67"/>
      <c r="H45" s="67"/>
      <c r="I45" s="68"/>
      <c r="J45" s="53"/>
    </row>
    <row r="46" spans="2:14" ht="59.15" customHeight="1" x14ac:dyDescent="0.35">
      <c r="B46" s="46"/>
      <c r="C46" s="550" t="s">
        <v>113</v>
      </c>
      <c r="D46" s="551"/>
      <c r="E46" s="552">
        <f>+Formulaire_Demande!F114</f>
        <v>0</v>
      </c>
      <c r="F46" s="552"/>
      <c r="G46" s="552"/>
      <c r="H46" s="552"/>
      <c r="I46" s="553"/>
      <c r="J46" s="53"/>
    </row>
    <row r="47" spans="2:14" ht="10" customHeight="1" x14ac:dyDescent="0.35">
      <c r="B47" s="46"/>
      <c r="C47" s="84"/>
      <c r="D47" s="85"/>
      <c r="E47" s="67"/>
      <c r="F47" s="67"/>
      <c r="G47" s="67"/>
      <c r="H47" s="67"/>
      <c r="I47" s="68"/>
      <c r="J47" s="53"/>
    </row>
    <row r="48" spans="2:14" ht="32" customHeight="1" x14ac:dyDescent="0.35">
      <c r="B48" s="46"/>
      <c r="C48" s="550" t="s">
        <v>300</v>
      </c>
      <c r="D48" s="551"/>
      <c r="E48" s="552">
        <f>+Formulaire_Demande!F116</f>
        <v>0</v>
      </c>
      <c r="F48" s="552"/>
      <c r="G48" s="552"/>
      <c r="H48" s="552"/>
      <c r="I48" s="553"/>
      <c r="J48" s="53"/>
    </row>
    <row r="49" spans="2:14" ht="32" customHeight="1" x14ac:dyDescent="0.35">
      <c r="B49" s="46"/>
      <c r="C49" s="84"/>
      <c r="D49" s="85"/>
      <c r="E49" s="552" t="str">
        <f>IF(Formulaire_Demande!F117="","",Formulaire_Demande!F117)</f>
        <v/>
      </c>
      <c r="F49" s="552"/>
      <c r="G49" s="552"/>
      <c r="H49" s="552"/>
      <c r="I49" s="553"/>
      <c r="J49" s="53"/>
    </row>
    <row r="50" spans="2:14" ht="32" customHeight="1" x14ac:dyDescent="0.35">
      <c r="B50" s="46"/>
      <c r="C50" s="84"/>
      <c r="D50" s="85"/>
      <c r="E50" s="552" t="str">
        <f>IF(Formulaire_Demande!F118="","",Formulaire_Demande!F118)</f>
        <v/>
      </c>
      <c r="F50" s="552"/>
      <c r="G50" s="552"/>
      <c r="H50" s="552"/>
      <c r="I50" s="553"/>
      <c r="J50" s="53"/>
    </row>
    <row r="51" spans="2:14" ht="32" customHeight="1" x14ac:dyDescent="0.35">
      <c r="B51" s="46"/>
      <c r="C51" s="84"/>
      <c r="D51" s="85"/>
      <c r="E51" s="552" t="str">
        <f>IF(Formulaire_Demande!F119="","",Formulaire_Demande!F119)</f>
        <v/>
      </c>
      <c r="F51" s="552"/>
      <c r="G51" s="552"/>
      <c r="H51" s="552"/>
      <c r="I51" s="553"/>
      <c r="J51" s="53"/>
    </row>
    <row r="52" spans="2:14" ht="32" customHeight="1" x14ac:dyDescent="0.35">
      <c r="B52" s="46"/>
      <c r="C52" s="84"/>
      <c r="D52" s="85"/>
      <c r="E52" s="552" t="str">
        <f>IF(Formulaire_Demande!F120="","",Formulaire_Demande!F120)</f>
        <v/>
      </c>
      <c r="F52" s="552"/>
      <c r="G52" s="552"/>
      <c r="H52" s="552"/>
      <c r="I52" s="553"/>
      <c r="J52" s="53"/>
    </row>
    <row r="53" spans="2:14" ht="10" customHeight="1" x14ac:dyDescent="0.35">
      <c r="B53" s="46"/>
      <c r="C53" s="84"/>
      <c r="D53" s="85"/>
      <c r="E53" s="86"/>
      <c r="F53" s="86"/>
      <c r="G53" s="86"/>
      <c r="H53" s="86"/>
      <c r="I53" s="87"/>
      <c r="J53" s="53"/>
    </row>
    <row r="54" spans="2:14" s="1" customFormat="1" ht="32" customHeight="1" x14ac:dyDescent="0.35">
      <c r="B54" s="88"/>
      <c r="C54" s="571" t="s">
        <v>165</v>
      </c>
      <c r="D54" s="572"/>
      <c r="E54" s="89" t="str">
        <f>"Année"&amp;" "&amp;Formulaire_Demande!G219</f>
        <v xml:space="preserve">Année </v>
      </c>
      <c r="F54" s="89" t="str">
        <f>"Année"&amp;" "&amp;Formulaire_Demande!G220</f>
        <v xml:space="preserve">Année </v>
      </c>
      <c r="G54" s="90"/>
      <c r="H54" s="90"/>
      <c r="I54" s="91"/>
      <c r="J54" s="92"/>
    </row>
    <row r="55" spans="2:14" ht="22" customHeight="1" x14ac:dyDescent="0.35">
      <c r="B55" s="46"/>
      <c r="C55" s="84"/>
      <c r="D55" s="85"/>
      <c r="E55" s="93">
        <f>+Formulaire_Demande!H219</f>
        <v>0</v>
      </c>
      <c r="F55" s="93">
        <f>+Formulaire_Demande!H220</f>
        <v>0</v>
      </c>
      <c r="G55" s="61"/>
      <c r="H55" s="61"/>
      <c r="I55" s="62"/>
      <c r="J55" s="53"/>
    </row>
    <row r="56" spans="2:14" ht="10" customHeight="1" x14ac:dyDescent="0.35">
      <c r="B56" s="46"/>
      <c r="C56" s="84"/>
      <c r="D56" s="85"/>
      <c r="E56" s="94"/>
      <c r="F56" s="94"/>
      <c r="G56" s="61"/>
      <c r="H56" s="61"/>
      <c r="I56" s="62"/>
      <c r="J56" s="53"/>
    </row>
    <row r="57" spans="2:14" ht="32" customHeight="1" x14ac:dyDescent="0.35">
      <c r="B57" s="46"/>
      <c r="C57" s="571" t="s">
        <v>345</v>
      </c>
      <c r="D57" s="572"/>
      <c r="E57" s="89" t="str">
        <f>"Année"&amp;" "&amp;Formulaire_Demande!G221</f>
        <v xml:space="preserve">Année </v>
      </c>
      <c r="F57" s="89" t="str">
        <f>"Année"&amp;" "&amp;Formulaire_Demande!G222</f>
        <v xml:space="preserve">Année </v>
      </c>
      <c r="G57" s="61"/>
      <c r="H57" s="61"/>
      <c r="I57" s="62"/>
      <c r="J57" s="53"/>
    </row>
    <row r="58" spans="2:14" ht="22" customHeight="1" x14ac:dyDescent="0.35">
      <c r="B58" s="46"/>
      <c r="C58" s="95"/>
      <c r="D58" s="96"/>
      <c r="E58" s="97">
        <f>+Formulaire_Demande!H221</f>
        <v>0</v>
      </c>
      <c r="F58" s="97">
        <f>+Formulaire_Demande!H222</f>
        <v>0</v>
      </c>
      <c r="G58" s="96"/>
      <c r="H58" s="96"/>
      <c r="I58" s="98"/>
      <c r="J58" s="53"/>
      <c r="K58" s="34"/>
    </row>
    <row r="59" spans="2:14" ht="10" customHeight="1" x14ac:dyDescent="0.35">
      <c r="B59" s="46"/>
      <c r="C59" s="60"/>
      <c r="D59" s="60"/>
      <c r="E59" s="60"/>
      <c r="F59" s="60"/>
      <c r="G59" s="60"/>
      <c r="H59" s="60"/>
      <c r="I59" s="60"/>
      <c r="J59" s="53"/>
    </row>
    <row r="60" spans="2:14" ht="22" customHeight="1" x14ac:dyDescent="0.3">
      <c r="B60" s="88"/>
      <c r="C60" s="566" t="s">
        <v>346</v>
      </c>
      <c r="D60" s="567"/>
      <c r="E60" s="99">
        <f>Formulaire_Demande!E168</f>
        <v>0</v>
      </c>
      <c r="F60" s="590" t="s">
        <v>349</v>
      </c>
      <c r="G60" s="590"/>
      <c r="H60" s="590"/>
      <c r="I60" s="100">
        <f>Formulaire_Demande!H168</f>
        <v>0</v>
      </c>
      <c r="J60" s="53"/>
      <c r="M60" s="587" t="s">
        <v>356</v>
      </c>
      <c r="N60" s="588"/>
    </row>
    <row r="61" spans="2:14" ht="22" customHeight="1" x14ac:dyDescent="0.3">
      <c r="B61" s="88"/>
      <c r="C61" s="367" t="s">
        <v>347</v>
      </c>
      <c r="D61" s="368"/>
      <c r="E61" s="101">
        <f>Formulaire_Demande!E185</f>
        <v>0</v>
      </c>
      <c r="F61" s="591" t="s">
        <v>350</v>
      </c>
      <c r="G61" s="591"/>
      <c r="H61" s="591"/>
      <c r="I61" s="102">
        <f>Formulaire_Demande!H185</f>
        <v>0</v>
      </c>
      <c r="J61" s="53"/>
      <c r="M61" s="103" t="s">
        <v>358</v>
      </c>
      <c r="N61" s="104">
        <f>E62</f>
        <v>0</v>
      </c>
    </row>
    <row r="62" spans="2:14" ht="22" customHeight="1" x14ac:dyDescent="0.3">
      <c r="B62" s="88"/>
      <c r="C62" s="55" t="s">
        <v>348</v>
      </c>
      <c r="D62" s="56"/>
      <c r="E62" s="101">
        <f>Formulaire_Demande!E187</f>
        <v>0</v>
      </c>
      <c r="F62" s="591" t="s">
        <v>351</v>
      </c>
      <c r="G62" s="591"/>
      <c r="H62" s="591"/>
      <c r="I62" s="102">
        <f>Formulaire_Demande!H187</f>
        <v>0</v>
      </c>
      <c r="J62" s="53"/>
      <c r="M62" s="105" t="s">
        <v>359</v>
      </c>
      <c r="N62" s="104">
        <f>SUM(E64,E68,E69)</f>
        <v>0</v>
      </c>
    </row>
    <row r="63" spans="2:14" ht="22" customHeight="1" x14ac:dyDescent="0.3">
      <c r="B63" s="88"/>
      <c r="C63" s="594"/>
      <c r="D63" s="595"/>
      <c r="E63" s="107"/>
      <c r="F63" s="591" t="s">
        <v>44</v>
      </c>
      <c r="G63" s="591"/>
      <c r="H63" s="591"/>
      <c r="I63" s="102">
        <f>+I60*0.5</f>
        <v>0</v>
      </c>
      <c r="J63" s="53"/>
      <c r="M63" s="105" t="s">
        <v>360</v>
      </c>
      <c r="N63" s="108" t="e">
        <f>+N62/N61</f>
        <v>#DIV/0!</v>
      </c>
    </row>
    <row r="64" spans="2:14" ht="22" customHeight="1" x14ac:dyDescent="0.3">
      <c r="B64" s="88"/>
      <c r="C64" s="367" t="s">
        <v>301</v>
      </c>
      <c r="D64" s="368"/>
      <c r="E64" s="101">
        <f>Formulaire_Demande!E198</f>
        <v>0</v>
      </c>
      <c r="F64" s="106"/>
      <c r="G64" s="106"/>
      <c r="H64" s="106"/>
      <c r="I64" s="109"/>
      <c r="J64" s="53"/>
    </row>
    <row r="65" spans="2:14" ht="22" customHeight="1" x14ac:dyDescent="0.3">
      <c r="B65" s="88"/>
      <c r="C65" s="367" t="s">
        <v>355</v>
      </c>
      <c r="D65" s="368"/>
      <c r="E65" s="101">
        <f>Formulaire_Demande!E197</f>
        <v>0</v>
      </c>
      <c r="F65" s="106"/>
      <c r="G65" s="106"/>
      <c r="H65" s="106"/>
      <c r="I65" s="109"/>
      <c r="J65" s="53"/>
    </row>
    <row r="66" spans="2:14" ht="14" customHeight="1" x14ac:dyDescent="0.3">
      <c r="B66" s="88"/>
      <c r="C66" s="367"/>
      <c r="D66" s="368"/>
      <c r="E66" s="101"/>
      <c r="F66" s="106"/>
      <c r="G66" s="106"/>
      <c r="H66" s="106"/>
      <c r="I66" s="109"/>
      <c r="J66" s="53"/>
    </row>
    <row r="67" spans="2:14" ht="22" customHeight="1" x14ac:dyDescent="0.3">
      <c r="B67" s="88"/>
      <c r="C67" s="584" t="s">
        <v>352</v>
      </c>
      <c r="D67" s="585"/>
      <c r="E67" s="110">
        <f>SUM(E64,E65,E68,E69,E70)</f>
        <v>0</v>
      </c>
      <c r="F67" s="589" t="str">
        <f>IF(E67=0,"","Total incluant le montant demandé à la SODEC")</f>
        <v/>
      </c>
      <c r="G67" s="589"/>
      <c r="H67" s="589"/>
      <c r="I67" s="111"/>
      <c r="J67" s="53"/>
      <c r="M67" s="587" t="s">
        <v>357</v>
      </c>
      <c r="N67" s="588"/>
    </row>
    <row r="68" spans="2:14" ht="22" customHeight="1" x14ac:dyDescent="0.3">
      <c r="B68" s="88"/>
      <c r="C68" s="592" t="s">
        <v>337</v>
      </c>
      <c r="D68" s="593"/>
      <c r="E68" s="112">
        <f>Formulaire_Demande!E199</f>
        <v>0</v>
      </c>
      <c r="F68" s="113"/>
      <c r="G68" s="113"/>
      <c r="H68" s="112"/>
      <c r="I68" s="111"/>
      <c r="J68" s="53"/>
      <c r="M68" s="103" t="s">
        <v>358</v>
      </c>
      <c r="N68" s="104">
        <f>E62</f>
        <v>0</v>
      </c>
    </row>
    <row r="69" spans="2:14" ht="22" customHeight="1" x14ac:dyDescent="0.3">
      <c r="B69" s="88"/>
      <c r="C69" s="592" t="s">
        <v>353</v>
      </c>
      <c r="D69" s="593"/>
      <c r="E69" s="112">
        <f>Formulaire_Demande!E203</f>
        <v>0</v>
      </c>
      <c r="F69" s="113"/>
      <c r="G69" s="113"/>
      <c r="H69" s="112"/>
      <c r="I69" s="111"/>
      <c r="J69" s="53"/>
      <c r="M69" s="105" t="s">
        <v>361</v>
      </c>
      <c r="N69" s="104">
        <f>E65</f>
        <v>0</v>
      </c>
    </row>
    <row r="70" spans="2:14" ht="22" customHeight="1" x14ac:dyDescent="0.3">
      <c r="B70" s="88"/>
      <c r="C70" s="582" t="s">
        <v>354</v>
      </c>
      <c r="D70" s="583"/>
      <c r="E70" s="114">
        <f>Formulaire_Demande!E207</f>
        <v>0</v>
      </c>
      <c r="F70" s="115"/>
      <c r="G70" s="115"/>
      <c r="H70" s="114"/>
      <c r="I70" s="116"/>
      <c r="J70" s="53"/>
      <c r="M70" s="105" t="s">
        <v>362</v>
      </c>
      <c r="N70" s="108" t="e">
        <f>+N69/N68</f>
        <v>#DIV/0!</v>
      </c>
    </row>
    <row r="71" spans="2:14" ht="10" customHeight="1" x14ac:dyDescent="0.3">
      <c r="B71" s="88"/>
      <c r="C71" s="1"/>
      <c r="D71" s="1"/>
      <c r="E71" s="1"/>
      <c r="F71" s="1"/>
      <c r="G71" s="1"/>
      <c r="H71" s="1"/>
      <c r="J71" s="53"/>
    </row>
    <row r="72" spans="2:14" ht="22" customHeight="1" x14ac:dyDescent="0.3">
      <c r="B72" s="88"/>
      <c r="C72" s="598" t="s">
        <v>45</v>
      </c>
      <c r="D72" s="599"/>
      <c r="E72" s="600"/>
      <c r="F72" s="117"/>
      <c r="G72" s="117"/>
      <c r="H72" s="118" t="s">
        <v>302</v>
      </c>
      <c r="I72" s="119">
        <f>ROUND(E72*0.7,0)</f>
        <v>0</v>
      </c>
      <c r="J72" s="53"/>
      <c r="M72" s="120"/>
      <c r="N72" s="121"/>
    </row>
    <row r="73" spans="2:14" ht="22" customHeight="1" x14ac:dyDescent="0.3">
      <c r="B73" s="88"/>
      <c r="C73" s="391"/>
      <c r="D73" s="392"/>
      <c r="E73" s="601"/>
      <c r="H73" s="122" t="s">
        <v>46</v>
      </c>
      <c r="I73" s="123">
        <f>ROUND(E72*0.3,0)</f>
        <v>0</v>
      </c>
      <c r="J73" s="53"/>
    </row>
    <row r="74" spans="2:14" ht="17.5" x14ac:dyDescent="0.3">
      <c r="B74" s="88"/>
      <c r="C74" s="124"/>
      <c r="D74" s="125"/>
      <c r="E74" s="51"/>
      <c r="G74" s="122"/>
      <c r="H74" s="126"/>
      <c r="I74" s="127"/>
      <c r="J74" s="53"/>
    </row>
    <row r="75" spans="2:14" ht="52" customHeight="1" x14ac:dyDescent="0.3">
      <c r="B75" s="88"/>
      <c r="C75" s="596" t="s">
        <v>169</v>
      </c>
      <c r="D75" s="530"/>
      <c r="E75" s="530"/>
      <c r="G75" s="128" t="s">
        <v>170</v>
      </c>
      <c r="I75" s="129" t="s">
        <v>375</v>
      </c>
      <c r="J75" s="53"/>
      <c r="M75" s="130" t="str">
        <f>IF(M76="","","ATTENTION")</f>
        <v/>
      </c>
    </row>
    <row r="76" spans="2:14" ht="24" customHeight="1" x14ac:dyDescent="0.3">
      <c r="B76" s="88"/>
      <c r="C76" s="597"/>
      <c r="D76" s="569"/>
      <c r="E76" s="569"/>
      <c r="G76" s="29"/>
      <c r="I76" s="131" t="str">
        <f>IF(G76="","",ROUND($E$72*G76,0))</f>
        <v/>
      </c>
      <c r="J76" s="53"/>
      <c r="M76" s="132" t="str">
        <f>IF(SUM(G76:G78)&gt;100%,"Réviser les pourcentages","")</f>
        <v/>
      </c>
    </row>
    <row r="77" spans="2:14" ht="24" customHeight="1" x14ac:dyDescent="0.3">
      <c r="B77" s="88"/>
      <c r="C77" s="597"/>
      <c r="D77" s="569"/>
      <c r="E77" s="569"/>
      <c r="G77" s="29"/>
      <c r="I77" s="131" t="str">
        <f>IF(G77="","",ROUND($E$72*G77,0))</f>
        <v/>
      </c>
      <c r="J77" s="53"/>
    </row>
    <row r="78" spans="2:14" ht="24" customHeight="1" x14ac:dyDescent="0.3">
      <c r="B78" s="88"/>
      <c r="C78" s="597"/>
      <c r="D78" s="569"/>
      <c r="E78" s="569"/>
      <c r="G78" s="29"/>
      <c r="I78" s="131" t="str">
        <f>IF(G78="","",ROUND($E$72*G78,0))</f>
        <v/>
      </c>
      <c r="J78" s="53"/>
    </row>
    <row r="79" spans="2:14" ht="10" customHeight="1" x14ac:dyDescent="0.3">
      <c r="B79" s="88"/>
      <c r="C79" s="133"/>
      <c r="D79" s="134"/>
      <c r="E79" s="135"/>
      <c r="F79" s="136"/>
      <c r="G79" s="137"/>
      <c r="H79" s="138"/>
      <c r="I79" s="139"/>
      <c r="J79" s="53"/>
    </row>
    <row r="80" spans="2:14" ht="10" customHeight="1" x14ac:dyDescent="0.3">
      <c r="B80" s="88"/>
      <c r="C80" s="140"/>
      <c r="D80" s="140"/>
      <c r="E80" s="1"/>
      <c r="F80" s="141"/>
      <c r="H80" s="142"/>
      <c r="J80" s="53"/>
    </row>
    <row r="81" spans="2:10" ht="28" customHeight="1" x14ac:dyDescent="0.3">
      <c r="B81" s="88"/>
      <c r="C81" s="602" t="s">
        <v>114</v>
      </c>
      <c r="D81" s="603"/>
      <c r="E81" s="603"/>
      <c r="F81" s="603"/>
      <c r="G81" s="603"/>
      <c r="H81" s="603"/>
      <c r="I81" s="604"/>
      <c r="J81" s="53"/>
    </row>
    <row r="82" spans="2:10" ht="32.25" customHeight="1" x14ac:dyDescent="0.3">
      <c r="B82" s="88"/>
      <c r="C82" s="548" t="s">
        <v>151</v>
      </c>
      <c r="D82" s="549"/>
      <c r="E82" s="549"/>
      <c r="F82" s="549"/>
      <c r="G82" s="569"/>
      <c r="H82" s="569"/>
      <c r="I82" s="570"/>
      <c r="J82" s="53"/>
    </row>
    <row r="83" spans="2:10" ht="32.15" customHeight="1" x14ac:dyDescent="0.3">
      <c r="B83" s="88"/>
      <c r="C83" s="548" t="s">
        <v>152</v>
      </c>
      <c r="D83" s="549"/>
      <c r="E83" s="549"/>
      <c r="F83" s="549"/>
      <c r="G83" s="569"/>
      <c r="H83" s="569"/>
      <c r="I83" s="570"/>
      <c r="J83" s="53"/>
    </row>
    <row r="84" spans="2:10" ht="32.15" customHeight="1" x14ac:dyDescent="0.3">
      <c r="B84" s="88"/>
      <c r="C84" s="548" t="s">
        <v>153</v>
      </c>
      <c r="D84" s="549"/>
      <c r="E84" s="549"/>
      <c r="F84" s="549"/>
      <c r="G84" s="569"/>
      <c r="H84" s="569"/>
      <c r="I84" s="570"/>
      <c r="J84" s="53"/>
    </row>
    <row r="85" spans="2:10" ht="38.15" customHeight="1" x14ac:dyDescent="0.3">
      <c r="B85" s="88"/>
      <c r="C85" s="548" t="s">
        <v>154</v>
      </c>
      <c r="D85" s="549"/>
      <c r="E85" s="549"/>
      <c r="F85" s="549"/>
      <c r="G85" s="569"/>
      <c r="H85" s="569"/>
      <c r="I85" s="570"/>
      <c r="J85" s="53"/>
    </row>
    <row r="86" spans="2:10" ht="38.15" customHeight="1" x14ac:dyDescent="0.3">
      <c r="B86" s="88"/>
      <c r="C86" s="548" t="s">
        <v>155</v>
      </c>
      <c r="D86" s="549"/>
      <c r="E86" s="549"/>
      <c r="F86" s="549"/>
      <c r="G86" s="569"/>
      <c r="H86" s="569"/>
      <c r="I86" s="570"/>
      <c r="J86" s="53"/>
    </row>
    <row r="87" spans="2:10" ht="32.15" customHeight="1" x14ac:dyDescent="0.3">
      <c r="B87" s="88"/>
      <c r="C87" s="548" t="s">
        <v>156</v>
      </c>
      <c r="D87" s="549"/>
      <c r="E87" s="549"/>
      <c r="F87" s="549"/>
      <c r="G87" s="569"/>
      <c r="H87" s="569"/>
      <c r="I87" s="570"/>
      <c r="J87" s="53"/>
    </row>
    <row r="88" spans="2:10" ht="32.15" customHeight="1" x14ac:dyDescent="0.3">
      <c r="B88" s="88"/>
      <c r="C88" s="548" t="s">
        <v>157</v>
      </c>
      <c r="D88" s="549"/>
      <c r="E88" s="549"/>
      <c r="F88" s="549"/>
      <c r="G88" s="569"/>
      <c r="H88" s="569"/>
      <c r="I88" s="570"/>
      <c r="J88" s="53"/>
    </row>
    <row r="89" spans="2:10" ht="32.15" customHeight="1" x14ac:dyDescent="0.3">
      <c r="B89" s="88"/>
      <c r="C89" s="548" t="s">
        <v>158</v>
      </c>
      <c r="D89" s="549"/>
      <c r="E89" s="549"/>
      <c r="F89" s="549"/>
      <c r="G89" s="569"/>
      <c r="H89" s="569"/>
      <c r="I89" s="570"/>
      <c r="J89" s="53"/>
    </row>
    <row r="90" spans="2:10" ht="38.15" customHeight="1" x14ac:dyDescent="0.3">
      <c r="B90" s="88"/>
      <c r="C90" s="548" t="s">
        <v>376</v>
      </c>
      <c r="D90" s="549"/>
      <c r="E90" s="549"/>
      <c r="F90" s="549"/>
      <c r="G90" s="569"/>
      <c r="H90" s="569"/>
      <c r="I90" s="570"/>
      <c r="J90" s="53"/>
    </row>
    <row r="91" spans="2:10" ht="38.15" customHeight="1" x14ac:dyDescent="0.3">
      <c r="B91" s="88"/>
      <c r="C91" s="548" t="s">
        <v>159</v>
      </c>
      <c r="D91" s="549"/>
      <c r="E91" s="549"/>
      <c r="F91" s="549"/>
      <c r="G91" s="569"/>
      <c r="H91" s="569"/>
      <c r="I91" s="570"/>
      <c r="J91" s="53"/>
    </row>
    <row r="92" spans="2:10" ht="10" customHeight="1" x14ac:dyDescent="0.3">
      <c r="B92" s="88"/>
      <c r="C92" s="143"/>
      <c r="D92" s="144"/>
      <c r="E92" s="144"/>
      <c r="F92" s="144"/>
      <c r="G92" s="145"/>
      <c r="H92" s="145"/>
      <c r="I92" s="146"/>
      <c r="J92" s="53"/>
    </row>
    <row r="93" spans="2:10" ht="28" customHeight="1" x14ac:dyDescent="0.3">
      <c r="B93" s="88"/>
      <c r="C93" s="602" t="s">
        <v>115</v>
      </c>
      <c r="D93" s="603"/>
      <c r="E93" s="603"/>
      <c r="F93" s="603"/>
      <c r="G93" s="603"/>
      <c r="H93" s="603"/>
      <c r="I93" s="604"/>
      <c r="J93" s="53"/>
    </row>
    <row r="94" spans="2:10" ht="150" customHeight="1" x14ac:dyDescent="0.3">
      <c r="B94" s="88"/>
      <c r="C94" s="371"/>
      <c r="D94" s="372"/>
      <c r="E94" s="372"/>
      <c r="F94" s="372"/>
      <c r="G94" s="372"/>
      <c r="H94" s="372"/>
      <c r="I94" s="373"/>
      <c r="J94" s="53"/>
    </row>
    <row r="95" spans="2:10" ht="14.15" customHeight="1" x14ac:dyDescent="0.3">
      <c r="B95" s="88"/>
      <c r="C95" s="1"/>
      <c r="D95" s="1"/>
      <c r="E95" s="1"/>
      <c r="F95" s="1"/>
      <c r="G95" s="1"/>
      <c r="H95" s="1"/>
      <c r="J95" s="53"/>
    </row>
    <row r="96" spans="2:10" ht="14.15" customHeight="1" x14ac:dyDescent="0.3">
      <c r="B96" s="88"/>
      <c r="C96" s="1"/>
      <c r="D96" s="1"/>
      <c r="E96" s="1"/>
      <c r="F96" s="1"/>
      <c r="G96" s="1"/>
      <c r="H96" s="1"/>
      <c r="J96" s="53"/>
    </row>
    <row r="97" spans="2:10" ht="14.15" customHeight="1" x14ac:dyDescent="0.3">
      <c r="B97" s="88"/>
      <c r="C97" s="1"/>
      <c r="D97" s="1"/>
      <c r="E97" s="1"/>
      <c r="F97" s="1"/>
      <c r="G97" s="1"/>
      <c r="H97" s="1"/>
      <c r="J97" s="53"/>
    </row>
    <row r="98" spans="2:10" ht="18" customHeight="1" x14ac:dyDescent="0.3">
      <c r="B98" s="88"/>
      <c r="C98" s="607"/>
      <c r="D98" s="607"/>
      <c r="E98" s="147"/>
      <c r="G98" s="568"/>
      <c r="H98" s="568"/>
      <c r="I98" s="147"/>
      <c r="J98" s="53"/>
    </row>
    <row r="99" spans="2:10" ht="15.5" x14ac:dyDescent="0.3">
      <c r="B99" s="88"/>
      <c r="C99" s="608"/>
      <c r="D99" s="608"/>
      <c r="E99" s="148" t="s">
        <v>47</v>
      </c>
      <c r="G99" s="149" t="s">
        <v>48</v>
      </c>
      <c r="H99" s="150"/>
      <c r="I99" s="148" t="s">
        <v>47</v>
      </c>
      <c r="J99" s="53"/>
    </row>
    <row r="100" spans="2:10" ht="36" customHeight="1" x14ac:dyDescent="0.3">
      <c r="B100" s="88"/>
      <c r="C100" s="605" t="s">
        <v>377</v>
      </c>
      <c r="D100" s="605"/>
      <c r="E100" s="605"/>
      <c r="G100" s="606" t="s">
        <v>49</v>
      </c>
      <c r="H100" s="606"/>
      <c r="I100" s="606"/>
      <c r="J100" s="53"/>
    </row>
    <row r="101" spans="2:10" ht="14.5" thickBot="1" x14ac:dyDescent="0.35">
      <c r="B101" s="151"/>
      <c r="C101" s="152"/>
      <c r="D101" s="152"/>
      <c r="E101" s="152"/>
      <c r="F101" s="152"/>
      <c r="G101" s="152"/>
      <c r="H101" s="152"/>
      <c r="I101" s="153"/>
      <c r="J101" s="154"/>
    </row>
  </sheetData>
  <sheetProtection algorithmName="SHA-512" hashValue="gi9P3V6EpNbWOTH2is9I79o1RCsvKtiMLHsTzS1G07LKo4wT/JXUrCZ9YX7x0CJzGZSSL9oxfSIcwj/6G8Btnw==" saltValue="uNJkvpwr+kVB+7sd0dxpBw==" spinCount="100000" sheet="1" objects="1" scenarios="1" formatRows="0"/>
  <mergeCells count="124">
    <mergeCell ref="C75:E75"/>
    <mergeCell ref="C76:E76"/>
    <mergeCell ref="C77:E77"/>
    <mergeCell ref="C78:E78"/>
    <mergeCell ref="C72:D73"/>
    <mergeCell ref="E72:E73"/>
    <mergeCell ref="C81:I81"/>
    <mergeCell ref="C93:I93"/>
    <mergeCell ref="C100:E100"/>
    <mergeCell ref="C94:I94"/>
    <mergeCell ref="G86:I86"/>
    <mergeCell ref="G100:I100"/>
    <mergeCell ref="C98:D98"/>
    <mergeCell ref="C99:D99"/>
    <mergeCell ref="C82:F82"/>
    <mergeCell ref="G82:I82"/>
    <mergeCell ref="C83:F83"/>
    <mergeCell ref="G83:I83"/>
    <mergeCell ref="C84:F84"/>
    <mergeCell ref="G84:I84"/>
    <mergeCell ref="C85:F85"/>
    <mergeCell ref="G85:I85"/>
    <mergeCell ref="C90:F90"/>
    <mergeCell ref="G90:I90"/>
    <mergeCell ref="M60:N60"/>
    <mergeCell ref="M67:N67"/>
    <mergeCell ref="F67:H67"/>
    <mergeCell ref="F60:H60"/>
    <mergeCell ref="F61:H61"/>
    <mergeCell ref="F62:H62"/>
    <mergeCell ref="F63:H63"/>
    <mergeCell ref="C68:D68"/>
    <mergeCell ref="C69:D69"/>
    <mergeCell ref="C63:D63"/>
    <mergeCell ref="C66:D66"/>
    <mergeCell ref="C70:D70"/>
    <mergeCell ref="C67:D67"/>
    <mergeCell ref="C61:D61"/>
    <mergeCell ref="C65:D65"/>
    <mergeCell ref="H13:I13"/>
    <mergeCell ref="E13:F13"/>
    <mergeCell ref="C27:I27"/>
    <mergeCell ref="C37:D37"/>
    <mergeCell ref="C21:D21"/>
    <mergeCell ref="C22:D22"/>
    <mergeCell ref="H38:I38"/>
    <mergeCell ref="E50:I50"/>
    <mergeCell ref="E51:I51"/>
    <mergeCell ref="H39:I39"/>
    <mergeCell ref="H40:I40"/>
    <mergeCell ref="C64:D64"/>
    <mergeCell ref="C60:D60"/>
    <mergeCell ref="C19:D19"/>
    <mergeCell ref="E15:I15"/>
    <mergeCell ref="E16:I16"/>
    <mergeCell ref="E17:I17"/>
    <mergeCell ref="C46:D46"/>
    <mergeCell ref="E46:I46"/>
    <mergeCell ref="C54:D54"/>
    <mergeCell ref="C57:D57"/>
    <mergeCell ref="E49:I49"/>
    <mergeCell ref="E52:I52"/>
    <mergeCell ref="H8:I8"/>
    <mergeCell ref="E8:F8"/>
    <mergeCell ref="E20:I20"/>
    <mergeCell ref="E21:I21"/>
    <mergeCell ref="E22:I22"/>
    <mergeCell ref="C32:D32"/>
    <mergeCell ref="C13:D13"/>
    <mergeCell ref="C15:D15"/>
    <mergeCell ref="C16:D16"/>
    <mergeCell ref="E11:I11"/>
    <mergeCell ref="C89:F89"/>
    <mergeCell ref="G98:H98"/>
    <mergeCell ref="G91:I91"/>
    <mergeCell ref="C91:F91"/>
    <mergeCell ref="G89:I89"/>
    <mergeCell ref="C87:F87"/>
    <mergeCell ref="G87:I87"/>
    <mergeCell ref="C88:F88"/>
    <mergeCell ref="G88:I88"/>
    <mergeCell ref="C86:F86"/>
    <mergeCell ref="E1:J1"/>
    <mergeCell ref="E10:I10"/>
    <mergeCell ref="C48:D48"/>
    <mergeCell ref="E37:I37"/>
    <mergeCell ref="C34:D34"/>
    <mergeCell ref="C36:D36"/>
    <mergeCell ref="E36:I36"/>
    <mergeCell ref="E48:I48"/>
    <mergeCell ref="E34:I34"/>
    <mergeCell ref="E9:I9"/>
    <mergeCell ref="C42:D42"/>
    <mergeCell ref="E42:I42"/>
    <mergeCell ref="C44:D44"/>
    <mergeCell ref="E44:I44"/>
    <mergeCell ref="E38:F38"/>
    <mergeCell ref="E39:F39"/>
    <mergeCell ref="C17:D17"/>
    <mergeCell ref="E19:I19"/>
    <mergeCell ref="E32:I32"/>
    <mergeCell ref="E25:I25"/>
    <mergeCell ref="C8:D8"/>
    <mergeCell ref="C20:D20"/>
    <mergeCell ref="C12:D12"/>
    <mergeCell ref="M32:M33"/>
    <mergeCell ref="C9:D9"/>
    <mergeCell ref="N32:N33"/>
    <mergeCell ref="C6:I6"/>
    <mergeCell ref="E40:F40"/>
    <mergeCell ref="E12:I12"/>
    <mergeCell ref="C29:E29"/>
    <mergeCell ref="C30:E30"/>
    <mergeCell ref="F28:I28"/>
    <mergeCell ref="F29:I29"/>
    <mergeCell ref="F30:I30"/>
    <mergeCell ref="C28:E28"/>
    <mergeCell ref="E24:I24"/>
    <mergeCell ref="C10:D10"/>
    <mergeCell ref="C11:D11"/>
    <mergeCell ref="N9:N10"/>
    <mergeCell ref="N12:N13"/>
    <mergeCell ref="M9:M10"/>
    <mergeCell ref="M12:M13"/>
  </mergeCells>
  <conditionalFormatting sqref="M75">
    <cfRule type="containsText" dxfId="2" priority="4" operator="containsText" text="ATTENTION">
      <formula>NOT(ISERROR(SEARCH("ATTENTION",M75)))</formula>
    </cfRule>
  </conditionalFormatting>
  <conditionalFormatting sqref="N63">
    <cfRule type="expression" dxfId="1" priority="3">
      <formula>$N$63&gt;70%</formula>
    </cfRule>
  </conditionalFormatting>
  <conditionalFormatting sqref="N70">
    <cfRule type="expression" dxfId="0" priority="1">
      <formula>$N$70&lt;30%</formula>
    </cfRule>
  </conditionalFormatting>
  <dataValidations count="1">
    <dataValidation allowBlank="1" showInputMessage="1" showErrorMessage="1" prompt="Entrer la ventilation budgétaire" sqref="C76:C78" xr:uid="{40785201-8C52-40AB-8017-624F0C9642AE}"/>
  </dataValidations>
  <printOptions horizontalCentered="1"/>
  <pageMargins left="0.25" right="0.25" top="0.75" bottom="0.75" header="0.3" footer="0.3"/>
  <pageSetup paperSize="5" scale="69" fitToHeight="6" orientation="portrait" r:id="rId1"/>
  <headerFooter>
    <oddFooter>&amp;L&amp;"Calibri,Italique"&amp;9Direction générale affaires internationales, exportation et mise en marché du cinéma&amp;R&amp;P/&amp;N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CADE4A5-7FAA-4915-BECC-E7D665F66885}">
          <x14:formula1>
            <xm:f>Paramètres!$B$2:$B$3</xm:f>
          </x14:formula1>
          <xm:sqref>N5 N8</xm:sqref>
        </x14:dataValidation>
        <x14:dataValidation type="list" allowBlank="1" showInputMessage="1" showErrorMessage="1" prompt="Sélectionner" xr:uid="{F45AFF97-D0C8-412B-B2E8-1E9766AC3348}">
          <x14:formula1>
            <xm:f>Paramètres!$E$1</xm:f>
          </x14:formula1>
          <xm:sqref>N32:N33 N12:N13 N9:N10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6D3D1-FF80-4DC3-9A91-F54AA143AB47}">
  <sheetPr>
    <tabColor theme="3" tint="0.59999389629810485"/>
  </sheetPr>
  <dimension ref="A1:R27"/>
  <sheetViews>
    <sheetView workbookViewId="0"/>
  </sheetViews>
  <sheetFormatPr baseColWidth="10" defaultColWidth="10.81640625" defaultRowHeight="14" x14ac:dyDescent="0.3"/>
  <cols>
    <col min="1" max="1" width="50.54296875" style="2" customWidth="1"/>
    <col min="2" max="2" width="10.81640625" style="2"/>
    <col min="3" max="3" width="25.453125" style="2" bestFit="1" customWidth="1"/>
    <col min="4" max="4" width="10.81640625" style="2"/>
    <col min="5" max="7" width="10.81640625" style="1"/>
    <col min="8" max="8" width="29" style="1" bestFit="1" customWidth="1"/>
    <col min="9" max="9" width="37.6328125" style="1" bestFit="1" customWidth="1"/>
    <col min="10" max="10" width="26.453125" style="1" bestFit="1" customWidth="1"/>
    <col min="11" max="11" width="39.6328125" style="1" bestFit="1" customWidth="1"/>
    <col min="12" max="12" width="25.08984375" style="1" bestFit="1" customWidth="1"/>
    <col min="13" max="13" width="30.90625" style="1" bestFit="1" customWidth="1"/>
    <col min="14" max="14" width="28.1796875" style="1" bestFit="1" customWidth="1"/>
    <col min="15" max="15" width="17" style="1" bestFit="1" customWidth="1"/>
    <col min="16" max="16" width="33.6328125" style="1" bestFit="1" customWidth="1"/>
    <col min="17" max="17" width="28.453125" style="1" bestFit="1" customWidth="1"/>
    <col min="18" max="18" width="30.26953125" style="1" bestFit="1" customWidth="1"/>
    <col min="19" max="16384" width="10.81640625" style="1"/>
  </cols>
  <sheetData>
    <row r="1" spans="1:18" x14ac:dyDescent="0.3">
      <c r="A1" s="3" t="s">
        <v>11</v>
      </c>
      <c r="B1" s="3" t="s">
        <v>2</v>
      </c>
      <c r="C1" s="3" t="s">
        <v>78</v>
      </c>
      <c r="D1" s="3" t="s">
        <v>96</v>
      </c>
      <c r="E1" s="1" t="s">
        <v>127</v>
      </c>
      <c r="F1" s="1" t="s">
        <v>373</v>
      </c>
      <c r="H1" s="1" t="s">
        <v>171</v>
      </c>
      <c r="I1" s="1" t="s">
        <v>172</v>
      </c>
      <c r="J1" s="1" t="s">
        <v>173</v>
      </c>
      <c r="K1" s="1" t="s">
        <v>174</v>
      </c>
      <c r="L1" s="1" t="s">
        <v>175</v>
      </c>
      <c r="M1" s="1" t="s">
        <v>176</v>
      </c>
      <c r="N1" s="1" t="s">
        <v>177</v>
      </c>
      <c r="O1" s="1" t="s">
        <v>178</v>
      </c>
      <c r="P1" s="1" t="s">
        <v>179</v>
      </c>
      <c r="Q1" s="1" t="s">
        <v>180</v>
      </c>
      <c r="R1" s="1" t="s">
        <v>181</v>
      </c>
    </row>
    <row r="2" spans="1:18" ht="31" x14ac:dyDescent="0.3">
      <c r="A2" s="5" t="s">
        <v>58</v>
      </c>
      <c r="B2" s="2" t="s">
        <v>319</v>
      </c>
      <c r="C2" s="2" t="s">
        <v>79</v>
      </c>
      <c r="D2" s="4">
        <v>1</v>
      </c>
      <c r="F2" s="1" t="s">
        <v>374</v>
      </c>
      <c r="H2" s="1" t="s">
        <v>182</v>
      </c>
      <c r="I2" s="1" t="s">
        <v>183</v>
      </c>
      <c r="J2" s="1" t="s">
        <v>184</v>
      </c>
      <c r="K2" s="1" t="s">
        <v>185</v>
      </c>
      <c r="L2" s="1" t="s">
        <v>186</v>
      </c>
      <c r="M2" s="1" t="s">
        <v>187</v>
      </c>
      <c r="N2" s="1" t="s">
        <v>188</v>
      </c>
      <c r="O2" s="1" t="s">
        <v>185</v>
      </c>
      <c r="P2" s="1" t="s">
        <v>189</v>
      </c>
      <c r="Q2" s="1" t="s">
        <v>190</v>
      </c>
      <c r="R2" s="1" t="s">
        <v>191</v>
      </c>
    </row>
    <row r="3" spans="1:18" ht="46.5" x14ac:dyDescent="0.3">
      <c r="A3" s="5" t="s">
        <v>57</v>
      </c>
      <c r="B3" s="2" t="s">
        <v>320</v>
      </c>
      <c r="C3" s="2" t="s">
        <v>80</v>
      </c>
      <c r="D3" s="4">
        <v>2</v>
      </c>
      <c r="E3" s="6"/>
      <c r="H3" s="1" t="s">
        <v>192</v>
      </c>
      <c r="I3" s="1" t="s">
        <v>193</v>
      </c>
      <c r="J3" s="1" t="s">
        <v>194</v>
      </c>
      <c r="K3" s="1" t="s">
        <v>195</v>
      </c>
      <c r="L3" s="1" t="s">
        <v>196</v>
      </c>
      <c r="M3" s="1" t="s">
        <v>186</v>
      </c>
      <c r="N3" s="1" t="s">
        <v>197</v>
      </c>
      <c r="O3" s="1" t="s">
        <v>198</v>
      </c>
      <c r="P3" s="1" t="s">
        <v>199</v>
      </c>
      <c r="Q3" s="1" t="s">
        <v>200</v>
      </c>
      <c r="R3" s="1" t="s">
        <v>201</v>
      </c>
    </row>
    <row r="4" spans="1:18" ht="62" x14ac:dyDescent="0.3">
      <c r="A4" s="5" t="s">
        <v>121</v>
      </c>
      <c r="C4" s="2" t="s">
        <v>81</v>
      </c>
      <c r="D4" s="4">
        <v>3</v>
      </c>
      <c r="H4" s="1" t="s">
        <v>202</v>
      </c>
      <c r="I4" s="1" t="s">
        <v>203</v>
      </c>
      <c r="J4" s="1" t="s">
        <v>204</v>
      </c>
      <c r="K4" s="1" t="s">
        <v>205</v>
      </c>
      <c r="L4" s="1" t="s">
        <v>206</v>
      </c>
      <c r="M4" s="1" t="s">
        <v>206</v>
      </c>
      <c r="N4" s="1" t="s">
        <v>207</v>
      </c>
      <c r="O4" s="1" t="s">
        <v>199</v>
      </c>
      <c r="P4" s="1" t="s">
        <v>208</v>
      </c>
      <c r="Q4" s="1" t="s">
        <v>209</v>
      </c>
      <c r="R4" s="1" t="s">
        <v>210</v>
      </c>
    </row>
    <row r="5" spans="1:18" x14ac:dyDescent="0.3">
      <c r="C5" s="2" t="s">
        <v>82</v>
      </c>
      <c r="D5" s="4">
        <v>4</v>
      </c>
      <c r="H5" s="1" t="s">
        <v>211</v>
      </c>
      <c r="I5" s="1" t="s">
        <v>212</v>
      </c>
      <c r="J5" s="1" t="s">
        <v>213</v>
      </c>
      <c r="K5" s="1" t="s">
        <v>214</v>
      </c>
      <c r="L5" s="1" t="s">
        <v>215</v>
      </c>
      <c r="M5" s="1" t="s">
        <v>215</v>
      </c>
      <c r="N5" s="1" t="s">
        <v>216</v>
      </c>
      <c r="O5" s="1" t="s">
        <v>217</v>
      </c>
      <c r="P5" s="1" t="s">
        <v>218</v>
      </c>
      <c r="Q5" s="1" t="s">
        <v>213</v>
      </c>
      <c r="R5" s="1" t="s">
        <v>219</v>
      </c>
    </row>
    <row r="6" spans="1:18" x14ac:dyDescent="0.3">
      <c r="C6" s="2" t="s">
        <v>83</v>
      </c>
      <c r="D6" s="4">
        <v>5</v>
      </c>
      <c r="H6" s="1" t="s">
        <v>220</v>
      </c>
      <c r="I6" s="1" t="s">
        <v>221</v>
      </c>
      <c r="J6" s="1" t="s">
        <v>222</v>
      </c>
      <c r="K6" s="1" t="s">
        <v>223</v>
      </c>
      <c r="L6" s="1" t="s">
        <v>224</v>
      </c>
      <c r="M6" s="1" t="s">
        <v>225</v>
      </c>
      <c r="N6" s="1" t="s">
        <v>224</v>
      </c>
      <c r="O6" s="1" t="s">
        <v>221</v>
      </c>
      <c r="P6" s="1" t="s">
        <v>221</v>
      </c>
      <c r="Q6" s="1" t="s">
        <v>226</v>
      </c>
      <c r="R6" s="1" t="s">
        <v>214</v>
      </c>
    </row>
    <row r="7" spans="1:18" x14ac:dyDescent="0.3">
      <c r="D7" s="4">
        <v>6</v>
      </c>
      <c r="H7" s="1" t="s">
        <v>227</v>
      </c>
      <c r="J7" s="1" t="s">
        <v>228</v>
      </c>
      <c r="K7" s="1" t="s">
        <v>229</v>
      </c>
      <c r="L7" s="1" t="s">
        <v>230</v>
      </c>
      <c r="M7" s="1" t="s">
        <v>231</v>
      </c>
      <c r="N7" s="1" t="s">
        <v>232</v>
      </c>
      <c r="O7" s="1" t="s">
        <v>233</v>
      </c>
      <c r="Q7" s="1" t="s">
        <v>234</v>
      </c>
      <c r="R7" s="1" t="s">
        <v>235</v>
      </c>
    </row>
    <row r="8" spans="1:18" x14ac:dyDescent="0.3">
      <c r="D8" s="4">
        <v>7</v>
      </c>
      <c r="H8" s="1" t="s">
        <v>236</v>
      </c>
      <c r="J8" s="1" t="s">
        <v>237</v>
      </c>
      <c r="K8" s="1" t="s">
        <v>238</v>
      </c>
      <c r="L8" s="1" t="s">
        <v>221</v>
      </c>
      <c r="M8" s="1" t="s">
        <v>239</v>
      </c>
      <c r="N8" s="1" t="s">
        <v>240</v>
      </c>
      <c r="Q8" s="1" t="s">
        <v>241</v>
      </c>
      <c r="R8" s="1" t="s">
        <v>221</v>
      </c>
    </row>
    <row r="9" spans="1:18" x14ac:dyDescent="0.3">
      <c r="D9" s="4">
        <v>8</v>
      </c>
      <c r="H9" s="1" t="s">
        <v>224</v>
      </c>
      <c r="J9" s="1" t="s">
        <v>242</v>
      </c>
      <c r="K9" s="1" t="s">
        <v>243</v>
      </c>
      <c r="L9" s="1" t="s">
        <v>244</v>
      </c>
      <c r="M9" s="1" t="s">
        <v>245</v>
      </c>
      <c r="N9" s="1" t="s">
        <v>246</v>
      </c>
      <c r="Q9" s="1" t="s">
        <v>247</v>
      </c>
      <c r="R9" s="1" t="s">
        <v>248</v>
      </c>
    </row>
    <row r="10" spans="1:18" x14ac:dyDescent="0.3">
      <c r="D10" s="4">
        <v>9</v>
      </c>
      <c r="H10" s="1" t="s">
        <v>249</v>
      </c>
      <c r="J10" s="1" t="s">
        <v>250</v>
      </c>
      <c r="K10" s="1" t="s">
        <v>251</v>
      </c>
      <c r="L10" s="1" t="s">
        <v>252</v>
      </c>
      <c r="M10" s="1" t="s">
        <v>253</v>
      </c>
      <c r="N10" s="1" t="s">
        <v>208</v>
      </c>
      <c r="Q10" s="1" t="s">
        <v>254</v>
      </c>
      <c r="R10" s="1" t="s">
        <v>255</v>
      </c>
    </row>
    <row r="11" spans="1:18" x14ac:dyDescent="0.3">
      <c r="D11" s="4">
        <v>10</v>
      </c>
      <c r="H11" s="1" t="s">
        <v>240</v>
      </c>
      <c r="J11" s="1" t="s">
        <v>256</v>
      </c>
      <c r="M11" s="1" t="s">
        <v>257</v>
      </c>
      <c r="N11" s="1" t="s">
        <v>258</v>
      </c>
      <c r="Q11" s="1" t="s">
        <v>259</v>
      </c>
      <c r="R11" s="1" t="s">
        <v>260</v>
      </c>
    </row>
    <row r="12" spans="1:18" x14ac:dyDescent="0.3">
      <c r="H12" s="1" t="s">
        <v>230</v>
      </c>
      <c r="J12" s="1" t="s">
        <v>261</v>
      </c>
      <c r="M12" s="1" t="s">
        <v>224</v>
      </c>
      <c r="N12" s="1" t="s">
        <v>261</v>
      </c>
      <c r="Q12" s="1" t="s">
        <v>262</v>
      </c>
    </row>
    <row r="13" spans="1:18" x14ac:dyDescent="0.3">
      <c r="H13" s="1" t="s">
        <v>263</v>
      </c>
      <c r="J13" s="1" t="s">
        <v>264</v>
      </c>
      <c r="M13" s="1" t="s">
        <v>265</v>
      </c>
      <c r="N13" s="1" t="s">
        <v>266</v>
      </c>
      <c r="Q13" s="1" t="s">
        <v>267</v>
      </c>
    </row>
    <row r="14" spans="1:18" x14ac:dyDescent="0.3">
      <c r="H14" s="1" t="s">
        <v>268</v>
      </c>
      <c r="J14" s="1" t="s">
        <v>269</v>
      </c>
      <c r="M14" s="1" t="s">
        <v>270</v>
      </c>
      <c r="N14" s="1" t="s">
        <v>271</v>
      </c>
      <c r="Q14" s="1" t="s">
        <v>272</v>
      </c>
    </row>
    <row r="15" spans="1:18" x14ac:dyDescent="0.3">
      <c r="H15" s="1" t="s">
        <v>273</v>
      </c>
      <c r="M15" s="1" t="s">
        <v>274</v>
      </c>
      <c r="N15" s="1" t="s">
        <v>221</v>
      </c>
      <c r="Q15" s="1" t="s">
        <v>275</v>
      </c>
    </row>
    <row r="16" spans="1:18" x14ac:dyDescent="0.3">
      <c r="H16" s="1" t="s">
        <v>276</v>
      </c>
      <c r="M16" s="1" t="s">
        <v>277</v>
      </c>
      <c r="N16" s="1" t="s">
        <v>278</v>
      </c>
      <c r="Q16" s="1" t="s">
        <v>279</v>
      </c>
    </row>
    <row r="17" spans="8:17" x14ac:dyDescent="0.3">
      <c r="H17" s="1" t="s">
        <v>221</v>
      </c>
      <c r="M17" s="1" t="s">
        <v>280</v>
      </c>
      <c r="Q17" s="1" t="s">
        <v>221</v>
      </c>
    </row>
    <row r="18" spans="8:17" x14ac:dyDescent="0.3">
      <c r="H18" s="1" t="s">
        <v>244</v>
      </c>
      <c r="M18" s="1" t="s">
        <v>221</v>
      </c>
      <c r="Q18" s="1" t="s">
        <v>281</v>
      </c>
    </row>
    <row r="19" spans="8:17" x14ac:dyDescent="0.3">
      <c r="H19" s="1" t="s">
        <v>282</v>
      </c>
      <c r="Q19" s="1" t="s">
        <v>283</v>
      </c>
    </row>
    <row r="20" spans="8:17" x14ac:dyDescent="0.3">
      <c r="H20" s="1" t="s">
        <v>284</v>
      </c>
      <c r="Q20" s="1" t="s">
        <v>284</v>
      </c>
    </row>
    <row r="27" spans="8:17" ht="78.650000000000006" customHeight="1" x14ac:dyDescent="0.3"/>
  </sheetData>
  <sheetProtection algorithmName="SHA-512" hashValue="BJrlvL5Wx4DOruJTPCVClm3ttAJDMctWgLC7AdRUTsY45qmtHinafHCTtRRInIS8xUnfbzgS4zaR3BYPn9OCOQ==" saltValue="VzMS7lZPGLQiE8hKeCjiYQ==" spinCount="100000" sheet="1" objects="1" scenarios="1"/>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18</vt:i4>
      </vt:variant>
    </vt:vector>
  </HeadingPairs>
  <TitlesOfParts>
    <vt:vector size="23" baseType="lpstr">
      <vt:lpstr>Formulaire_Demande</vt:lpstr>
      <vt:lpstr>Description_Activités</vt:lpstr>
      <vt:lpstr>Rapport_Final</vt:lpstr>
      <vt:lpstr>Recommandation</vt:lpstr>
      <vt:lpstr>Paramètres</vt:lpstr>
      <vt:lpstr>Bois</vt:lpstr>
      <vt:lpstr>Céramique</vt:lpstr>
      <vt:lpstr>Cuir_peaux_fourrures</vt:lpstr>
      <vt:lpstr>Formulaire_Demande!Impression_des_titres</vt:lpstr>
      <vt:lpstr>Recommandation!Impression_des_titres</vt:lpstr>
      <vt:lpstr>Matériaux_décoratifs</vt:lpstr>
      <vt:lpstr>Matériaux_organiques</vt:lpstr>
      <vt:lpstr>Matière</vt:lpstr>
      <vt:lpstr>Métaux</vt:lpstr>
      <vt:lpstr>Papier</vt:lpstr>
      <vt:lpstr>Pierre</vt:lpstr>
      <vt:lpstr>Plastique_ciment_béton_plâtre</vt:lpstr>
      <vt:lpstr>Textiles</vt:lpstr>
      <vt:lpstr>Verre</vt:lpstr>
      <vt:lpstr>Description_Activités!Zone_d_impression</vt:lpstr>
      <vt:lpstr>Formulaire_Demande!Zone_d_impression</vt:lpstr>
      <vt:lpstr>Rapport_Final!Zone_d_impression</vt:lpstr>
      <vt:lpstr>Recommandation!Zone_d_impression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Verger, Marlène</dc:creator>
  <cp:lastModifiedBy>Verger, Marlène</cp:lastModifiedBy>
  <cp:lastPrinted>2022-08-23T12:39:32Z</cp:lastPrinted>
  <dcterms:created xsi:type="dcterms:W3CDTF">2022-01-14T20:29:40Z</dcterms:created>
  <dcterms:modified xsi:type="dcterms:W3CDTF">2023-10-25T12:12:04Z</dcterms:modified>
</cp:coreProperties>
</file>