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s mineurs - Fév-Mars 2023/Livre/"/>
    </mc:Choice>
  </mc:AlternateContent>
  <xr:revisionPtr revIDLastSave="1518" documentId="13_ncr:1_{00927D80-A21D-4C4B-939C-CE35E81124E2}" xr6:coauthVersionLast="47" xr6:coauthVersionMax="47" xr10:uidLastSave="{DAC78D22-CF47-4B0D-87A7-D9B1FCDC6779}"/>
  <workbookProtection workbookAlgorithmName="SHA-512" workbookHashValue="awzwkaFZZGAe+X0WF1AKMWNpihm2twKbu3AFitG/9kOc8RjHuQYcOCU2zUVn7bNNeZ7U5oKUGTHJqCMjWZB7nw==" workbookSaltValue="KVxwQSSgKCQOV+txuPeVhw==" workbookSpinCount="100000" lockStructure="1"/>
  <bookViews>
    <workbookView xWindow="28680" yWindow="-120" windowWidth="29040" windowHeight="15840" xr2:uid="{CB48F187-C9BD-4B86-98A1-99A22E3BC181}"/>
  </bookViews>
  <sheets>
    <sheet name="Formulaire_Demande" sheetId="1" r:id="rId1"/>
    <sheet name="Description_Activités" sheetId="18" r:id="rId2"/>
    <sheet name="Rapport_Final" sheetId="16" r:id="rId3"/>
    <sheet name="Recommandation" sheetId="21" state="hidden" r:id="rId4"/>
    <sheet name="Paramètres" sheetId="9" state="hidden" r:id="rId5"/>
  </sheets>
  <definedNames>
    <definedName name="_xlnm.Print_Titles" localSheetId="0">Formulaire_Demande!$1:$5</definedName>
    <definedName name="_xlnm.Print_Titles" localSheetId="3">Recommandation!$1:$7</definedName>
    <definedName name="_xlnm.Print_Area" localSheetId="1">Description_Activités!$A$1:$J$30</definedName>
    <definedName name="_xlnm.Print_Area" localSheetId="0">Formulaire_Demande!$A$1:$L$215</definedName>
    <definedName name="_xlnm.Print_Area" localSheetId="2">Rapport_Final!$A$1:$M$50</definedName>
    <definedName name="_xlnm.Print_Area" localSheetId="3">Recommandation!$A$1:$K$97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6" l="1"/>
  <c r="E57" i="16"/>
  <c r="H58" i="16"/>
  <c r="E58" i="16"/>
  <c r="H57" i="16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E43" i="21"/>
  <c r="N64" i="21"/>
  <c r="I58" i="21"/>
  <c r="I57" i="21"/>
  <c r="I56" i="21"/>
  <c r="I55" i="21"/>
  <c r="E65" i="21"/>
  <c r="E60" i="21"/>
  <c r="E59" i="21"/>
  <c r="E55" i="21"/>
  <c r="E42" i="21"/>
  <c r="E41" i="21"/>
  <c r="E40" i="21"/>
  <c r="E38" i="21"/>
  <c r="E37" i="21"/>
  <c r="E36" i="21"/>
  <c r="E35" i="21"/>
  <c r="E34" i="21"/>
  <c r="E33" i="21"/>
  <c r="H31" i="21"/>
  <c r="H30" i="21"/>
  <c r="H29" i="21"/>
  <c r="H28" i="21"/>
  <c r="E24" i="21"/>
  <c r="E23" i="21"/>
  <c r="E22" i="21"/>
  <c r="E21" i="21"/>
  <c r="H166" i="1"/>
  <c r="F166" i="1"/>
  <c r="H164" i="1"/>
  <c r="F164" i="1"/>
  <c r="E164" i="1"/>
  <c r="E56" i="21" s="1"/>
  <c r="F144" i="1"/>
  <c r="F185" i="1"/>
  <c r="F181" i="1"/>
  <c r="G192" i="1"/>
  <c r="G191" i="1"/>
  <c r="G190" i="1"/>
  <c r="G188" i="1"/>
  <c r="G187" i="1"/>
  <c r="G186" i="1"/>
  <c r="G184" i="1"/>
  <c r="G183" i="1"/>
  <c r="G182" i="1"/>
  <c r="G180" i="1"/>
  <c r="F189" i="1"/>
  <c r="E189" i="1"/>
  <c r="E185" i="1"/>
  <c r="E64" i="21" s="1"/>
  <c r="E181" i="1"/>
  <c r="N57" i="21" s="1"/>
  <c r="C85" i="1"/>
  <c r="E63" i="21" l="1"/>
  <c r="E62" i="21" s="1"/>
  <c r="G164" i="1"/>
  <c r="F193" i="1"/>
  <c r="G189" i="1"/>
  <c r="E193" i="1"/>
  <c r="G181" i="1"/>
  <c r="G185" i="1"/>
  <c r="C37" i="1"/>
  <c r="H27" i="21"/>
  <c r="E17" i="21"/>
  <c r="C43" i="16"/>
  <c r="C37" i="16"/>
  <c r="E144" i="1" l="1"/>
  <c r="E132" i="1"/>
  <c r="E123" i="1"/>
  <c r="E146" i="1" l="1"/>
  <c r="E166" i="1" s="1"/>
  <c r="E19" i="21"/>
  <c r="E18" i="21"/>
  <c r="M71" i="21"/>
  <c r="M70" i="21" s="1"/>
  <c r="F53" i="21"/>
  <c r="E53" i="21"/>
  <c r="F52" i="21"/>
  <c r="E52" i="21"/>
  <c r="F50" i="21"/>
  <c r="E50" i="21"/>
  <c r="F49" i="21"/>
  <c r="E49" i="21"/>
  <c r="E13" i="21"/>
  <c r="E47" i="21"/>
  <c r="E46" i="21"/>
  <c r="E45" i="21"/>
  <c r="E44" i="21"/>
  <c r="C27" i="16"/>
  <c r="C26" i="16"/>
  <c r="C25" i="16"/>
  <c r="C24" i="16"/>
  <c r="C23" i="16"/>
  <c r="G131" i="1"/>
  <c r="G130" i="1"/>
  <c r="G129" i="1"/>
  <c r="N77" i="1"/>
  <c r="N75" i="1"/>
  <c r="H132" i="1"/>
  <c r="F132" i="1"/>
  <c r="E39" i="21"/>
  <c r="F31" i="21"/>
  <c r="F30" i="21"/>
  <c r="F29" i="21"/>
  <c r="F28" i="21"/>
  <c r="C31" i="21"/>
  <c r="C30" i="21"/>
  <c r="C29" i="21"/>
  <c r="C28" i="21"/>
  <c r="F27" i="21"/>
  <c r="C27" i="21"/>
  <c r="G143" i="1"/>
  <c r="G142" i="1"/>
  <c r="G141" i="1"/>
  <c r="G140" i="1"/>
  <c r="G139" i="1"/>
  <c r="G138" i="1"/>
  <c r="G137" i="1"/>
  <c r="G136" i="1"/>
  <c r="H144" i="1"/>
  <c r="H123" i="1"/>
  <c r="F123" i="1"/>
  <c r="F146" i="1" s="1"/>
  <c r="G122" i="1"/>
  <c r="G121" i="1"/>
  <c r="G120" i="1"/>
  <c r="G119" i="1"/>
  <c r="G118" i="1"/>
  <c r="G117" i="1"/>
  <c r="G116" i="1"/>
  <c r="G126" i="1"/>
  <c r="G127" i="1"/>
  <c r="G128" i="1"/>
  <c r="G135" i="1"/>
  <c r="H14" i="21"/>
  <c r="E12" i="21"/>
  <c r="E11" i="21"/>
  <c r="E10" i="21"/>
  <c r="I73" i="21"/>
  <c r="I72" i="21"/>
  <c r="I71" i="21"/>
  <c r="I68" i="21"/>
  <c r="I67" i="21"/>
  <c r="G179" i="1"/>
  <c r="G193" i="1" s="1"/>
  <c r="C177" i="1" l="1"/>
  <c r="N56" i="21"/>
  <c r="N58" i="21" s="1"/>
  <c r="E57" i="21"/>
  <c r="N63" i="21"/>
  <c r="N65" i="21" s="1"/>
  <c r="H77" i="1"/>
  <c r="H146" i="1"/>
  <c r="F62" i="21"/>
  <c r="G123" i="1"/>
  <c r="F168" i="1"/>
  <c r="G144" i="1"/>
  <c r="G132" i="1"/>
  <c r="G146" i="1" l="1"/>
  <c r="G166" i="1" s="1"/>
</calcChain>
</file>

<file path=xl/sharedStrings.xml><?xml version="1.0" encoding="utf-8"?>
<sst xmlns="http://schemas.openxmlformats.org/spreadsheetml/2006/main" count="589" uniqueCount="539">
  <si>
    <t>TOTAL FINANCEMENT</t>
  </si>
  <si>
    <t>Notes explicatives</t>
  </si>
  <si>
    <t>OUI/NON</t>
  </si>
  <si>
    <t>REQUÉRANT</t>
  </si>
  <si>
    <t>AUTRES FRAIS</t>
  </si>
  <si>
    <t>Total Autres frais</t>
  </si>
  <si>
    <t>Rapport final</t>
  </si>
  <si>
    <t>Requérant</t>
  </si>
  <si>
    <t>Formulaire de demande</t>
  </si>
  <si>
    <t>Appréciation</t>
  </si>
  <si>
    <t>Pourcentage</t>
  </si>
  <si>
    <t>Très apprécié</t>
  </si>
  <si>
    <t>Très satisfait</t>
  </si>
  <si>
    <t>Plutôt apprécié</t>
  </si>
  <si>
    <t>Satisfait</t>
  </si>
  <si>
    <t>Peu apprécié</t>
  </si>
  <si>
    <t>Moyennement satisfait</t>
  </si>
  <si>
    <t>Pas apprécié</t>
  </si>
  <si>
    <t>Insatisfait</t>
  </si>
  <si>
    <t>Très insatisfait</t>
  </si>
  <si>
    <t>&gt; 100%</t>
  </si>
  <si>
    <t>ECHELLE</t>
  </si>
  <si>
    <t>Conseil des arts du Canada</t>
  </si>
  <si>
    <t>Volet 2.1 - Soutien aux occasions d'affaires et à la promotion à l'étranger</t>
  </si>
  <si>
    <t>Est une entreprise québécoise en édition de livre agréée</t>
  </si>
  <si>
    <t>Est admissible à l'agrément par la ministre de la Culture et des Communications</t>
  </si>
  <si>
    <t>CATÉGORIE</t>
  </si>
  <si>
    <t>Poésie</t>
  </si>
  <si>
    <t>Théâtre</t>
  </si>
  <si>
    <t>Roman (œuvre de fiction seulement)</t>
  </si>
  <si>
    <t>Album illustré jeunesse</t>
  </si>
  <si>
    <t>Livre d'art (excepté ouvrage de grand luxe à tirage limité)</t>
  </si>
  <si>
    <t>Bande dessinée</t>
  </si>
  <si>
    <t>Essai en sciences humaines</t>
  </si>
  <si>
    <t>Recueil de chanson</t>
  </si>
  <si>
    <t xml:space="preserve">Pour la vente de produits finis </t>
  </si>
  <si>
    <t>SECTION A : IDENTIFICATION DU REQUÉRANT</t>
  </si>
  <si>
    <t>SECTION B : PROJET</t>
  </si>
  <si>
    <t>TYPEPROJET</t>
  </si>
  <si>
    <t>Occasion d'affaires spécifique et ponctuelle hors Québec</t>
  </si>
  <si>
    <t xml:space="preserve">Prénom </t>
  </si>
  <si>
    <t>Nom</t>
  </si>
  <si>
    <t>Programme SODEXPORT - Aide à l'exportation et au rayonnement culturel 
Livre et édition</t>
  </si>
  <si>
    <t>Accréditation et location espace</t>
  </si>
  <si>
    <t>Honoraires experts-conseils</t>
  </si>
  <si>
    <t>Interprète</t>
  </si>
  <si>
    <t>Description des activités et calendrier de déploiement</t>
  </si>
  <si>
    <t>Conseil des arts et des lettres du Québec</t>
  </si>
  <si>
    <t>Afrique</t>
  </si>
  <si>
    <t>Asie y compris la CEI (ancienne république soviétique)</t>
  </si>
  <si>
    <t>Australie / Nouvelle-Zélande</t>
  </si>
  <si>
    <t>Europe de l’Est et Europe centrale</t>
  </si>
  <si>
    <t>Europe francophone</t>
  </si>
  <si>
    <t>Mexique, Amérique centrale, Amérique du Sud</t>
  </si>
  <si>
    <t>États-Unis</t>
  </si>
  <si>
    <t>Europe de l’Ouest</t>
  </si>
  <si>
    <t>TERRITOIRE</t>
  </si>
  <si>
    <t>Autres</t>
  </si>
  <si>
    <t>Titre de la personne-ressource</t>
  </si>
  <si>
    <t>Téléphone de la personne-ressource</t>
  </si>
  <si>
    <t>Courriel de la personne-ressource</t>
  </si>
  <si>
    <t>PAYS</t>
  </si>
  <si>
    <t>Afghanistan</t>
  </si>
  <si>
    <t>Afrique du Sud</t>
  </si>
  <si>
    <t>Albanie</t>
  </si>
  <si>
    <t>Algérie</t>
  </si>
  <si>
    <t>Allemagne</t>
  </si>
  <si>
    <t>Andorre</t>
  </si>
  <si>
    <t>Angola</t>
  </si>
  <si>
    <t>Anguilla</t>
  </si>
  <si>
    <t>Antarctique</t>
  </si>
  <si>
    <t>Antigua-et-Barbuda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</si>
  <si>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</si>
  <si>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</si>
  <si>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</si>
  <si>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</si>
  <si>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</si>
  <si>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</si>
  <si>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</si>
  <si>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Azerbaijan</t>
  </si>
  <si>
    <t>Bahamas</t>
  </si>
  <si>
    <t>Bahrain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</si>
  <si>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</si>
  <si>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</si>
  <si>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</si>
  <si>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</si>
  <si>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</si>
  <si>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</si>
  <si>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</si>
  <si>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</si>
  <si>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Bolivie</t>
  </si>
  <si>
    <t>Bosnie Herzegovine</t>
  </si>
  <si>
    <t>Botswana</t>
  </si>
  <si>
    <t>Brésil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</si>
  <si>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</si>
  <si>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</si>
  <si>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</si>
  <si>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</si>
  <si>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</si>
  <si>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</si>
  <si>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</si>
  <si>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</si>
  <si>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</si>
  <si>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</si>
  <si>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</si>
  <si>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</si>
  <si>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</si>
  <si>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</si>
  <si>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</si>
  <si>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</si>
  <si>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</si>
  <si>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</si>
  <si>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</si>
  <si>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</si>
  <si>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</si>
  <si>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</si>
  <si>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</si>
  <si>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Éhiopie</t>
  </si>
  <si>
    <t>El Salvador</t>
  </si>
  <si>
    <t>Émirats Arabes Unis</t>
  </si>
  <si>
    <t>Équateur</t>
  </si>
  <si>
    <t>Espagne</t>
  </si>
  <si>
    <t>Estonie</t>
  </si>
  <si>
    <t>État du Vatican</t>
  </si>
  <si>
    <t>Éythrée</t>
  </si>
  <si>
    <t>Fidji</t>
  </si>
  <si>
    <t>Finlande</t>
  </si>
  <si>
    <t>France</t>
  </si>
  <si>
    <t>Gabon</t>
  </si>
  <si>
    <t>Gambie</t>
  </si>
  <si>
    <t>Géorgie</t>
  </si>
  <si>
    <t>Géorgie du Sud/Iles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</si>
  <si>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</si>
  <si>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</si>
  <si>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</si>
  <si>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</si>
  <si>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</si>
  <si>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</si>
  <si>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</si>
  <si>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</si>
  <si>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Guinée</t>
  </si>
  <si>
    <t>Guinée Équatoriale</t>
  </si>
  <si>
    <t>Guinée-Bissau</t>
  </si>
  <si>
    <t>Guyana</t>
  </si>
  <si>
    <t>Guyane Française</t>
  </si>
  <si>
    <t>Haïti</t>
  </si>
  <si>
    <t>Honduras</t>
  </si>
  <si>
    <t>Hong-Kong</t>
  </si>
  <si>
    <t>Hongrie</t>
  </si>
  <si>
    <t>Ile Bouvet</t>
  </si>
  <si>
    <t>Ile Christmas</t>
  </si>
  <si>
    <t>Ile de Man</t>
  </si>
  <si>
    <t>Ile Norfolk</t>
  </si>
  <si>
    <t>Iles Aland</t>
  </si>
  <si>
    <t>Iles Caïman</t>
  </si>
  <si>
    <t>Iles Cocos (Keeling)</t>
  </si>
  <si>
    <t>Iles Cook</t>
  </si>
  <si>
    <t>Iles Falkland</t>
  </si>
  <si>
    <t>Iles Faroe</t>
  </si>
  <si>
    <t>Iles Heard et Mcdonald</t>
  </si>
  <si>
    <t>Iles Mariannes du Nord</t>
  </si>
  <si>
    <t>Iles Marshall</t>
  </si>
  <si>
    <t>Iles Salomon</t>
  </si>
  <si>
    <t>Iles Turks et Caïques</t>
  </si>
  <si>
    <t>Iles Vierges Britanniques</t>
  </si>
  <si>
    <t>Iles Vierges des États-Unis</t>
  </si>
  <si>
    <t>Inde</t>
  </si>
  <si>
    <t>Indonésie</t>
  </si>
  <si>
    <t>Iran</t>
  </si>
  <si>
    <t>Iraq</t>
  </si>
  <si>
    <t>Irlande</t>
  </si>
  <si>
    <t>Islande</t>
  </si>
  <si>
    <t>Israaël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</si>
  <si>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</si>
  <si>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</si>
  <si>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</si>
  <si>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</si>
  <si>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</si>
  <si>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</si>
  <si>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</si>
  <si>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</si>
  <si>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</si>
  <si>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</si>
  <si>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</si>
  <si>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</si>
  <si>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</si>
  <si>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</si>
  <si>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</si>
  <si>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</si>
  <si>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</si>
  <si>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</si>
  <si>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Macao</t>
  </si>
  <si>
    <t>Macédoine</t>
  </si>
  <si>
    <t>Madagascar</t>
  </si>
  <si>
    <t>Malaisie</t>
  </si>
  <si>
    <t>Malawi</t>
  </si>
  <si>
    <t>Maldives</t>
  </si>
  <si>
    <t>Mali</t>
  </si>
  <si>
    <t>Malte</t>
  </si>
  <si>
    <t>Maroc</t>
  </si>
  <si>
    <t>Martinique</t>
  </si>
  <si>
    <t>Maurice</t>
  </si>
  <si>
    <t>Mauritanie</t>
  </si>
  <si>
    <t>Mayotte</t>
  </si>
  <si>
    <t>Mexique</t>
  </si>
  <si>
    <t>Micronésie</t>
  </si>
  <si>
    <t>Moldavie</t>
  </si>
  <si>
    <t>Monaco</t>
  </si>
  <si>
    <t>Mongolie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</si>
  <si>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</si>
  <si>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</si>
  <si>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</si>
  <si>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</si>
  <si>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</si>
  <si>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</si>
  <si>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</si>
  <si>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</si>
  <si>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</si>
  <si>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</si>
  <si>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Norvège</t>
  </si>
  <si>
    <t>Nouvelle-Calédonie</t>
  </si>
  <si>
    <t>Nouvelle-Zélande</t>
  </si>
  <si>
    <t>Oman</t>
  </si>
  <si>
    <t>Ouganda</t>
  </si>
  <si>
    <t>Ouzbékistan</t>
  </si>
  <si>
    <t>Pakistan</t>
  </si>
  <si>
    <t>Palaos</t>
  </si>
  <si>
    <t>Panama</t>
  </si>
  <si>
    <t>Papouasie-Nouvelle-Guinée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</si>
  <si>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</si>
  <si>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</si>
  <si>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</si>
  <si>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</si>
  <si>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</si>
  <si>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</si>
  <si>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</si>
  <si>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</si>
  <si>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</si>
  <si>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</si>
  <si>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République Centrafricaine</t>
  </si>
  <si>
    <t>République Démocratique du Congo</t>
  </si>
  <si>
    <t>République Dominicaine</t>
  </si>
  <si>
    <t>République du Congo</t>
  </si>
  <si>
    <t>République Tchèque</t>
  </si>
  <si>
    <t>Réunion</t>
  </si>
  <si>
    <t>Roumanie</t>
  </si>
  <si>
    <t>Royaume-Uni</t>
  </si>
  <si>
    <t>Russie</t>
  </si>
  <si>
    <t>Rwanda</t>
  </si>
  <si>
    <t>Sahara Occidental</t>
  </si>
  <si>
    <t>Sainte-Hélène</t>
  </si>
  <si>
    <t>Sainte-Lucie</t>
  </si>
  <si>
    <t>Saint-Kitts-et-Nevis</t>
  </si>
  <si>
    <t>Saint-Marin</t>
  </si>
  <si>
    <t>Saint-Pierre-et-Miquelon</t>
  </si>
  <si>
    <t>Saint-Vincent-et-les Grenadines</t>
  </si>
  <si>
    <t>Samoa</t>
  </si>
  <si>
    <t>Samoa Américaines</t>
  </si>
  <si>
    <t>Sao Tomé-et-Principe</t>
  </si>
  <si>
    <t>Sénégal</t>
  </si>
  <si>
    <t>Serbie-et-Monténégro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</si>
  <si>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</si>
  <si>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</si>
  <si>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</si>
  <si>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</si>
  <si>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</si>
  <si>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</si>
  <si>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</si>
  <si>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</si>
  <si>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</si>
  <si>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</si>
  <si>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</si>
  <si>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Svalbard et Ile Jan Mayen</t>
  </si>
  <si>
    <t>Swaziland</t>
  </si>
  <si>
    <t>Syrie</t>
  </si>
  <si>
    <t>Tadjikistan</t>
  </si>
  <si>
    <t>Taiwan</t>
  </si>
  <si>
    <t>Tanzanie</t>
  </si>
  <si>
    <t>Tchad</t>
  </si>
  <si>
    <t>Terres Australes Françaises</t>
  </si>
  <si>
    <t>Territoire Britannique de l'Océan Indien</t>
  </si>
  <si>
    <t>Territoire Palestinien Occupé</t>
  </si>
  <si>
    <t>Thaïlande</t>
  </si>
  <si>
    <t>Timor-Leste</t>
  </si>
  <si>
    <t>Togo</t>
  </si>
  <si>
    <t>Tokelau</t>
  </si>
  <si>
    <t>Tonga</t>
  </si>
  <si>
    <t>Trinidad-et-Tobago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</si>
  <si>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</si>
  <si>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</si>
  <si>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</si>
  <si>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</si>
  <si>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</si>
  <si>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</si>
  <si>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</si>
  <si>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Venezuela</t>
  </si>
  <si>
    <t>Viet Nam</t>
  </si>
  <si>
    <t>Wallis et Futuna</t>
  </si>
  <si>
    <t>Yémen</t>
  </si>
  <si>
    <t>Zambie</t>
  </si>
  <si>
    <t>Zimbabwe</t>
  </si>
  <si>
    <t>Province</t>
  </si>
  <si>
    <t>Québec</t>
  </si>
  <si>
    <t>TOTAL BUDGET</t>
  </si>
  <si>
    <t>Représentant officiel de l'entreprise - personne autorisée à signer</t>
  </si>
  <si>
    <t>* Nom de l'entreprise requérante</t>
  </si>
  <si>
    <t>* Adresse</t>
  </si>
  <si>
    <t>* Ville</t>
  </si>
  <si>
    <t>* Code postal</t>
  </si>
  <si>
    <t xml:space="preserve">* Prénom </t>
  </si>
  <si>
    <t>* Titre du représentant officiel de l'entreprise</t>
  </si>
  <si>
    <t>* Téléphone du représentant officiel de l'entreprise</t>
  </si>
  <si>
    <t>* Courriel du représentant officiel de l'entreprise</t>
  </si>
  <si>
    <t>* Nom</t>
  </si>
  <si>
    <r>
      <t xml:space="preserve">* Type de projet </t>
    </r>
    <r>
      <rPr>
        <i/>
        <sz val="10"/>
        <rFont val="Arial"/>
        <family val="2"/>
      </rPr>
      <t>(liste déroulante)</t>
    </r>
  </si>
  <si>
    <t xml:space="preserve">* Titre du projet </t>
  </si>
  <si>
    <t>* Requérant</t>
  </si>
  <si>
    <t>* Territoires</t>
  </si>
  <si>
    <r>
      <rPr>
        <b/>
        <sz val="13"/>
        <color theme="0"/>
        <rFont val="Arial"/>
        <family val="2"/>
      </rPr>
      <t>* Moyens déployés par l’entreprise 
pour mener à bien chacune des activités décrites</t>
    </r>
    <r>
      <rPr>
        <b/>
        <sz val="12"/>
        <color theme="0"/>
        <rFont val="Arial"/>
        <family val="2"/>
      </rPr>
      <t xml:space="preserve"> 
</t>
    </r>
    <r>
      <rPr>
        <i/>
        <sz val="10"/>
        <color theme="0"/>
        <rFont val="Arial"/>
        <family val="2"/>
      </rPr>
      <t>(incluant les ressources externes et internes)</t>
    </r>
  </si>
  <si>
    <t>Recommandation</t>
  </si>
  <si>
    <r>
      <t xml:space="preserve">* Type d'entreprise </t>
    </r>
    <r>
      <rPr>
        <i/>
        <sz val="10"/>
        <rFont val="Arial"/>
        <family val="2"/>
      </rPr>
      <t>(liste déroulante)</t>
    </r>
  </si>
  <si>
    <t>Nom de l'entreprise requérante</t>
  </si>
  <si>
    <t>No participation</t>
  </si>
  <si>
    <t>No Dossier</t>
  </si>
  <si>
    <t>Objet</t>
  </si>
  <si>
    <t>Adresse</t>
  </si>
  <si>
    <t>Ville</t>
  </si>
  <si>
    <t>Code postal</t>
  </si>
  <si>
    <t xml:space="preserve">Titre du projet </t>
  </si>
  <si>
    <t>Description du projet</t>
  </si>
  <si>
    <t>Marché(s) / territoire(s) visé(s)</t>
  </si>
  <si>
    <t>50% Total frais admissibles</t>
  </si>
  <si>
    <t>Subvention recommandée</t>
  </si>
  <si>
    <t>Deuxième versement (30 %)</t>
  </si>
  <si>
    <t>Commentaires de l'analyste</t>
  </si>
  <si>
    <t>Date</t>
  </si>
  <si>
    <t>Élaine Dumont</t>
  </si>
  <si>
    <t>Directrice Affaires internationales, exportation 
et mise en marché du cinéma</t>
  </si>
  <si>
    <t>Type d'entreprise</t>
  </si>
  <si>
    <t xml:space="preserve">Vol classe économique </t>
  </si>
  <si>
    <t xml:space="preserve">Hébergement sur les territoires visés </t>
  </si>
  <si>
    <t xml:space="preserve">Production matériel promotionnel </t>
  </si>
  <si>
    <t xml:space="preserve">Révision et traduction </t>
  </si>
  <si>
    <t xml:space="preserve">Envois service de presse </t>
  </si>
  <si>
    <r>
      <t xml:space="preserve">* Date fin
</t>
    </r>
    <r>
      <rPr>
        <i/>
        <sz val="10"/>
        <color theme="0"/>
        <rFont val="Arial"/>
        <family val="2"/>
      </rPr>
      <t>(mm / aaaa)</t>
    </r>
  </si>
  <si>
    <t>* Marché(s) / territoire(s) visé(s)</t>
  </si>
  <si>
    <t>* Montant prévisionnel</t>
  </si>
  <si>
    <t>Nom du représentant officiel</t>
  </si>
  <si>
    <t>Vérification des participations actives au volet 2.1</t>
  </si>
  <si>
    <t>vérifié</t>
  </si>
  <si>
    <t>admissible</t>
  </si>
  <si>
    <t>non admissible</t>
  </si>
  <si>
    <t>Ventes brutes</t>
  </si>
  <si>
    <t>PRESSE ET PROMOTION</t>
  </si>
  <si>
    <t>Promotion</t>
  </si>
  <si>
    <t>Presse</t>
  </si>
  <si>
    <t>Publicité</t>
  </si>
  <si>
    <t>Total Presse et promotion</t>
  </si>
  <si>
    <t>Transport local classe économique</t>
  </si>
  <si>
    <t>Total Frais de déplacement</t>
  </si>
  <si>
    <t>Frais juridiques</t>
  </si>
  <si>
    <t>Étape 1.</t>
  </si>
  <si>
    <t>Étape 2.</t>
  </si>
  <si>
    <t>Étape 3.</t>
  </si>
  <si>
    <t>Étape 4.</t>
  </si>
  <si>
    <t>Étape 5.</t>
  </si>
  <si>
    <t>Répondre aux questions ci-dessous</t>
  </si>
  <si>
    <r>
      <t xml:space="preserve">* Date début
</t>
    </r>
    <r>
      <rPr>
        <i/>
        <sz val="10"/>
        <color theme="0"/>
        <rFont val="Arial"/>
        <family val="2"/>
      </rPr>
      <t>(mm / aaaa)</t>
    </r>
  </si>
  <si>
    <t>FRAIS DE DÉPLACEMENT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</si>
  <si>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</si>
  <si>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>RAPPORT FINAL</t>
  </si>
  <si>
    <r>
      <t xml:space="preserve">Compléter la section Rapport final des activités - onglet Description_Activités </t>
    </r>
    <r>
      <rPr>
        <b/>
        <i/>
        <sz val="13"/>
        <color rgb="FFC00000"/>
        <rFont val="Arial"/>
        <family val="2"/>
      </rPr>
      <t>cliquer ici</t>
    </r>
  </si>
  <si>
    <t>INSTRUCTIONS GÉNÉRALES</t>
  </si>
  <si>
    <t>Œuvre(s) concernée(s) pour le présent projet</t>
  </si>
  <si>
    <t>Instructions</t>
  </si>
  <si>
    <r>
      <t xml:space="preserve">* Courte description du projet 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(5 à 10 lignes)</t>
    </r>
  </si>
  <si>
    <r>
      <t xml:space="preserve">* Historique de la présence de l'entreprise / auteur
sur le(s) territoire(s) visé(s) à ce jour
</t>
    </r>
    <r>
      <rPr>
        <i/>
        <sz val="10"/>
        <rFont val="Arial"/>
        <family val="2"/>
      </rPr>
      <t>(5 à 10 lignes)</t>
    </r>
  </si>
  <si>
    <r>
      <t xml:space="preserve">* Potentiel des œuvres sur le territoire 
</t>
    </r>
    <r>
      <rPr>
        <i/>
        <sz val="10"/>
        <rFont val="Arial"/>
        <family val="2"/>
      </rPr>
      <t>(5 à 10 lignes)</t>
    </r>
  </si>
  <si>
    <r>
      <t xml:space="preserve">Occasion d'affaires spécifique et ponctuelle ET mise en œuvre d'un plan de promotion pour la commercialisation d'œuvres québécoises hors Québec </t>
    </r>
    <r>
      <rPr>
        <i/>
        <sz val="11"/>
        <rFont val="Arial"/>
        <family val="2"/>
      </rPr>
      <t>(vente de droits ou vente de produits finis)</t>
    </r>
  </si>
  <si>
    <r>
      <t xml:space="preserve">Mise en œuvre d'un plan de promotion hors Québec pour la commercialisation d'ouvrages d'auteurs québécois sur un marché cible </t>
    </r>
    <r>
      <rPr>
        <i/>
        <sz val="11"/>
        <rFont val="Arial"/>
        <family val="2"/>
      </rPr>
      <t>(vente de droits ou vente de produits finis)</t>
    </r>
  </si>
  <si>
    <t>SECTION C : DESCRIPTION ACTIVITÉS</t>
  </si>
  <si>
    <t>SECTION D : BUDGET</t>
  </si>
  <si>
    <t>SECTION F : VENTES</t>
  </si>
  <si>
    <t>* Description activités</t>
  </si>
  <si>
    <t>* Clientèle visée</t>
  </si>
  <si>
    <t>* Titre de(s) l'œuvre(s)</t>
  </si>
  <si>
    <t>Titre de(s) l'œuvre(s)</t>
  </si>
  <si>
    <t>Auteur</t>
  </si>
  <si>
    <t>Catégorie</t>
  </si>
  <si>
    <t>Type de projet</t>
  </si>
  <si>
    <t>Distributeur ou réseau de distribution sur le territoire visé</t>
  </si>
  <si>
    <t>Historique de la présence de l'entreprise / auteur sur le(s) territoire(s) visé(s)</t>
  </si>
  <si>
    <t>Justificatif du projet d'occasion d'affaires/mise en œuvre d'un plan de promotion</t>
  </si>
  <si>
    <t>Potentiel des œuvres sur le territoire</t>
  </si>
  <si>
    <t>Objectifs et retombées envisagées</t>
  </si>
  <si>
    <t>Date de début du projet</t>
  </si>
  <si>
    <t>accès rapide au rapport final</t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</si>
  <si>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crédit d’impôt, etc.) 
</t>
    </r>
    <r>
      <rPr>
        <b/>
        <sz val="13"/>
        <color rgb="FFC00000"/>
        <rFont val="Arial"/>
        <family val="2"/>
      </rPr>
      <t>doit être inscrite ci-dessous</t>
    </r>
  </si>
  <si>
    <t>masquer Colonne mais ne pas supprimer</t>
  </si>
  <si>
    <t>Évaluation</t>
  </si>
  <si>
    <t>RECOMMANDATION</t>
  </si>
  <si>
    <t>À NOTER</t>
  </si>
  <si>
    <t>Veuillez noter que la SODEC pourra utiliser ce numéro à des fins d'authentification pour la signature électronique de documents.</t>
  </si>
  <si>
    <t>Veuillez noter que la SODEC utilisera cette adresse courriel pour communiquer les décisions 
et envoyer tout avis à l'entreprise requérante.</t>
  </si>
  <si>
    <t>Veuillez noter que la SODEC utilisera l'adresse courriel ci-dessus pour effectuer le suivi du projet 
(si différent du courriel du représentant officiel).</t>
  </si>
  <si>
    <t>La hauteur des lignes peut être ajustée au besoin.</t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</si>
  <si>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REFUSÉ.</t>
    </r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</si>
  <si>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 ont été réalisées.
Si non, expliquez pourquoi.
Décrivez également les activités non prévues.</t>
    </r>
  </si>
  <si>
    <t>Compléter tous les champs marqués d'un astérisque ( * ) ci-dessous</t>
  </si>
  <si>
    <r>
      <t xml:space="preserve">Inscrire les coûts prévus pour chacune des catégories de frais, lorsqu'applicable dans la colonne </t>
    </r>
    <r>
      <rPr>
        <b/>
        <sz val="14"/>
        <color rgb="FFC00000"/>
        <rFont val="Arial"/>
        <family val="2"/>
      </rPr>
      <t>Montant prévisionnel</t>
    </r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</si>
  <si>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</t>
    </r>
    <r>
      <rPr>
        <b/>
        <i/>
        <sz val="14"/>
        <rFont val="Arial"/>
        <family val="2"/>
      </rPr>
      <t>TOUT DOSSIER INCOMPLET SERA REFUSÉ.</t>
    </r>
    <r>
      <rPr>
        <b/>
        <i/>
        <sz val="13"/>
        <rFont val="Arial"/>
        <family val="2"/>
      </rPr>
      <t xml:space="preserve">
Les champs marqués d'un astérisque ( * ) sont obligatoires.</t>
    </r>
  </si>
  <si>
    <t>Je déclare que les informations transmises 
sont exactes et véridiques.</t>
  </si>
  <si>
    <t xml:space="preserve">Pour déposer une demande 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</si>
  <si>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d'un astérisque ( * ) sont obligatoires</t>
    </r>
  </si>
  <si>
    <t>Pour déposer le rapport final</t>
  </si>
  <si>
    <r>
      <t xml:space="preserve">compléter les étapes telles que mentionnées dans l'onglet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</si>
  <si>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>Le rapport final est composé :</t>
  </si>
  <si>
    <t>l</t>
  </si>
  <si>
    <t>des 5 étapes ci-dessous</t>
  </si>
  <si>
    <t>Les objectifs sont-ils cohérents face aux activités?</t>
  </si>
  <si>
    <t xml:space="preserve">Le potentiel des œuvres est-il bien démontré? </t>
  </si>
  <si>
    <t>Le budget est-il cohérent face aux activités?</t>
  </si>
  <si>
    <t>L'occasion d'affaires fait-elle partie des activités habituelles de l'entreprise?</t>
  </si>
  <si>
    <t xml:space="preserve">Les retombées anticipées sont-elles réalistes? </t>
  </si>
  <si>
    <t>Le requérant est-il bien préparé pour atteindre ses objectifs?</t>
  </si>
  <si>
    <t>La mise de fonds est-elle bien de 30 %?</t>
  </si>
  <si>
    <t>Les outils promotionnels sont-ils pertinents?</t>
  </si>
  <si>
    <t>Le projet est-il pertinent au regard du développement de l'entreprise?</t>
  </si>
  <si>
    <t>Le rapport final doit être remis au plus tard 3 mois après la fin des activités.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</si>
  <si>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</si>
  <si>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t>SECTION E : SOURCES DE FINANCEMENT</t>
  </si>
  <si>
    <r>
      <t xml:space="preserve">Compléter la section Rapport final du budget - Section D </t>
    </r>
    <r>
      <rPr>
        <b/>
        <i/>
        <sz val="13"/>
        <color rgb="FFC00000"/>
        <rFont val="Arial"/>
        <family val="2"/>
      </rPr>
      <t>cliquer ici</t>
    </r>
  </si>
  <si>
    <r>
      <t xml:space="preserve">Compléter la section Rapport final des sources de financement - Section E </t>
    </r>
    <r>
      <rPr>
        <b/>
        <i/>
        <sz val="13"/>
        <color rgb="FFC00000"/>
        <rFont val="Arial"/>
        <family val="2"/>
      </rPr>
      <t>cliquer ici</t>
    </r>
  </si>
  <si>
    <t>Vérification admissibilité de l'entreprise</t>
  </si>
  <si>
    <t>Vérification admissibilité du projet</t>
  </si>
  <si>
    <t>Sources de financement</t>
  </si>
  <si>
    <t>Ventilation budgétaire</t>
  </si>
  <si>
    <t>Pourcentage alloué par ventilation budgétaire</t>
  </si>
  <si>
    <t>DESCRIPTION DES ACTIVITÉS</t>
  </si>
  <si>
    <r>
      <t xml:space="preserve">Inscrire le détail des activités prévues dans le cadre du projet dans l'onglet </t>
    </r>
    <r>
      <rPr>
        <b/>
        <sz val="14"/>
        <color theme="4" tint="-0.499984740745262"/>
        <rFont val="Arial"/>
        <family val="2"/>
      </rPr>
      <t>Desciption_Activités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</si>
  <si>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Années</t>
  </si>
  <si>
    <t>Titre du représentant officiel</t>
  </si>
  <si>
    <t>Courriel du représentant officiel</t>
  </si>
  <si>
    <t>Nom de la personne-ressource</t>
  </si>
  <si>
    <r>
      <t xml:space="preserve">* Date de début du projet </t>
    </r>
    <r>
      <rPr>
        <i/>
        <sz val="10"/>
        <rFont val="Arial"/>
        <family val="2"/>
      </rPr>
      <t>(aaaa-mm-jj)</t>
    </r>
  </si>
  <si>
    <t>Commentaires</t>
  </si>
  <si>
    <t>Autres commentaires</t>
  </si>
  <si>
    <r>
      <t xml:space="preserve">Retombées anticipées </t>
    </r>
    <r>
      <rPr>
        <i/>
        <sz val="10"/>
        <color theme="4" tint="-0.499984740745262"/>
        <rFont val="Arial"/>
        <family val="2"/>
      </rPr>
      <t>(tels que décrites dans la demande)</t>
    </r>
  </si>
  <si>
    <t>Premier versement (70 %)</t>
  </si>
  <si>
    <r>
      <t xml:space="preserve">Catégorie de(s) l'œuvre(s)
</t>
    </r>
    <r>
      <rPr>
        <i/>
        <sz val="10"/>
        <color theme="4" tint="-0.499984740745262"/>
        <rFont val="Arial"/>
        <family val="2"/>
      </rPr>
      <t>(liste déroulante)</t>
    </r>
  </si>
  <si>
    <r>
      <t xml:space="preserve">* Type de vente </t>
    </r>
    <r>
      <rPr>
        <i/>
        <sz val="10"/>
        <color theme="4" tint="-0.499984740745262"/>
        <rFont val="Arial"/>
        <family val="2"/>
      </rPr>
      <t>(liste déroulante)</t>
    </r>
  </si>
  <si>
    <t>Vente de droits</t>
  </si>
  <si>
    <t>Vente de produits finis</t>
  </si>
  <si>
    <t>Vente de droits et de produits finis</t>
  </si>
  <si>
    <t>Pour la vente de droits</t>
  </si>
  <si>
    <t>Oui</t>
  </si>
  <si>
    <t>Non</t>
  </si>
  <si>
    <r>
      <t xml:space="preserve">L'entreprise détient les droits de distribution des ouvrages d'auteurs québécois qui font l'objet de la demande pour la vente internationale sur le ou les territoires visés   
</t>
    </r>
    <r>
      <rPr>
        <i/>
        <sz val="10"/>
        <rFont val="Arial"/>
        <family val="2"/>
      </rPr>
      <t>(Oui / Non)</t>
    </r>
  </si>
  <si>
    <t>Retombée 1.</t>
  </si>
  <si>
    <t>Retombée 2.</t>
  </si>
  <si>
    <t>Retombée 3.</t>
  </si>
  <si>
    <t>Retombée 4.</t>
  </si>
  <si>
    <t>Retombée 5.</t>
  </si>
  <si>
    <r>
      <t xml:space="preserve">1. Inscrire toutes les activités et actions prévues en lien avec le projets, en ordre chronologique </t>
    </r>
    <r>
      <rPr>
        <b/>
        <i/>
        <sz val="11"/>
        <color theme="4" tint="-0.499984740745262"/>
        <rFont val="Arial"/>
        <family val="2"/>
      </rPr>
      <t>(incluant déplacement, rencontres, développement d'outils en ligne, création de matériel promotionnel, etc.)</t>
    </r>
  </si>
  <si>
    <r>
      <t xml:space="preserve">2.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</si>
  <si>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r>
      <t xml:space="preserve">Ventes brutes </t>
    </r>
    <r>
      <rPr>
        <b/>
        <u/>
        <sz val="13"/>
        <color theme="4" tint="-0.499984740745262"/>
        <rFont val="Arial"/>
        <family val="2"/>
      </rPr>
      <t>réalisées</t>
    </r>
    <r>
      <rPr>
        <b/>
        <sz val="13"/>
        <color rgb="FF0070C0"/>
        <rFont val="Arial"/>
        <family val="2"/>
      </rPr>
      <t xml:space="preserve"> hors Québec 
lors de vos 2 dernières années fiscales</t>
    </r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</si>
  <si>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</si>
  <si>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Autres spécifiez ici:</t>
  </si>
  <si>
    <t>Selon les retombées anticipées :</t>
  </si>
  <si>
    <t>* Quels ont été les bons coups?  Expliquez :</t>
  </si>
  <si>
    <t>* Quelles ont été les difficultés rencontrées?  Expliquez :</t>
  </si>
  <si>
    <r>
      <t xml:space="preserve">La mise en œuvre de ce projet a-t-elle eu d'autres </t>
    </r>
    <r>
      <rPr>
        <b/>
        <i/>
        <u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rFont val="Arial"/>
        <family val="2"/>
      </rPr>
      <t>(positives ou négatives)</t>
    </r>
    <r>
      <rPr>
        <b/>
        <sz val="12"/>
        <color rgb="FF0070C0"/>
        <rFont val="Arial"/>
        <family val="2"/>
      </rPr>
      <t xml:space="preserve"> pour votre entreprise? </t>
    </r>
    <r>
      <rPr>
        <i/>
        <sz val="10"/>
        <rFont val="Arial"/>
        <family val="2"/>
      </rPr>
      <t>(Oui / Non)</t>
    </r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</si>
  <si>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</si>
  <si>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t>Le représentant officiel de l'entreprise est la personne ayant la capacité d’engager la société et l’autorisation de signer un contrat d’aide financière.</t>
  </si>
  <si>
    <t>* Auteur
Prénom et nom</t>
  </si>
  <si>
    <r>
      <t xml:space="preserve">* Avez-vous un distributeur ou un réseau de distribution sur le territoire visé? </t>
    </r>
    <r>
      <rPr>
        <i/>
        <sz val="10"/>
        <rFont val="Arial"/>
        <family val="2"/>
      </rPr>
      <t>(Oui / Non)</t>
    </r>
  </si>
  <si>
    <t>FRAIS ADMISSIBLES</t>
  </si>
  <si>
    <t>Montant Rapport final</t>
  </si>
  <si>
    <t>RÉSERVÉ À LA SODEC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</si>
  <si>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</si>
  <si>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Montants admissibles</t>
  </si>
  <si>
    <t>Confirmé</t>
  </si>
  <si>
    <t>Pressenti</t>
  </si>
  <si>
    <t xml:space="preserve">* Veuillez préciser: </t>
  </si>
  <si>
    <t>Confirmé ou Pressenti</t>
  </si>
  <si>
    <t>Subventions fédérales</t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</si>
  <si>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</si>
  <si>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t>Autres subventions non gouvernementales</t>
  </si>
  <si>
    <r>
      <t xml:space="preserve">Ventes brutes </t>
    </r>
    <r>
      <rPr>
        <b/>
        <u/>
        <sz val="13"/>
        <color theme="4" tint="-0.499984740745262"/>
        <rFont val="Arial"/>
        <family val="2"/>
      </rPr>
      <t>anticipées</t>
    </r>
    <r>
      <rPr>
        <b/>
        <sz val="13"/>
        <color rgb="FF0070C0"/>
        <rFont val="Arial"/>
        <family val="2"/>
      </rPr>
      <t xml:space="preserve"> hors Québec 
lors de vos 2 prochaines années fiscales</t>
    </r>
  </si>
  <si>
    <t>Montant
Rapport final</t>
  </si>
  <si>
    <t>TOTAL FRAIS ADMISSIBLES</t>
  </si>
  <si>
    <t>FRAIS NON ADMISSIBLES</t>
  </si>
  <si>
    <t>Montant prévisionnel</t>
  </si>
  <si>
    <t>Per diem</t>
  </si>
  <si>
    <t>Salaires et commissions</t>
  </si>
  <si>
    <t>Honoraires liés à la préparation du projet d’exportation</t>
  </si>
  <si>
    <t>Frais de représentation</t>
  </si>
  <si>
    <t>Accréditation lorsque présence collective soutenue par la SODEC</t>
  </si>
  <si>
    <t>Location stand lorsque présence collective soutenue par la SODEC</t>
  </si>
  <si>
    <t>Frais d’administration</t>
  </si>
  <si>
    <t>Taxes de vente perçues par les gouvernements nationaux et étrangers</t>
  </si>
  <si>
    <t>TOTAL FRAIS NON ADMISSIBLES</t>
  </si>
  <si>
    <t>Frais pris en charge par les distributeurs, diffuseurs et agents en fonction des termes du contrat avec l'éditeur requérant</t>
  </si>
  <si>
    <r>
      <t xml:space="preserve">* Retombées réalisées? 
</t>
    </r>
    <r>
      <rPr>
        <i/>
        <sz val="10"/>
        <color theme="4" tint="-0.499984740745262"/>
        <rFont val="Arial"/>
        <family val="2"/>
      </rPr>
      <t>(Oui / Non)</t>
    </r>
  </si>
  <si>
    <r>
      <t xml:space="preserve">Le requérant a-t-il l'expertise en promotion </t>
    </r>
    <r>
      <rPr>
        <b/>
        <i/>
        <sz val="11"/>
        <color rgb="FF0070C0"/>
        <rFont val="Arial"/>
        <family val="2"/>
      </rPr>
      <t xml:space="preserve">(interne ou externe) </t>
    </r>
    <r>
      <rPr>
        <b/>
        <sz val="11"/>
        <color rgb="FF0070C0"/>
        <rFont val="Arial"/>
        <family val="2"/>
      </rPr>
      <t xml:space="preserve">
pour atteindre ses objectifs?</t>
    </r>
  </si>
  <si>
    <r>
      <t xml:space="preserve">L'entreprise dispose, directement ou par l'entremise d'une entente avec un tiers, d'un réseau de distribution dans les marchés visés 
</t>
    </r>
    <r>
      <rPr>
        <i/>
        <sz val="10"/>
        <color theme="4" tint="-0.499984740745262"/>
        <rFont val="Arial"/>
        <family val="2"/>
      </rPr>
      <t>(Oui / Non)</t>
    </r>
  </si>
  <si>
    <r>
      <t xml:space="preserve">* Justifier en quoi votre projet est une occasion d'affaires/
mise en œuvre d'un plan de promotion 
</t>
    </r>
    <r>
      <rPr>
        <i/>
        <sz val="11"/>
        <color theme="4" tint="-0.499984740745262"/>
        <rFont val="Arial"/>
        <family val="2"/>
      </rPr>
      <t>(hors de vos activités habituelles)</t>
    </r>
  </si>
  <si>
    <r>
      <t xml:space="preserve">* Retombées anticipées 
</t>
    </r>
    <r>
      <rPr>
        <b/>
        <i/>
        <sz val="10"/>
        <rFont val="Arial"/>
        <family val="2"/>
      </rPr>
      <t xml:space="preserve"> par exemple:</t>
    </r>
    <r>
      <rPr>
        <i/>
        <sz val="10"/>
        <rFont val="Arial"/>
        <family val="2"/>
      </rPr>
      <t xml:space="preserve"> 
-Accroissement des ventes en
 pourcentage
-Développement de XX marché et 
 XX retombées attendues
-Recherche de financement étranger 
 pour X projet
-Entente de partenariat à détailler
-Ventes de droits avec cible précise 
-Présence média accrue avec cible
 Etc.</t>
    </r>
  </si>
  <si>
    <t>Total Budget prévisionnel RÉVISÉ SODEC</t>
  </si>
  <si>
    <r>
      <t xml:space="preserve">Ventes brutes </t>
    </r>
    <r>
      <rPr>
        <b/>
        <sz val="12"/>
        <color rgb="FFC00000"/>
        <rFont val="Arial"/>
        <family val="2"/>
      </rPr>
      <t>réalisées</t>
    </r>
    <r>
      <rPr>
        <b/>
        <sz val="12"/>
        <color rgb="FF0070C0"/>
        <rFont val="Arial"/>
        <family val="2"/>
      </rPr>
      <t xml:space="preserve"> hors Québec 
</t>
    </r>
    <r>
      <rPr>
        <i/>
        <sz val="10"/>
        <rFont val="Arial"/>
        <family val="2"/>
      </rPr>
      <t>(2 dernières années)</t>
    </r>
  </si>
  <si>
    <r>
      <t xml:space="preserve">Ventes brutes </t>
    </r>
    <r>
      <rPr>
        <b/>
        <sz val="12"/>
        <color rgb="FFC00000"/>
        <rFont val="Arial"/>
        <family val="2"/>
      </rPr>
      <t>anticipées</t>
    </r>
    <r>
      <rPr>
        <b/>
        <sz val="12"/>
        <color rgb="FF0070C0"/>
        <rFont val="Arial"/>
        <family val="2"/>
      </rPr>
      <t xml:space="preserve"> hors Québec 
</t>
    </r>
    <r>
      <rPr>
        <i/>
        <sz val="10"/>
        <rFont val="Arial"/>
        <family val="2"/>
      </rPr>
      <t>(2 prochaines années)</t>
    </r>
  </si>
  <si>
    <t>Montant total Frais admissibles</t>
  </si>
  <si>
    <t>Total Frais admissibles RÉVISÉ SODEC</t>
  </si>
  <si>
    <t>Total Frais non admissibles RÉVISÉ SODEC</t>
  </si>
  <si>
    <t>Montant total Budget prévisionnel</t>
  </si>
  <si>
    <t>Montant demandé à la SODEC</t>
  </si>
  <si>
    <r>
      <t xml:space="preserve">Subventions provinciales </t>
    </r>
    <r>
      <rPr>
        <b/>
        <i/>
        <sz val="10"/>
        <color rgb="FF0070C0"/>
        <rFont val="Arial"/>
        <family val="2"/>
      </rPr>
      <t>(hormis SODEC)</t>
    </r>
  </si>
  <si>
    <t>Montant total Frais non admissibles</t>
  </si>
  <si>
    <t>Montant appliqué par ventilation budgétaire</t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</si>
  <si>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Affaires internationales</t>
    </r>
  </si>
  <si>
    <t>Pourcentage aides gouvernementales</t>
  </si>
  <si>
    <t>Total Budget requérant</t>
  </si>
  <si>
    <t>Total Aides gouvernementales</t>
  </si>
  <si>
    <t>% Aides gouvernementales</t>
  </si>
  <si>
    <t>Pourcentage contribution du requérant</t>
  </si>
  <si>
    <t>Contribution requérant</t>
  </si>
  <si>
    <t>% Contribution requérant</t>
  </si>
  <si>
    <r>
      <t xml:space="preserve">Joindre une revue de presse </t>
    </r>
    <r>
      <rPr>
        <i/>
        <sz val="10"/>
        <color theme="4" tint="-0.499984740745262"/>
        <rFont val="Arial"/>
        <family val="2"/>
      </rPr>
      <t>(si applicable)</t>
    </r>
  </si>
  <si>
    <t>RÉSERVÉ À LA SODEC - ANALYSE DU RAPPORT FINAL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</si>
  <si>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</si>
  <si>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</si>
  <si>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</si>
  <si>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</si>
  <si>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</si>
  <si>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</si>
  <si>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</si>
  <si>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t>dernière mise à jour : 23 octobre 2023</t>
  </si>
  <si>
    <r>
      <t xml:space="preserve">* Comptez-vous poursuivre des efforts de développement sur ce(s) territoire(s) dans les prochaines années? </t>
    </r>
    <r>
      <rPr>
        <i/>
        <sz val="10"/>
        <rFont val="Arial"/>
        <family val="2"/>
      </rPr>
      <t>(Oui / Non)</t>
    </r>
  </si>
  <si>
    <t>* Indiquez le détails des résultats connus à ce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</si>
</sst>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* #,##0.00_)\ &quot;$&quot;_ ;_ * \(#,##0.00\)\ &quot;$&quot;_ ;_ * &quot;-&quot;??_)\ &quot;$&quot;_ ;_ @_ "/>
    <numFmt numFmtId="164" formatCode="#,##0\ [$$-C0C]"/>
    <numFmt numFmtId="165" formatCode="_(#,##0\ &quot;$&quot;_);_(\(#,##0\ &quot;$&quot;\);_(&quot;- $&quot;_);_(@_)"/>
    <numFmt numFmtId="166" formatCode="mmm/yyyy"/>
    <numFmt numFmtId="167" formatCode="#,##0.00\ [$$-C0C]"/>
    <numFmt numFmtId="168" formatCode="#,##0\ &quot;$&quot;"/>
    <numFmt numFmtId="169" formatCode="#,##0.00\ &quot;$&quot;"/>
    <numFmt numFmtId="170" formatCode="[$-F800]dddd\,\ mmmm\ dd\,\ yyyy"/>
    <numFmt numFmtId="171" formatCode="[&lt;=9999999]###\-####;###\-###\-####"/>
    <numFmt numFmtId="172" formatCode="yyyy/mm/dd;@"/>
    <numFmt numFmtId="173" formatCode="0.0%"/>
    <numFmt numFmtId="174" formatCode="_ * #,##0_)\ &quot;$&quot;_ ;_ * \(#,##0\)\ &quot;$&quot;_ ;_ * &quot;-&quot;??_)\ &quot;$&quot;_ ;_ @_ "/>
  </numFmts>
  <fonts count="99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0"/>
      <name val="Segoe U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b/>
      <u/>
      <sz val="13"/>
      <color theme="0"/>
      <name val="Arial"/>
      <family val="2"/>
    </font>
    <font>
      <i/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4"/>
      <color rgb="FF0070C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3"/>
      <color rgb="FFC00000"/>
      <name val="Arial"/>
      <family val="2"/>
    </font>
    <font>
      <b/>
      <sz val="12"/>
      <color rgb="FFC00000"/>
      <name val="Arial"/>
      <family val="2"/>
    </font>
    <font>
      <sz val="18"/>
      <color theme="1"/>
      <name val="Arial"/>
      <family val="2"/>
    </font>
    <font>
      <b/>
      <i/>
      <sz val="18"/>
      <color theme="4" tint="-0.499984740745262"/>
      <name val="Arial"/>
      <family val="2"/>
    </font>
    <font>
      <b/>
      <sz val="13"/>
      <color theme="4" tint="-0.249977111117893"/>
      <name val="Arial"/>
      <family val="2"/>
    </font>
    <font>
      <b/>
      <i/>
      <sz val="13"/>
      <color rgb="FFC00000"/>
      <name val="Arial"/>
      <family val="2"/>
    </font>
    <font>
      <i/>
      <sz val="9"/>
      <color theme="4" tint="-0.49998474074526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22"/>
      <color theme="4" tint="-0.499984740745262"/>
      <name val="Calibri"/>
      <family val="2"/>
    </font>
    <font>
      <b/>
      <i/>
      <sz val="22"/>
      <color rgb="FFC00000"/>
      <name val="Calibri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22"/>
      <color rgb="FFC00000"/>
      <name val="Calibri"/>
      <family val="2"/>
    </font>
    <font>
      <b/>
      <sz val="16"/>
      <color theme="4" tint="-0.499984740745262"/>
      <name val="Arial"/>
      <family val="2"/>
    </font>
    <font>
      <sz val="16"/>
      <color theme="4" tint="-0.499984740745262"/>
      <name val="Arial"/>
      <family val="2"/>
    </font>
    <font>
      <b/>
      <i/>
      <sz val="11"/>
      <color theme="4" tint="-0.499984740745262"/>
      <name val="Arial"/>
      <family val="2"/>
    </font>
    <font>
      <b/>
      <sz val="18"/>
      <color rgb="FFC00000"/>
      <name val="Arial"/>
      <family val="2"/>
    </font>
    <font>
      <b/>
      <i/>
      <sz val="10"/>
      <color theme="4" tint="-0.499984740745262"/>
      <name val="Arial"/>
      <family val="2"/>
    </font>
    <font>
      <b/>
      <sz val="14"/>
      <color theme="10"/>
      <name val="Arial"/>
      <family val="2"/>
    </font>
    <font>
      <b/>
      <i/>
      <sz val="14"/>
      <color rgb="FFC00000"/>
      <name val="Arial"/>
      <family val="2"/>
    </font>
    <font>
      <sz val="14"/>
      <color theme="1"/>
      <name val="Arial"/>
      <family val="2"/>
    </font>
    <font>
      <i/>
      <sz val="10"/>
      <color theme="4" tint="-0.499984740745262"/>
      <name val="Arial"/>
      <family val="2"/>
    </font>
    <font>
      <i/>
      <sz val="11"/>
      <color theme="4" tint="-0.499984740745262"/>
      <name val="Arial"/>
      <family val="2"/>
    </font>
    <font>
      <b/>
      <sz val="14"/>
      <color theme="0" tint="-0.14999847407452621"/>
      <name val="Arial"/>
      <family val="2"/>
    </font>
    <font>
      <b/>
      <sz val="16"/>
      <color rgb="FF0070C0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b/>
      <sz val="14"/>
      <name val="Arial"/>
      <family val="2"/>
    </font>
    <font>
      <b/>
      <i/>
      <sz val="16"/>
      <color rgb="FF0070C0"/>
      <name val="Arial"/>
      <family val="2"/>
    </font>
    <font>
      <sz val="22"/>
      <color theme="4" tint="-0.499984740745262"/>
      <name val="Calibri"/>
      <family val="2"/>
    </font>
    <font>
      <b/>
      <i/>
      <sz val="16"/>
      <color rgb="FFC00000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sz val="11"/>
      <color theme="1"/>
      <name val="Calibri"/>
      <family val="2"/>
    </font>
    <font>
      <sz val="12"/>
      <color rgb="FF242424"/>
      <name val="Segoe UI"/>
      <family val="2"/>
    </font>
    <font>
      <b/>
      <sz val="10"/>
      <color rgb="FF0070C0"/>
      <name val="Arial"/>
      <family val="2"/>
    </font>
    <font>
      <b/>
      <sz val="15"/>
      <name val="Arial"/>
      <family val="2"/>
    </font>
    <font>
      <b/>
      <i/>
      <sz val="12"/>
      <color rgb="FFC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theme="0"/>
      <name val="Arial"/>
      <family val="2"/>
    </font>
    <font>
      <b/>
      <u/>
      <sz val="14"/>
      <color theme="4" tint="-0.499984740745262"/>
      <name val="Arial"/>
      <family val="2"/>
    </font>
    <font>
      <b/>
      <i/>
      <sz val="10"/>
      <color rgb="FF0070C0"/>
      <name val="Arial"/>
      <family val="2"/>
    </font>
    <font>
      <b/>
      <sz val="18"/>
      <color theme="0" tint="-4.9989318521683403E-2"/>
      <name val="Arial"/>
      <family val="2"/>
    </font>
    <font>
      <b/>
      <u/>
      <sz val="13"/>
      <color theme="4" tint="-0.499984740745262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u/>
      <sz val="12"/>
      <color theme="4" tint="-0.499984740745262"/>
      <name val="Arial"/>
      <family val="2"/>
    </font>
    <font>
      <b/>
      <sz val="9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theme="0"/>
      <name val="Arial"/>
      <family val="2"/>
    </font>
    <font>
      <b/>
      <sz val="13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b/>
      <i/>
      <sz val="11"/>
      <color rgb="FF0070C0"/>
      <name val="Arial"/>
      <family val="2"/>
    </font>
    <font>
      <sz val="11"/>
      <color theme="1"/>
      <name val="Calibri"/>
      <family val="2"/>
    </font>
    <font>
      <sz val="12"/>
      <color theme="4" tint="-0.499984740745262"/>
      <name val="Calibri"/>
      <family val="2"/>
    </font>
    <font>
      <b/>
      <sz val="11"/>
      <color theme="1" tint="0.3499862666707357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2" tint="-0.499984740745262"/>
      </bottom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9" fontId="96" fillId="0" borderId="0" applyFont="0" applyFill="0" applyBorder="0" applyAlignment="0" applyProtection="0"/>
    <xf numFmtId="44" fontId="96" fillId="0" borderId="0" applyFont="0" applyFill="0" applyBorder="0" applyAlignment="0" applyProtection="0"/>
  </cellStyleXfs>
  <cellXfs count="56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9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1" applyFont="1" applyFill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64" fontId="3" fillId="7" borderId="4" xfId="0" applyNumberFormat="1" applyFont="1" applyFill="1" applyBorder="1" applyAlignment="1" applyProtection="1">
      <alignment horizontal="right" vertical="center"/>
      <protection locked="0"/>
    </xf>
    <xf numFmtId="0" fontId="23" fillId="0" borderId="13" xfId="1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86" fillId="0" borderId="3" xfId="0" applyFont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166" fontId="93" fillId="7" borderId="4" xfId="1" applyNumberFormat="1" applyFont="1" applyFill="1" applyBorder="1" applyAlignment="1" applyProtection="1">
      <alignment horizontal="center" vertical="center"/>
    </xf>
    <xf numFmtId="166" fontId="94" fillId="7" borderId="4" xfId="1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wrapText="1"/>
    </xf>
    <xf numFmtId="172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8" fillId="12" borderId="6" xfId="0" applyFont="1" applyFill="1" applyBorder="1" applyAlignment="1">
      <alignment horizontal="left"/>
    </xf>
    <xf numFmtId="0" fontId="68" fillId="12" borderId="0" xfId="0" applyFont="1" applyFill="1" applyAlignment="1">
      <alignment horizontal="left" vertical="center"/>
    </xf>
    <xf numFmtId="0" fontId="68" fillId="12" borderId="0" xfId="0" applyFont="1" applyFill="1" applyAlignment="1">
      <alignment horizontal="center" vertical="center"/>
    </xf>
    <xf numFmtId="0" fontId="68" fillId="12" borderId="24" xfId="0" applyFont="1" applyFill="1" applyBorder="1" applyAlignment="1">
      <alignment horizontal="center" vertical="center"/>
    </xf>
    <xf numFmtId="0" fontId="68" fillId="12" borderId="6" xfId="0" applyFont="1" applyFill="1" applyBorder="1" applyAlignment="1">
      <alignment vertical="center"/>
    </xf>
    <xf numFmtId="0" fontId="68" fillId="12" borderId="0" xfId="0" applyFont="1" applyFill="1" applyAlignment="1">
      <alignment vertical="center"/>
    </xf>
    <xf numFmtId="0" fontId="72" fillId="12" borderId="0" xfId="0" applyFont="1" applyFill="1" applyAlignment="1">
      <alignment horizontal="right" vertical="center"/>
    </xf>
    <xf numFmtId="0" fontId="68" fillId="12" borderId="20" xfId="0" applyFont="1" applyFill="1" applyBorder="1" applyAlignment="1">
      <alignment vertical="center"/>
    </xf>
    <xf numFmtId="0" fontId="68" fillId="12" borderId="1" xfId="0" applyFont="1" applyFill="1" applyBorder="1" applyAlignment="1">
      <alignment vertical="center"/>
    </xf>
    <xf numFmtId="0" fontId="72" fillId="12" borderId="1" xfId="0" applyFont="1" applyFill="1" applyBorder="1" applyAlignment="1">
      <alignment horizontal="right" vertical="center"/>
    </xf>
    <xf numFmtId="0" fontId="44" fillId="7" borderId="19" xfId="0" applyFont="1" applyFill="1" applyBorder="1" applyAlignment="1">
      <alignment vertical="center"/>
    </xf>
    <xf numFmtId="0" fontId="44" fillId="7" borderId="6" xfId="0" applyFont="1" applyFill="1" applyBorder="1" applyAlignment="1">
      <alignment vertical="center"/>
    </xf>
    <xf numFmtId="0" fontId="44" fillId="7" borderId="20" xfId="0" applyFont="1" applyFill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/>
    <xf numFmtId="0" fontId="6" fillId="0" borderId="10" xfId="0" applyFont="1" applyBorder="1"/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23" fillId="5" borderId="17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3" fillId="5" borderId="6" xfId="0" applyFont="1" applyFill="1" applyBorder="1" applyAlignment="1">
      <alignment vertical="center"/>
    </xf>
    <xf numFmtId="0" fontId="25" fillId="5" borderId="0" xfId="0" applyFont="1" applyFill="1" applyAlignment="1">
      <alignment horizontal="left" vertical="center" wrapText="1"/>
    </xf>
    <xf numFmtId="0" fontId="25" fillId="5" borderId="2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23" fillId="5" borderId="0" xfId="0" applyFont="1" applyFill="1" applyAlignment="1">
      <alignment horizontal="right" vertical="center"/>
    </xf>
    <xf numFmtId="0" fontId="4" fillId="5" borderId="2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170" fontId="3" fillId="5" borderId="0" xfId="0" applyNumberFormat="1" applyFont="1" applyFill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wrapText="1"/>
    </xf>
    <xf numFmtId="0" fontId="66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wrapText="1"/>
    </xf>
    <xf numFmtId="0" fontId="25" fillId="5" borderId="24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164" fontId="25" fillId="5" borderId="0" xfId="0" applyNumberFormat="1" applyFont="1" applyFill="1" applyAlignment="1">
      <alignment horizontal="center" vertical="top" wrapText="1"/>
    </xf>
    <xf numFmtId="164" fontId="25" fillId="5" borderId="0" xfId="0" applyNumberFormat="1" applyFont="1" applyFill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top" wrapText="1"/>
    </xf>
    <xf numFmtId="0" fontId="22" fillId="5" borderId="21" xfId="0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38" fillId="5" borderId="0" xfId="0" applyFont="1" applyFill="1" applyAlignment="1">
      <alignment horizontal="right" vertical="center"/>
    </xf>
    <xf numFmtId="164" fontId="6" fillId="5" borderId="2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6" fillId="5" borderId="0" xfId="0" applyFont="1" applyFill="1" applyAlignment="1">
      <alignment vertical="center"/>
    </xf>
    <xf numFmtId="167" fontId="11" fillId="5" borderId="0" xfId="0" applyNumberFormat="1" applyFont="1" applyFill="1" applyAlignment="1">
      <alignment horizontal="center" vertical="center"/>
    </xf>
    <xf numFmtId="173" fontId="6" fillId="0" borderId="4" xfId="2" applyNumberFormat="1" applyFont="1" applyBorder="1" applyAlignment="1" applyProtection="1">
      <alignment horizontal="center" vertical="center"/>
    </xf>
    <xf numFmtId="0" fontId="38" fillId="5" borderId="24" xfId="0" applyFont="1" applyFill="1" applyBorder="1" applyAlignment="1">
      <alignment vertical="center"/>
    </xf>
    <xf numFmtId="164" fontId="30" fillId="5" borderId="0" xfId="0" applyNumberFormat="1" applyFont="1" applyFill="1" applyAlignment="1">
      <alignment horizontal="center" vertical="center"/>
    </xf>
    <xf numFmtId="0" fontId="56" fillId="5" borderId="0" xfId="0" applyFont="1" applyFill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center" vertical="center"/>
    </xf>
    <xf numFmtId="0" fontId="76" fillId="5" borderId="0" xfId="0" applyFont="1" applyFill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76" fillId="5" borderId="1" xfId="0" applyFont="1" applyFill="1" applyBorder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168" fontId="37" fillId="0" borderId="18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68" fontId="3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168" fontId="37" fillId="0" borderId="2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9" fontId="37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6" fillId="0" borderId="1" xfId="0" applyFont="1" applyBorder="1"/>
    <xf numFmtId="9" fontId="3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0" fillId="0" borderId="0" xfId="0" applyFont="1" applyAlignment="1">
      <alignment horizontal="left"/>
    </xf>
    <xf numFmtId="9" fontId="30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0" fillId="0" borderId="20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170" fontId="4" fillId="0" borderId="1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0" fontId="22" fillId="0" borderId="0" xfId="0" applyFont="1"/>
    <xf numFmtId="0" fontId="26" fillId="0" borderId="0" xfId="0" applyFont="1"/>
    <xf numFmtId="0" fontId="6" fillId="0" borderId="7" xfId="0" applyFont="1" applyBorder="1"/>
    <xf numFmtId="166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166" fontId="15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4" fillId="5" borderId="20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8" fillId="5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23" fillId="5" borderId="0" xfId="0" applyFont="1" applyFill="1"/>
    <xf numFmtId="0" fontId="3" fillId="5" borderId="0" xfId="0" applyFont="1" applyFill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left" wrapText="1"/>
    </xf>
    <xf numFmtId="0" fontId="4" fillId="5" borderId="24" xfId="0" applyFont="1" applyFill="1" applyBorder="1" applyAlignment="1">
      <alignment vertical="center"/>
    </xf>
    <xf numFmtId="170" fontId="67" fillId="0" borderId="0" xfId="0" applyNumberFormat="1" applyFont="1" applyAlignment="1">
      <alignment vertical="center"/>
    </xf>
    <xf numFmtId="0" fontId="4" fillId="5" borderId="24" xfId="0" applyFont="1" applyFill="1" applyBorder="1" applyAlignment="1">
      <alignment horizontal="left" wrapText="1"/>
    </xf>
    <xf numFmtId="0" fontId="23" fillId="5" borderId="24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5" borderId="24" xfId="0" applyFont="1" applyFill="1" applyBorder="1" applyAlignment="1">
      <alignment horizontal="left"/>
    </xf>
    <xf numFmtId="0" fontId="83" fillId="5" borderId="0" xfId="0" applyFont="1" applyFill="1" applyAlignment="1">
      <alignment horizontal="right" vertical="top" wrapText="1"/>
    </xf>
    <xf numFmtId="0" fontId="75" fillId="0" borderId="0" xfId="0" applyFont="1"/>
    <xf numFmtId="0" fontId="4" fillId="0" borderId="13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right" vertical="center"/>
    </xf>
    <xf numFmtId="0" fontId="83" fillId="5" borderId="4" xfId="0" applyFont="1" applyFill="1" applyBorder="1" applyAlignment="1">
      <alignment horizontal="right" vertical="center" wrapText="1"/>
    </xf>
    <xf numFmtId="165" fontId="15" fillId="10" borderId="4" xfId="0" applyNumberFormat="1" applyFont="1" applyFill="1" applyBorder="1" applyAlignment="1">
      <alignment vertical="center"/>
    </xf>
    <xf numFmtId="165" fontId="12" fillId="6" borderId="4" xfId="0" applyNumberFormat="1" applyFont="1" applyFill="1" applyBorder="1" applyAlignment="1">
      <alignment vertical="center"/>
    </xf>
    <xf numFmtId="165" fontId="15" fillId="9" borderId="4" xfId="0" applyNumberFormat="1" applyFont="1" applyFill="1" applyBorder="1" applyAlignment="1">
      <alignment horizontal="right" vertical="center"/>
    </xf>
    <xf numFmtId="165" fontId="15" fillId="10" borderId="4" xfId="0" applyNumberFormat="1" applyFont="1" applyFill="1" applyBorder="1" applyAlignment="1">
      <alignment horizontal="right" vertical="center"/>
    </xf>
    <xf numFmtId="165" fontId="15" fillId="6" borderId="4" xfId="0" applyNumberFormat="1" applyFont="1" applyFill="1" applyBorder="1" applyAlignment="1">
      <alignment vertical="center"/>
    </xf>
    <xf numFmtId="165" fontId="34" fillId="4" borderId="4" xfId="0" applyNumberFormat="1" applyFont="1" applyFill="1" applyBorder="1" applyAlignment="1">
      <alignment vertical="center"/>
    </xf>
    <xf numFmtId="165" fontId="34" fillId="6" borderId="4" xfId="0" applyNumberFormat="1" applyFont="1" applyFill="1" applyBorder="1" applyAlignment="1">
      <alignment vertical="center"/>
    </xf>
    <xf numFmtId="165" fontId="34" fillId="9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90" fillId="4" borderId="4" xfId="0" applyFont="1" applyFill="1" applyBorder="1" applyAlignment="1">
      <alignment horizontal="right" vertical="center" wrapText="1"/>
    </xf>
    <xf numFmtId="0" fontId="91" fillId="4" borderId="4" xfId="0" applyFont="1" applyFill="1" applyBorder="1" applyAlignment="1">
      <alignment horizontal="center" vertical="center" wrapText="1"/>
    </xf>
    <xf numFmtId="0" fontId="38" fillId="5" borderId="5" xfId="0" applyFont="1" applyFill="1" applyBorder="1" applyAlignment="1">
      <alignment vertical="center"/>
    </xf>
    <xf numFmtId="164" fontId="31" fillId="4" borderId="4" xfId="0" applyNumberFormat="1" applyFont="1" applyFill="1" applyBorder="1" applyAlignment="1">
      <alignment horizontal="right" vertical="center"/>
    </xf>
    <xf numFmtId="164" fontId="31" fillId="6" borderId="4" xfId="0" applyNumberFormat="1" applyFont="1" applyFill="1" applyBorder="1" applyAlignment="1">
      <alignment horizontal="right" vertical="center"/>
    </xf>
    <xf numFmtId="164" fontId="31" fillId="11" borderId="4" xfId="0" applyNumberFormat="1" applyFont="1" applyFill="1" applyBorder="1" applyAlignment="1">
      <alignment horizontal="right" vertical="center"/>
    </xf>
    <xf numFmtId="0" fontId="76" fillId="5" borderId="5" xfId="0" applyFont="1" applyFill="1" applyBorder="1" applyAlignment="1">
      <alignment vertical="center"/>
    </xf>
    <xf numFmtId="0" fontId="76" fillId="5" borderId="5" xfId="0" applyFont="1" applyFill="1" applyBorder="1" applyAlignment="1">
      <alignment vertical="center" wrapText="1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20" fillId="5" borderId="4" xfId="0" applyNumberFormat="1" applyFont="1" applyFill="1" applyBorder="1" applyAlignment="1">
      <alignment horizontal="center" vertical="center"/>
    </xf>
    <xf numFmtId="0" fontId="11" fillId="0" borderId="13" xfId="0" applyFont="1" applyBorder="1"/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/>
    <xf numFmtId="164" fontId="6" fillId="0" borderId="0" xfId="0" applyNumberFormat="1" applyFont="1" applyAlignment="1">
      <alignment horizontal="center"/>
    </xf>
    <xf numFmtId="0" fontId="5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9" fontId="25" fillId="0" borderId="15" xfId="0" applyNumberFormat="1" applyFont="1" applyBorder="1" applyAlignment="1" applyProtection="1">
      <alignment horizontal="center" vertical="center"/>
      <protection locked="0"/>
    </xf>
    <xf numFmtId="164" fontId="52" fillId="0" borderId="29" xfId="0" applyNumberFormat="1" applyFont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wrapText="1"/>
    </xf>
    <xf numFmtId="0" fontId="6" fillId="16" borderId="19" xfId="0" applyFont="1" applyFill="1" applyBorder="1"/>
    <xf numFmtId="0" fontId="6" fillId="16" borderId="17" xfId="0" applyFont="1" applyFill="1" applyBorder="1"/>
    <xf numFmtId="0" fontId="6" fillId="16" borderId="18" xfId="0" applyFont="1" applyFill="1" applyBorder="1"/>
    <xf numFmtId="174" fontId="8" fillId="0" borderId="4" xfId="3" applyNumberFormat="1" applyFont="1" applyFill="1" applyBorder="1" applyAlignment="1">
      <alignment vertical="center"/>
    </xf>
    <xf numFmtId="174" fontId="98" fillId="0" borderId="4" xfId="3" applyNumberFormat="1" applyFont="1" applyFill="1" applyBorder="1" applyAlignment="1">
      <alignment vertical="center"/>
    </xf>
    <xf numFmtId="0" fontId="6" fillId="16" borderId="0" xfId="0" applyFont="1" applyFill="1" applyAlignment="1">
      <alignment vertical="center"/>
    </xf>
    <xf numFmtId="0" fontId="6" fillId="16" borderId="24" xfId="0" applyFont="1" applyFill="1" applyBorder="1" applyAlignment="1">
      <alignment vertical="center"/>
    </xf>
    <xf numFmtId="174" fontId="6" fillId="16" borderId="0" xfId="3" applyNumberFormat="1" applyFont="1" applyFill="1" applyBorder="1" applyAlignment="1" applyProtection="1">
      <alignment vertical="center"/>
      <protection hidden="1"/>
    </xf>
    <xf numFmtId="0" fontId="6" fillId="16" borderId="6" xfId="0" applyFont="1" applyFill="1" applyBorder="1" applyAlignment="1">
      <alignment vertical="center"/>
    </xf>
    <xf numFmtId="0" fontId="6" fillId="16" borderId="20" xfId="0" applyFont="1" applyFill="1" applyBorder="1"/>
    <xf numFmtId="0" fontId="6" fillId="16" borderId="1" xfId="0" applyFont="1" applyFill="1" applyBorder="1"/>
    <xf numFmtId="0" fontId="6" fillId="16" borderId="21" xfId="0" applyFont="1" applyFill="1" applyBorder="1"/>
    <xf numFmtId="0" fontId="6" fillId="0" borderId="38" xfId="0" applyFont="1" applyBorder="1" applyAlignment="1">
      <alignment wrapText="1"/>
    </xf>
    <xf numFmtId="0" fontId="6" fillId="0" borderId="39" xfId="0" applyFont="1" applyBorder="1"/>
    <xf numFmtId="0" fontId="6" fillId="0" borderId="40" xfId="0" applyFont="1" applyBorder="1"/>
    <xf numFmtId="165" fontId="3" fillId="4" borderId="19" xfId="0" applyNumberFormat="1" applyFont="1" applyFill="1" applyBorder="1" applyAlignment="1">
      <alignment vertical="center"/>
    </xf>
    <xf numFmtId="165" fontId="3" fillId="4" borderId="17" xfId="0" applyNumberFormat="1" applyFont="1" applyFill="1" applyBorder="1" applyAlignment="1">
      <alignment vertical="center"/>
    </xf>
    <xf numFmtId="0" fontId="6" fillId="4" borderId="19" xfId="0" applyFont="1" applyFill="1" applyBorder="1"/>
    <xf numFmtId="0" fontId="6" fillId="4" borderId="17" xfId="0" applyFont="1" applyFill="1" applyBorder="1"/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3" fillId="5" borderId="5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34" fillId="4" borderId="5" xfId="0" applyFont="1" applyFill="1" applyBorder="1" applyAlignment="1">
      <alignment horizontal="left" vertical="center"/>
    </xf>
    <xf numFmtId="0" fontId="34" fillId="4" borderId="3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34" fillId="14" borderId="1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vertical="center"/>
    </xf>
    <xf numFmtId="0" fontId="34" fillId="4" borderId="3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2" fillId="4" borderId="5" xfId="0" applyFont="1" applyFill="1" applyBorder="1" applyAlignment="1">
      <alignment horizontal="left" vertical="center" wrapText="1"/>
    </xf>
    <xf numFmtId="0" fontId="92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9" fillId="7" borderId="5" xfId="1" applyFont="1" applyFill="1" applyBorder="1" applyAlignment="1" applyProtection="1">
      <alignment horizontal="center" vertical="center"/>
    </xf>
    <xf numFmtId="0" fontId="49" fillId="7" borderId="2" xfId="1" applyFont="1" applyFill="1" applyBorder="1" applyAlignment="1" applyProtection="1">
      <alignment horizontal="center" vertical="center"/>
    </xf>
    <xf numFmtId="0" fontId="49" fillId="7" borderId="3" xfId="1" applyFont="1" applyFill="1" applyBorder="1" applyAlignment="1" applyProtection="1">
      <alignment horizontal="center" vertical="center"/>
    </xf>
    <xf numFmtId="0" fontId="26" fillId="13" borderId="5" xfId="0" applyFont="1" applyFill="1" applyBorder="1" applyAlignment="1">
      <alignment horizontal="center" wrapText="1"/>
    </xf>
    <xf numFmtId="0" fontId="26" fillId="13" borderId="2" xfId="0" applyFont="1" applyFill="1" applyBorder="1" applyAlignment="1">
      <alignment horizontal="center" wrapText="1"/>
    </xf>
    <xf numFmtId="0" fontId="26" fillId="13" borderId="3" xfId="0" applyFont="1" applyFill="1" applyBorder="1" applyAlignment="1">
      <alignment horizont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81" fillId="3" borderId="0" xfId="0" applyFont="1" applyFill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25" fillId="0" borderId="5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171" fontId="25" fillId="0" borderId="5" xfId="0" applyNumberFormat="1" applyFont="1" applyBorder="1" applyAlignment="1" applyProtection="1">
      <alignment horizontal="left" vertical="center"/>
      <protection locked="0"/>
    </xf>
    <xf numFmtId="171" fontId="25" fillId="0" borderId="3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80" fillId="5" borderId="6" xfId="0" applyFont="1" applyFill="1" applyBorder="1" applyAlignment="1">
      <alignment horizontal="center" vertical="center" wrapText="1"/>
    </xf>
    <xf numFmtId="0" fontId="80" fillId="5" borderId="0" xfId="0" applyFont="1" applyFill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>
      <alignment horizontal="left" vertical="top" wrapText="1"/>
    </xf>
    <xf numFmtId="0" fontId="23" fillId="5" borderId="0" xfId="0" applyFont="1" applyFill="1" applyAlignment="1">
      <alignment horizontal="left" vertical="top" wrapText="1"/>
    </xf>
    <xf numFmtId="0" fontId="23" fillId="5" borderId="6" xfId="0" applyFont="1" applyFill="1" applyBorder="1" applyAlignment="1">
      <alignment horizontal="left" vertical="top"/>
    </xf>
    <xf numFmtId="0" fontId="23" fillId="5" borderId="0" xfId="0" applyFont="1" applyFill="1" applyAlignment="1">
      <alignment horizontal="left" vertical="top"/>
    </xf>
    <xf numFmtId="0" fontId="23" fillId="5" borderId="6" xfId="0" applyFont="1" applyFill="1" applyBorder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47" fillId="5" borderId="16" xfId="0" applyFont="1" applyFill="1" applyBorder="1" applyAlignment="1">
      <alignment horizontal="left" vertical="center" wrapText="1"/>
    </xf>
    <xf numFmtId="0" fontId="47" fillId="5" borderId="25" xfId="0" applyFont="1" applyFill="1" applyBorder="1" applyAlignment="1">
      <alignment horizontal="left" vertical="center" wrapText="1"/>
    </xf>
    <xf numFmtId="0" fontId="47" fillId="5" borderId="16" xfId="0" applyFont="1" applyFill="1" applyBorder="1" applyAlignment="1">
      <alignment horizontal="left" vertical="center"/>
    </xf>
    <xf numFmtId="0" fontId="47" fillId="5" borderId="25" xfId="0" applyFont="1" applyFill="1" applyBorder="1" applyAlignment="1">
      <alignment horizontal="left" vertical="center"/>
    </xf>
    <xf numFmtId="0" fontId="47" fillId="5" borderId="1" xfId="0" applyFont="1" applyFill="1" applyBorder="1" applyAlignment="1">
      <alignment horizontal="left" vertical="center" wrapText="1"/>
    </xf>
    <xf numFmtId="0" fontId="47" fillId="5" borderId="21" xfId="0" applyFont="1" applyFill="1" applyBorder="1" applyAlignment="1">
      <alignment horizontal="left" vertical="center" wrapText="1"/>
    </xf>
    <xf numFmtId="0" fontId="81" fillId="4" borderId="5" xfId="0" applyFont="1" applyFill="1" applyBorder="1" applyAlignment="1">
      <alignment horizontal="center" vertical="center"/>
    </xf>
    <xf numFmtId="0" fontId="81" fillId="4" borderId="2" xfId="0" applyFont="1" applyFill="1" applyBorder="1" applyAlignment="1">
      <alignment horizontal="center" vertical="center"/>
    </xf>
    <xf numFmtId="0" fontId="81" fillId="4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2" fillId="5" borderId="6" xfId="0" applyFont="1" applyFill="1" applyBorder="1" applyAlignment="1">
      <alignment horizontal="left"/>
    </xf>
    <xf numFmtId="0" fontId="82" fillId="5" borderId="0" xfId="0" applyFont="1" applyFill="1" applyAlignment="1">
      <alignment horizontal="left"/>
    </xf>
    <xf numFmtId="0" fontId="59" fillId="0" borderId="0" xfId="1" applyFont="1" applyAlignment="1" applyProtection="1">
      <alignment horizontal="left" vertical="center" wrapText="1"/>
    </xf>
    <xf numFmtId="0" fontId="23" fillId="5" borderId="6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9" fillId="5" borderId="0" xfId="0" applyFont="1" applyFill="1" applyAlignment="1">
      <alignment horizontal="center" vertical="center" wrapText="1"/>
    </xf>
    <xf numFmtId="0" fontId="79" fillId="5" borderId="2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66" fontId="57" fillId="0" borderId="0" xfId="0" applyNumberFormat="1" applyFont="1" applyAlignment="1">
      <alignment horizontal="left" vertical="center"/>
    </xf>
    <xf numFmtId="166" fontId="23" fillId="0" borderId="0" xfId="0" quotePrefix="1" applyNumberFormat="1" applyFont="1" applyAlignment="1">
      <alignment horizontal="left" vertical="center"/>
    </xf>
    <xf numFmtId="0" fontId="6" fillId="16" borderId="6" xfId="0" applyFont="1" applyFill="1" applyBorder="1" applyAlignment="1">
      <alignment horizontal="right" vertical="center"/>
    </xf>
    <xf numFmtId="0" fontId="6" fillId="16" borderId="0" xfId="0" applyFont="1" applyFill="1" applyAlignment="1">
      <alignment horizontal="right" vertical="center"/>
    </xf>
    <xf numFmtId="0" fontId="34" fillId="11" borderId="5" xfId="0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2" fillId="15" borderId="35" xfId="0" applyFont="1" applyFill="1" applyBorder="1" applyAlignment="1">
      <alignment horizontal="left" vertical="center"/>
    </xf>
    <xf numFmtId="0" fontId="2" fillId="15" borderId="36" xfId="0" applyFont="1" applyFill="1" applyBorder="1" applyAlignment="1">
      <alignment horizontal="left" vertical="center"/>
    </xf>
    <xf numFmtId="0" fontId="2" fillId="15" borderId="37" xfId="0" applyFont="1" applyFill="1" applyBorder="1" applyAlignment="1">
      <alignment horizontal="left" vertical="center"/>
    </xf>
    <xf numFmtId="0" fontId="3" fillId="15" borderId="20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0" fontId="3" fillId="15" borderId="21" xfId="0" applyFont="1" applyFill="1" applyBorder="1" applyAlignment="1">
      <alignment horizontal="left" vertical="top" wrapText="1"/>
    </xf>
    <xf numFmtId="0" fontId="98" fillId="16" borderId="6" xfId="0" applyFont="1" applyFill="1" applyBorder="1" applyAlignment="1">
      <alignment horizontal="right" vertical="center"/>
    </xf>
    <xf numFmtId="0" fontId="98" fillId="16" borderId="24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44" fillId="7" borderId="1" xfId="0" applyFont="1" applyFill="1" applyBorder="1" applyAlignment="1">
      <alignment horizontal="left" vertical="center"/>
    </xf>
    <xf numFmtId="0" fontId="44" fillId="7" borderId="21" xfId="0" applyFont="1" applyFill="1" applyBorder="1" applyAlignment="1">
      <alignment horizontal="left" vertical="center"/>
    </xf>
    <xf numFmtId="0" fontId="81" fillId="6" borderId="5" xfId="0" applyFont="1" applyFill="1" applyBorder="1" applyAlignment="1">
      <alignment horizontal="center" vertical="center"/>
    </xf>
    <xf numFmtId="0" fontId="81" fillId="6" borderId="2" xfId="0" applyFont="1" applyFill="1" applyBorder="1" applyAlignment="1">
      <alignment horizontal="center" vertical="center"/>
    </xf>
    <xf numFmtId="0" fontId="81" fillId="6" borderId="3" xfId="0" applyFont="1" applyFill="1" applyBorder="1" applyAlignment="1">
      <alignment horizontal="center" vertical="center"/>
    </xf>
    <xf numFmtId="0" fontId="44" fillId="7" borderId="17" xfId="1" applyFont="1" applyFill="1" applyBorder="1" applyAlignment="1" applyProtection="1">
      <alignment horizontal="left" vertical="center"/>
    </xf>
    <xf numFmtId="0" fontId="44" fillId="7" borderId="18" xfId="1" applyFont="1" applyFill="1" applyBorder="1" applyAlignment="1" applyProtection="1">
      <alignment horizontal="left" vertical="center"/>
    </xf>
    <xf numFmtId="0" fontId="44" fillId="7" borderId="0" xfId="1" applyFont="1" applyFill="1" applyBorder="1" applyAlignment="1" applyProtection="1">
      <alignment horizontal="left" vertical="center"/>
    </xf>
    <xf numFmtId="0" fontId="44" fillId="7" borderId="24" xfId="1" applyFont="1" applyFill="1" applyBorder="1" applyAlignment="1" applyProtection="1">
      <alignment horizontal="left" vertical="center"/>
    </xf>
    <xf numFmtId="0" fontId="44" fillId="7" borderId="0" xfId="0" applyFont="1" applyFill="1" applyAlignment="1">
      <alignment horizontal="left" vertical="center"/>
    </xf>
    <xf numFmtId="0" fontId="44" fillId="7" borderId="24" xfId="0" applyFont="1" applyFill="1" applyBorder="1" applyAlignment="1">
      <alignment horizontal="left" vertical="center"/>
    </xf>
    <xf numFmtId="0" fontId="84" fillId="3" borderId="5" xfId="0" applyFont="1" applyFill="1" applyBorder="1" applyAlignment="1">
      <alignment horizontal="center" vertical="center"/>
    </xf>
    <xf numFmtId="0" fontId="84" fillId="3" borderId="2" xfId="0" applyFont="1" applyFill="1" applyBorder="1" applyAlignment="1">
      <alignment horizontal="center" vertical="center"/>
    </xf>
    <xf numFmtId="0" fontId="84" fillId="3" borderId="3" xfId="0" applyFont="1" applyFill="1" applyBorder="1" applyAlignment="1">
      <alignment horizontal="center" vertical="center"/>
    </xf>
    <xf numFmtId="170" fontId="64" fillId="0" borderId="0" xfId="0" applyNumberFormat="1" applyFont="1" applyAlignment="1">
      <alignment horizontal="left" vertical="center"/>
    </xf>
    <xf numFmtId="0" fontId="44" fillId="0" borderId="0" xfId="1" applyFont="1" applyFill="1" applyBorder="1" applyAlignment="1" applyProtection="1">
      <alignment horizontal="left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68" fillId="12" borderId="0" xfId="0" applyFont="1" applyFill="1" applyAlignment="1">
      <alignment horizontal="left" vertical="center"/>
    </xf>
    <xf numFmtId="0" fontId="68" fillId="12" borderId="24" xfId="0" applyFont="1" applyFill="1" applyBorder="1" applyAlignment="1">
      <alignment horizontal="left" vertical="center"/>
    </xf>
    <xf numFmtId="0" fontId="68" fillId="12" borderId="1" xfId="0" applyFont="1" applyFill="1" applyBorder="1" applyAlignment="1">
      <alignment horizontal="left" vertical="center" wrapText="1"/>
    </xf>
    <xf numFmtId="0" fontId="68" fillId="12" borderId="21" xfId="0" applyFont="1" applyFill="1" applyBorder="1" applyAlignment="1">
      <alignment horizontal="left" vertical="center" wrapText="1"/>
    </xf>
    <xf numFmtId="0" fontId="25" fillId="5" borderId="17" xfId="0" applyFont="1" applyFill="1" applyBorder="1" applyAlignment="1" applyProtection="1">
      <alignment horizontal="left" vertical="center"/>
      <protection locked="0"/>
    </xf>
    <xf numFmtId="0" fontId="25" fillId="5" borderId="18" xfId="0" applyFont="1" applyFill="1" applyBorder="1" applyAlignment="1" applyProtection="1">
      <alignment horizontal="left" vertical="center"/>
      <protection locked="0"/>
    </xf>
    <xf numFmtId="0" fontId="23" fillId="5" borderId="17" xfId="0" applyFont="1" applyFill="1" applyBorder="1" applyAlignment="1">
      <alignment vertical="center"/>
    </xf>
    <xf numFmtId="0" fontId="23" fillId="5" borderId="18" xfId="0" applyFont="1" applyFill="1" applyBorder="1" applyAlignment="1">
      <alignment vertical="center"/>
    </xf>
    <xf numFmtId="0" fontId="23" fillId="5" borderId="20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5" fillId="5" borderId="17" xfId="0" applyFont="1" applyFill="1" applyBorder="1" applyAlignment="1">
      <alignment horizontal="left" vertical="center"/>
    </xf>
    <xf numFmtId="0" fontId="25" fillId="5" borderId="18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5" fillId="5" borderId="24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21" xfId="0" applyFont="1" applyFill="1" applyBorder="1" applyAlignment="1">
      <alignment horizontal="left" vertical="center"/>
    </xf>
    <xf numFmtId="0" fontId="25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168" fontId="22" fillId="0" borderId="26" xfId="0" applyNumberFormat="1" applyFont="1" applyBorder="1" applyAlignment="1" applyProtection="1">
      <alignment horizontal="center" vertical="center"/>
      <protection locked="0"/>
    </xf>
    <xf numFmtId="168" fontId="22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25" fillId="5" borderId="0" xfId="0" applyFont="1" applyFill="1" applyAlignment="1">
      <alignment horizontal="left" vertical="center" wrapText="1"/>
    </xf>
    <xf numFmtId="0" fontId="25" fillId="5" borderId="2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3" fillId="5" borderId="6" xfId="0" applyFont="1" applyFill="1" applyBorder="1" applyAlignment="1">
      <alignment vertical="top"/>
    </xf>
    <xf numFmtId="0" fontId="23" fillId="5" borderId="0" xfId="0" applyFont="1" applyFill="1" applyAlignment="1">
      <alignment vertical="top"/>
    </xf>
    <xf numFmtId="0" fontId="3" fillId="5" borderId="2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>
      <alignment horizontal="left" wrapText="1"/>
    </xf>
    <xf numFmtId="0" fontId="23" fillId="5" borderId="0" xfId="0" applyFont="1" applyFill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25" fillId="5" borderId="0" xfId="0" applyFont="1" applyFill="1" applyAlignment="1" applyProtection="1">
      <alignment horizontal="left" vertical="center" wrapText="1"/>
      <protection locked="0"/>
    </xf>
    <xf numFmtId="0" fontId="25" fillId="5" borderId="24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>
      <alignment horizontal="center" vertical="center"/>
    </xf>
    <xf numFmtId="0" fontId="23" fillId="5" borderId="19" xfId="0" applyFont="1" applyFill="1" applyBorder="1" applyAlignment="1">
      <alignment horizontal="left" vertical="center"/>
    </xf>
    <xf numFmtId="0" fontId="23" fillId="5" borderId="17" xfId="0" applyFont="1" applyFill="1" applyBorder="1" applyAlignment="1">
      <alignment horizontal="left" vertical="center"/>
    </xf>
    <xf numFmtId="0" fontId="23" fillId="5" borderId="19" xfId="0" applyFont="1" applyFill="1" applyBorder="1" applyAlignment="1">
      <alignment vertical="center"/>
    </xf>
    <xf numFmtId="0" fontId="39" fillId="0" borderId="0" xfId="0" applyFont="1" applyAlignment="1">
      <alignment horizontal="left" vertical="top"/>
    </xf>
    <xf numFmtId="0" fontId="92" fillId="3" borderId="5" xfId="0" applyFont="1" applyFill="1" applyBorder="1" applyAlignment="1">
      <alignment horizontal="center" vertical="center"/>
    </xf>
    <xf numFmtId="0" fontId="92" fillId="3" borderId="3" xfId="0" applyFont="1" applyFill="1" applyBorder="1" applyAlignment="1">
      <alignment horizontal="center" vertical="center"/>
    </xf>
    <xf numFmtId="0" fontId="76" fillId="5" borderId="6" xfId="0" applyFont="1" applyFill="1" applyBorder="1" applyAlignment="1">
      <alignment vertical="center" wrapText="1"/>
    </xf>
    <xf numFmtId="0" fontId="76" fillId="5" borderId="0" xfId="0" applyFont="1" applyFill="1" applyAlignment="1">
      <alignment vertical="center" wrapText="1"/>
    </xf>
    <xf numFmtId="0" fontId="76" fillId="5" borderId="20" xfId="0" applyFont="1" applyFill="1" applyBorder="1" applyAlignment="1">
      <alignment vertical="center" wrapText="1"/>
    </xf>
    <xf numFmtId="0" fontId="76" fillId="5" borderId="1" xfId="0" applyFont="1" applyFill="1" applyBorder="1" applyAlignment="1">
      <alignment vertical="center" wrapText="1"/>
    </xf>
    <xf numFmtId="0" fontId="38" fillId="5" borderId="6" xfId="0" applyFont="1" applyFill="1" applyBorder="1" applyAlignment="1">
      <alignment vertical="center"/>
    </xf>
    <xf numFmtId="0" fontId="38" fillId="5" borderId="0" xfId="0" applyFont="1" applyFill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38" fillId="5" borderId="0" xfId="0" applyFont="1" applyFill="1" applyAlignment="1">
      <alignment horizontal="right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8" fillId="0" borderId="17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wrapText="1"/>
    </xf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rgb="FFC00000"/>
      </font>
      <border>
        <left/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3E9F5"/>
      <color rgb="FFE1F7FF"/>
      <color rgb="FFFFF4EB"/>
      <color rgb="FFFFECE7"/>
      <color rgb="FFFFDDD5"/>
      <color rgb="FFFFBDBD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520700</xdr:colOff>
          <xdr:row>210</xdr:row>
          <xdr:rowOff>38100</xdr:rowOff>
        </xdr:from>
        <xdr:to>
          <xdr:col>9</xdr:col>
          <xdr:colOff>908050</xdr:colOff>
          <xdr:row>210</xdr:row>
          <xdr:rowOff>457200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26</xdr:col>
      <xdr:colOff>644525</xdr:colOff>
      <xdr:row>6</xdr:row>
      <xdr:rowOff>844550</xdr:rowOff>
    </xdr:from>
    <xdr:to>
      <xdr:col>38</xdr:col>
      <xdr:colOff>135446</xdr:colOff>
      <xdr:row>18</xdr:row>
      <xdr:rowOff>285502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76500" y="2066925"/>
          <a:ext cx="8634921" cy="1984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675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6667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</sheetPr>
  <dimension ref="B1:P216"/>
  <sheetViews>
    <sheetView showGridLines="0" tabSelected="1" workbookViewId="0">
      <selection activeCell="C9" sqref="C9:J9"/>
    </sheetView>
  </sheetViews>
  <sheetFormatPr baseColWidth="10" defaultColWidth="10.81640625" defaultRowHeight="14" x14ac:dyDescent="0.35"/>
  <cols>
    <col min="1" max="1" width="1.54296875" style="40" customWidth="1"/>
    <col min="2" max="2" width="2.54296875" style="40" customWidth="1"/>
    <col min="3" max="3" width="29.1796875" style="40" customWidth="1"/>
    <col min="4" max="4" width="20.6328125" style="40" customWidth="1"/>
    <col min="5" max="5" width="18.54296875" style="81" customWidth="1"/>
    <col min="6" max="7" width="18.54296875" style="40" customWidth="1"/>
    <col min="8" max="8" width="20.54296875" style="40" customWidth="1"/>
    <col min="9" max="9" width="19.54296875" style="40" customWidth="1"/>
    <col min="10" max="10" width="18.54296875" style="40" customWidth="1"/>
    <col min="11" max="11" width="2.54296875" style="81" customWidth="1"/>
    <col min="12" max="12" width="1.54296875" style="40" customWidth="1"/>
    <col min="13" max="13" width="28.08984375" style="40" bestFit="1" customWidth="1"/>
    <col min="14" max="14" width="16.54296875" style="40" hidden="1" customWidth="1"/>
    <col min="15" max="16" width="21.54296875" style="40" customWidth="1"/>
    <col min="17" max="16384" width="10.81640625" style="40"/>
  </cols>
  <sheetData>
    <row r="1" spans="2:15" ht="38.15" customHeight="1" x14ac:dyDescent="0.35">
      <c r="E1" s="378" t="s">
        <v>42</v>
      </c>
      <c r="F1" s="378"/>
      <c r="G1" s="378"/>
      <c r="H1" s="378"/>
      <c r="I1" s="378"/>
      <c r="J1" s="378"/>
      <c r="K1" s="378"/>
      <c r="L1" s="79"/>
      <c r="M1" s="79"/>
      <c r="N1" s="188"/>
      <c r="O1" s="80"/>
    </row>
    <row r="2" spans="2:15" ht="18" customHeight="1" x14ac:dyDescent="0.35">
      <c r="K2" s="36" t="s">
        <v>23</v>
      </c>
      <c r="N2" s="81"/>
    </row>
    <row r="3" spans="2:15" ht="18" customHeight="1" x14ac:dyDescent="0.35">
      <c r="C3" s="82"/>
      <c r="D3" s="82"/>
      <c r="E3" s="82"/>
      <c r="F3" s="83"/>
      <c r="K3" s="38" t="s">
        <v>8</v>
      </c>
      <c r="N3" s="188"/>
    </row>
    <row r="4" spans="2:15" ht="12" customHeight="1" x14ac:dyDescent="0.35">
      <c r="C4" s="82"/>
      <c r="D4" s="82"/>
      <c r="E4" s="82"/>
      <c r="F4" s="83"/>
      <c r="K4" s="39" t="s">
        <v>536</v>
      </c>
      <c r="N4" s="81"/>
    </row>
    <row r="5" spans="2:15" ht="10" customHeight="1" x14ac:dyDescent="0.35">
      <c r="C5" s="82"/>
      <c r="D5" s="82"/>
      <c r="E5" s="82"/>
      <c r="F5" s="83"/>
      <c r="K5" s="38"/>
      <c r="N5" s="81"/>
    </row>
    <row r="6" spans="2:15" ht="70" customHeight="1" x14ac:dyDescent="0.35">
      <c r="C6" s="382" t="s">
        <v>410</v>
      </c>
      <c r="D6" s="383"/>
      <c r="E6" s="383"/>
      <c r="F6" s="383"/>
      <c r="G6" s="383"/>
      <c r="H6" s="383"/>
      <c r="I6" s="383"/>
      <c r="J6" s="384"/>
      <c r="K6" s="38"/>
      <c r="N6" s="353" t="s">
        <v>398</v>
      </c>
    </row>
    <row r="7" spans="2:15" ht="10" customHeight="1" thickBot="1" x14ac:dyDescent="0.4">
      <c r="N7" s="353"/>
      <c r="O7" s="101"/>
    </row>
    <row r="8" spans="2:15" ht="10" customHeight="1" x14ac:dyDescent="0.35">
      <c r="B8" s="41"/>
      <c r="C8" s="45"/>
      <c r="D8" s="45"/>
      <c r="E8" s="189"/>
      <c r="F8" s="45"/>
      <c r="G8" s="45"/>
      <c r="H8" s="45"/>
      <c r="I8" s="45"/>
      <c r="J8" s="45"/>
      <c r="K8" s="190"/>
      <c r="N8" s="50"/>
      <c r="O8" s="101"/>
    </row>
    <row r="9" spans="2:15" ht="27.65" customHeight="1" x14ac:dyDescent="0.35">
      <c r="B9" s="47"/>
      <c r="C9" s="366" t="s">
        <v>372</v>
      </c>
      <c r="D9" s="366"/>
      <c r="E9" s="366"/>
      <c r="F9" s="366"/>
      <c r="G9" s="366"/>
      <c r="H9" s="366"/>
      <c r="I9" s="366"/>
      <c r="J9" s="366"/>
      <c r="K9" s="87"/>
      <c r="N9" s="50"/>
      <c r="O9" s="101"/>
    </row>
    <row r="10" spans="2:15" ht="16" customHeight="1" x14ac:dyDescent="0.35">
      <c r="B10" s="47"/>
      <c r="K10" s="87"/>
      <c r="N10" s="50"/>
      <c r="O10" s="101"/>
    </row>
    <row r="11" spans="2:15" ht="27.5" customHeight="1" x14ac:dyDescent="0.35">
      <c r="B11" s="47"/>
      <c r="C11" s="191" t="s">
        <v>412</v>
      </c>
      <c r="K11" s="87"/>
      <c r="N11" s="50"/>
      <c r="O11" s="101"/>
    </row>
    <row r="12" spans="2:15" ht="48" customHeight="1" x14ac:dyDescent="0.35">
      <c r="B12" s="47"/>
      <c r="D12" s="385" t="s">
        <v>413</v>
      </c>
      <c r="E12" s="385"/>
      <c r="F12" s="385"/>
      <c r="G12" s="385"/>
      <c r="H12" s="385"/>
      <c r="I12" s="385"/>
      <c r="J12" s="385"/>
      <c r="K12" s="87"/>
      <c r="N12" s="50"/>
      <c r="O12" s="101"/>
    </row>
    <row r="13" spans="2:15" ht="16" customHeight="1" x14ac:dyDescent="0.35">
      <c r="B13" s="47"/>
      <c r="D13" s="192"/>
      <c r="K13" s="87"/>
      <c r="N13" s="50"/>
      <c r="O13" s="101"/>
    </row>
    <row r="14" spans="2:15" ht="27.5" customHeight="1" x14ac:dyDescent="0.35">
      <c r="B14" s="47"/>
      <c r="C14" s="191" t="s">
        <v>414</v>
      </c>
      <c r="D14" s="193"/>
      <c r="E14" s="193"/>
      <c r="F14" s="193"/>
      <c r="K14" s="87"/>
      <c r="N14" s="50"/>
      <c r="O14" s="101"/>
    </row>
    <row r="15" spans="2:15" ht="26" customHeight="1" x14ac:dyDescent="0.35">
      <c r="B15" s="47"/>
      <c r="D15" s="385" t="s">
        <v>415</v>
      </c>
      <c r="E15" s="385"/>
      <c r="F15" s="385"/>
      <c r="G15" s="385"/>
      <c r="H15" s="385"/>
      <c r="I15" s="385"/>
      <c r="J15" s="385"/>
      <c r="K15" s="87"/>
      <c r="N15" s="50"/>
      <c r="O15" s="101"/>
    </row>
    <row r="16" spans="2:15" ht="10" customHeight="1" thickBot="1" x14ac:dyDescent="0.4">
      <c r="B16" s="194"/>
      <c r="C16" s="174"/>
      <c r="D16" s="174"/>
      <c r="E16" s="195"/>
      <c r="F16" s="174"/>
      <c r="G16" s="174"/>
      <c r="H16" s="174"/>
      <c r="I16" s="174"/>
      <c r="J16" s="174"/>
      <c r="K16" s="175"/>
      <c r="N16" s="50"/>
      <c r="O16" s="101"/>
    </row>
    <row r="17" spans="2:16" ht="14.15" customHeight="1" thickBot="1" x14ac:dyDescent="0.4">
      <c r="O17" s="50"/>
      <c r="P17" s="101"/>
    </row>
    <row r="18" spans="2:16" ht="10" customHeight="1" x14ac:dyDescent="0.35">
      <c r="B18" s="41"/>
      <c r="C18" s="42"/>
      <c r="D18" s="42"/>
      <c r="E18" s="43"/>
      <c r="F18" s="44"/>
      <c r="G18" s="45"/>
      <c r="H18" s="45"/>
      <c r="I18" s="45"/>
      <c r="J18" s="45"/>
      <c r="K18" s="46"/>
      <c r="N18" s="81"/>
    </row>
    <row r="19" spans="2:16" ht="26.15" customHeight="1" x14ac:dyDescent="0.35">
      <c r="B19" s="47"/>
      <c r="C19" s="366" t="s">
        <v>36</v>
      </c>
      <c r="D19" s="366"/>
      <c r="E19" s="366"/>
      <c r="F19" s="366"/>
      <c r="G19" s="366"/>
      <c r="H19" s="366"/>
      <c r="I19" s="366"/>
      <c r="J19" s="366"/>
      <c r="K19" s="48"/>
      <c r="N19" s="81"/>
    </row>
    <row r="20" spans="2:16" ht="28" customHeight="1" x14ac:dyDescent="0.35">
      <c r="B20" s="47"/>
      <c r="C20" s="380" t="s">
        <v>7</v>
      </c>
      <c r="D20" s="380"/>
      <c r="E20" s="380"/>
      <c r="F20" s="380"/>
      <c r="G20" s="380"/>
      <c r="H20" s="380"/>
      <c r="I20" s="380"/>
      <c r="J20" s="380"/>
      <c r="K20" s="87"/>
    </row>
    <row r="21" spans="2:16" ht="10" customHeight="1" x14ac:dyDescent="0.35">
      <c r="B21" s="47"/>
      <c r="C21" s="196"/>
      <c r="D21" s="197"/>
      <c r="E21" s="197"/>
      <c r="F21" s="197"/>
      <c r="G21" s="197"/>
      <c r="H21" s="197"/>
      <c r="I21" s="197"/>
      <c r="J21" s="198"/>
      <c r="K21" s="87"/>
    </row>
    <row r="22" spans="2:16" ht="24" customHeight="1" x14ac:dyDescent="0.35">
      <c r="B22" s="47"/>
      <c r="C22" s="386" t="s">
        <v>320</v>
      </c>
      <c r="D22" s="387"/>
      <c r="E22" s="387"/>
      <c r="F22" s="373"/>
      <c r="G22" s="374"/>
      <c r="H22" s="374"/>
      <c r="I22" s="374"/>
      <c r="J22" s="375"/>
      <c r="K22" s="87"/>
    </row>
    <row r="23" spans="2:16" ht="24" customHeight="1" x14ac:dyDescent="0.35">
      <c r="B23" s="47"/>
      <c r="C23" s="386" t="s">
        <v>305</v>
      </c>
      <c r="D23" s="387"/>
      <c r="E23" s="387"/>
      <c r="F23" s="373"/>
      <c r="G23" s="374"/>
      <c r="H23" s="374"/>
      <c r="I23" s="374"/>
      <c r="J23" s="375"/>
      <c r="K23" s="87"/>
    </row>
    <row r="24" spans="2:16" ht="24" customHeight="1" x14ac:dyDescent="0.35">
      <c r="B24" s="47"/>
      <c r="C24" s="386" t="s">
        <v>306</v>
      </c>
      <c r="D24" s="387"/>
      <c r="E24" s="387"/>
      <c r="F24" s="373"/>
      <c r="G24" s="374"/>
      <c r="H24" s="374"/>
      <c r="I24" s="374"/>
      <c r="J24" s="375"/>
      <c r="K24" s="87"/>
    </row>
    <row r="25" spans="2:16" ht="24" customHeight="1" x14ac:dyDescent="0.35">
      <c r="B25" s="47"/>
      <c r="C25" s="386" t="s">
        <v>307</v>
      </c>
      <c r="D25" s="387"/>
      <c r="E25" s="387"/>
      <c r="F25" s="373"/>
      <c r="G25" s="374"/>
      <c r="H25" s="374"/>
      <c r="I25" s="374"/>
      <c r="J25" s="375"/>
      <c r="K25" s="87"/>
    </row>
    <row r="26" spans="2:16" ht="24" customHeight="1" x14ac:dyDescent="0.35">
      <c r="B26" s="47"/>
      <c r="C26" s="386" t="s">
        <v>308</v>
      </c>
      <c r="D26" s="387"/>
      <c r="E26" s="387"/>
      <c r="F26" s="20"/>
      <c r="G26" s="130"/>
      <c r="H26" s="93" t="s">
        <v>301</v>
      </c>
      <c r="I26" s="199" t="s">
        <v>302</v>
      </c>
      <c r="J26" s="136"/>
      <c r="K26" s="87"/>
    </row>
    <row r="27" spans="2:16" ht="10" customHeight="1" x14ac:dyDescent="0.35">
      <c r="B27" s="47"/>
      <c r="C27" s="200"/>
      <c r="D27" s="201"/>
      <c r="E27" s="202"/>
      <c r="F27" s="95"/>
      <c r="G27" s="97"/>
      <c r="H27" s="97"/>
      <c r="I27" s="97"/>
      <c r="J27" s="98"/>
      <c r="K27" s="87"/>
    </row>
    <row r="28" spans="2:16" ht="28" customHeight="1" x14ac:dyDescent="0.35">
      <c r="B28" s="47"/>
      <c r="C28" s="379" t="s">
        <v>304</v>
      </c>
      <c r="D28" s="379"/>
      <c r="E28" s="379"/>
      <c r="F28" s="379"/>
      <c r="G28" s="379"/>
      <c r="H28" s="379"/>
      <c r="I28" s="379"/>
      <c r="J28" s="379"/>
      <c r="K28" s="87"/>
    </row>
    <row r="29" spans="2:16" ht="34" customHeight="1" x14ac:dyDescent="0.35">
      <c r="B29" s="47"/>
      <c r="C29" s="390" t="s">
        <v>473</v>
      </c>
      <c r="D29" s="391"/>
      <c r="E29" s="391"/>
      <c r="F29" s="391"/>
      <c r="G29" s="391"/>
      <c r="H29" s="391"/>
      <c r="I29" s="391"/>
      <c r="J29" s="392"/>
      <c r="K29" s="87"/>
    </row>
    <row r="30" spans="2:16" ht="10" customHeight="1" x14ac:dyDescent="0.35">
      <c r="B30" s="47"/>
      <c r="C30" s="203"/>
      <c r="D30" s="203"/>
      <c r="E30" s="203"/>
      <c r="F30" s="203"/>
      <c r="G30" s="203"/>
      <c r="H30" s="203"/>
      <c r="I30" s="203"/>
      <c r="J30" s="203"/>
      <c r="K30" s="87"/>
    </row>
    <row r="31" spans="2:16" ht="10" customHeight="1" x14ac:dyDescent="0.35">
      <c r="B31" s="47"/>
      <c r="C31" s="196"/>
      <c r="D31" s="197"/>
      <c r="E31" s="197"/>
      <c r="F31" s="197"/>
      <c r="G31" s="197"/>
      <c r="H31" s="197"/>
      <c r="I31" s="197"/>
      <c r="J31" s="198"/>
      <c r="K31" s="87"/>
    </row>
    <row r="32" spans="2:16" ht="24" customHeight="1" x14ac:dyDescent="0.35">
      <c r="B32" s="47"/>
      <c r="C32" s="386" t="s">
        <v>309</v>
      </c>
      <c r="D32" s="387"/>
      <c r="E32" s="387"/>
      <c r="F32" s="417"/>
      <c r="G32" s="418"/>
      <c r="H32" s="418"/>
      <c r="I32" s="418"/>
      <c r="J32" s="419"/>
      <c r="K32" s="87"/>
    </row>
    <row r="33" spans="2:11" ht="24" customHeight="1" x14ac:dyDescent="0.35">
      <c r="B33" s="47"/>
      <c r="C33" s="386" t="s">
        <v>313</v>
      </c>
      <c r="D33" s="387"/>
      <c r="E33" s="387"/>
      <c r="F33" s="373"/>
      <c r="G33" s="374"/>
      <c r="H33" s="374"/>
      <c r="I33" s="374"/>
      <c r="J33" s="375"/>
      <c r="K33" s="87"/>
    </row>
    <row r="34" spans="2:11" ht="24" customHeight="1" x14ac:dyDescent="0.35">
      <c r="B34" s="47"/>
      <c r="C34" s="386" t="s">
        <v>310</v>
      </c>
      <c r="D34" s="387"/>
      <c r="E34" s="387"/>
      <c r="F34" s="373"/>
      <c r="G34" s="374"/>
      <c r="H34" s="374"/>
      <c r="I34" s="374"/>
      <c r="J34" s="375"/>
      <c r="K34" s="87"/>
    </row>
    <row r="35" spans="2:11" ht="24" customHeight="1" x14ac:dyDescent="0.35">
      <c r="B35" s="47"/>
      <c r="C35" s="386" t="s">
        <v>311</v>
      </c>
      <c r="D35" s="387"/>
      <c r="E35" s="387"/>
      <c r="F35" s="376"/>
      <c r="G35" s="377"/>
      <c r="H35" s="407" t="s">
        <v>402</v>
      </c>
      <c r="I35" s="407"/>
      <c r="J35" s="408"/>
      <c r="K35" s="87"/>
    </row>
    <row r="36" spans="2:11" ht="24" customHeight="1" x14ac:dyDescent="0.35">
      <c r="B36" s="47"/>
      <c r="C36" s="386" t="s">
        <v>312</v>
      </c>
      <c r="D36" s="387"/>
      <c r="E36" s="387"/>
      <c r="F36" s="373"/>
      <c r="G36" s="374"/>
      <c r="H36" s="374"/>
      <c r="I36" s="374"/>
      <c r="J36" s="375"/>
      <c r="K36" s="87"/>
    </row>
    <row r="37" spans="2:11" ht="26.15" customHeight="1" x14ac:dyDescent="0.35">
      <c r="B37" s="47"/>
      <c r="C37" s="388" t="str">
        <f>IF(AND(F36="",F32&lt;&gt;""),"L'adresse courriel du représentant officiel de l'entreprise est essentielle pour communiquer la décision","")</f>
        <v/>
      </c>
      <c r="D37" s="389"/>
      <c r="E37" s="389"/>
      <c r="F37" s="407" t="s">
        <v>403</v>
      </c>
      <c r="G37" s="409"/>
      <c r="H37" s="409"/>
      <c r="I37" s="409"/>
      <c r="J37" s="410"/>
      <c r="K37" s="87"/>
    </row>
    <row r="38" spans="2:11" ht="10" customHeight="1" x14ac:dyDescent="0.35">
      <c r="B38" s="47"/>
      <c r="C38" s="200"/>
      <c r="D38" s="201"/>
      <c r="E38" s="202"/>
      <c r="F38" s="95"/>
      <c r="G38" s="97"/>
      <c r="H38" s="97"/>
      <c r="I38" s="97"/>
      <c r="J38" s="98"/>
      <c r="K38" s="87"/>
    </row>
    <row r="39" spans="2:11" ht="34" customHeight="1" x14ac:dyDescent="0.35">
      <c r="B39" s="47"/>
      <c r="C39" s="381" t="s">
        <v>472</v>
      </c>
      <c r="D39" s="379"/>
      <c r="E39" s="379"/>
      <c r="F39" s="379"/>
      <c r="G39" s="379"/>
      <c r="H39" s="379"/>
      <c r="I39" s="379"/>
      <c r="J39" s="379"/>
      <c r="K39" s="87"/>
    </row>
    <row r="40" spans="2:11" ht="10" customHeight="1" x14ac:dyDescent="0.35">
      <c r="B40" s="47"/>
      <c r="C40" s="196"/>
      <c r="D40" s="197"/>
      <c r="E40" s="197"/>
      <c r="F40" s="197"/>
      <c r="G40" s="197"/>
      <c r="H40" s="197"/>
      <c r="I40" s="197"/>
      <c r="J40" s="198"/>
      <c r="K40" s="87"/>
    </row>
    <row r="41" spans="2:11" ht="24" customHeight="1" x14ac:dyDescent="0.35">
      <c r="B41" s="47"/>
      <c r="C41" s="105" t="s">
        <v>40</v>
      </c>
      <c r="D41" s="102"/>
      <c r="E41" s="102"/>
      <c r="F41" s="373"/>
      <c r="G41" s="374"/>
      <c r="H41" s="374"/>
      <c r="I41" s="374"/>
      <c r="J41" s="375"/>
      <c r="K41" s="87"/>
    </row>
    <row r="42" spans="2:11" ht="24" customHeight="1" x14ac:dyDescent="0.35">
      <c r="B42" s="47"/>
      <c r="C42" s="105" t="s">
        <v>41</v>
      </c>
      <c r="D42" s="102"/>
      <c r="E42" s="102"/>
      <c r="F42" s="373"/>
      <c r="G42" s="374"/>
      <c r="H42" s="374"/>
      <c r="I42" s="374"/>
      <c r="J42" s="375"/>
      <c r="K42" s="87"/>
    </row>
    <row r="43" spans="2:11" ht="24" customHeight="1" x14ac:dyDescent="0.35">
      <c r="B43" s="47"/>
      <c r="C43" s="386" t="s">
        <v>58</v>
      </c>
      <c r="D43" s="387"/>
      <c r="E43" s="387"/>
      <c r="F43" s="373"/>
      <c r="G43" s="374"/>
      <c r="H43" s="374"/>
      <c r="I43" s="374"/>
      <c r="J43" s="375"/>
      <c r="K43" s="87"/>
    </row>
    <row r="44" spans="2:11" ht="24" customHeight="1" x14ac:dyDescent="0.35">
      <c r="B44" s="47"/>
      <c r="C44" s="386" t="s">
        <v>59</v>
      </c>
      <c r="D44" s="387"/>
      <c r="E44" s="387"/>
      <c r="F44" s="376"/>
      <c r="G44" s="377"/>
      <c r="H44" s="204"/>
      <c r="I44" s="204"/>
      <c r="J44" s="205"/>
      <c r="K44" s="87"/>
    </row>
    <row r="45" spans="2:11" ht="24" customHeight="1" x14ac:dyDescent="0.35">
      <c r="B45" s="47"/>
      <c r="C45" s="386" t="s">
        <v>60</v>
      </c>
      <c r="D45" s="387"/>
      <c r="E45" s="387"/>
      <c r="F45" s="373"/>
      <c r="G45" s="374"/>
      <c r="H45" s="374"/>
      <c r="I45" s="374"/>
      <c r="J45" s="375"/>
      <c r="K45" s="87"/>
    </row>
    <row r="46" spans="2:11" ht="23.15" customHeight="1" x14ac:dyDescent="0.35">
      <c r="B46" s="47"/>
      <c r="C46" s="206"/>
      <c r="D46" s="207"/>
      <c r="E46" s="208"/>
      <c r="F46" s="407" t="s">
        <v>404</v>
      </c>
      <c r="G46" s="407"/>
      <c r="H46" s="407"/>
      <c r="I46" s="407"/>
      <c r="J46" s="408"/>
      <c r="K46" s="87"/>
    </row>
    <row r="47" spans="2:11" ht="10" customHeight="1" x14ac:dyDescent="0.35">
      <c r="B47" s="47"/>
      <c r="C47" s="94"/>
      <c r="D47" s="95"/>
      <c r="E47" s="96"/>
      <c r="F47" s="411"/>
      <c r="G47" s="411"/>
      <c r="H47" s="411"/>
      <c r="I47" s="411"/>
      <c r="J47" s="412"/>
      <c r="K47" s="87"/>
    </row>
    <row r="48" spans="2:11" ht="10" customHeight="1" thickBot="1" x14ac:dyDescent="0.4">
      <c r="B48" s="194"/>
      <c r="C48" s="209"/>
      <c r="D48" s="209"/>
      <c r="E48" s="210"/>
      <c r="F48" s="211"/>
      <c r="G48" s="174"/>
      <c r="H48" s="174"/>
      <c r="I48" s="174"/>
      <c r="J48" s="174"/>
      <c r="K48" s="175"/>
    </row>
    <row r="49" spans="2:12" ht="14.15" customHeight="1" thickBot="1" x14ac:dyDescent="0.4">
      <c r="C49" s="212"/>
      <c r="D49" s="212"/>
      <c r="E49" s="212"/>
      <c r="F49" s="101"/>
      <c r="G49" s="101"/>
      <c r="H49" s="101"/>
      <c r="I49" s="101"/>
      <c r="J49" s="101"/>
    </row>
    <row r="50" spans="2:12" ht="10" customHeight="1" x14ac:dyDescent="0.35">
      <c r="B50" s="41"/>
      <c r="C50" s="213"/>
      <c r="D50" s="213"/>
      <c r="E50" s="214"/>
      <c r="F50" s="44"/>
      <c r="G50" s="45"/>
      <c r="H50" s="45"/>
      <c r="I50" s="45"/>
      <c r="J50" s="45"/>
      <c r="K50" s="190"/>
    </row>
    <row r="51" spans="2:12" ht="28" customHeight="1" x14ac:dyDescent="0.35">
      <c r="B51" s="47"/>
      <c r="C51" s="366" t="s">
        <v>37</v>
      </c>
      <c r="D51" s="366"/>
      <c r="E51" s="366"/>
      <c r="F51" s="366"/>
      <c r="G51" s="366"/>
      <c r="H51" s="366"/>
      <c r="I51" s="366"/>
      <c r="J51" s="366"/>
      <c r="K51" s="87"/>
    </row>
    <row r="52" spans="2:12" ht="10" customHeight="1" x14ac:dyDescent="0.35">
      <c r="B52" s="47"/>
      <c r="C52" s="215"/>
      <c r="D52" s="215"/>
      <c r="E52" s="151"/>
      <c r="F52" s="101"/>
      <c r="G52" s="101"/>
      <c r="H52" s="101"/>
      <c r="I52" s="101"/>
      <c r="J52" s="101"/>
      <c r="K52" s="87"/>
    </row>
    <row r="53" spans="2:12" ht="28" customHeight="1" x14ac:dyDescent="0.35">
      <c r="B53" s="47"/>
      <c r="C53" s="216" t="s">
        <v>374</v>
      </c>
      <c r="D53" s="215"/>
      <c r="E53" s="151"/>
      <c r="F53" s="101"/>
      <c r="G53" s="101"/>
      <c r="H53" s="101"/>
      <c r="I53" s="101"/>
      <c r="J53" s="101"/>
      <c r="K53" s="87"/>
    </row>
    <row r="54" spans="2:12" ht="20.149999999999999" customHeight="1" x14ac:dyDescent="0.35">
      <c r="B54" s="47"/>
      <c r="C54" s="416" t="s">
        <v>408</v>
      </c>
      <c r="D54" s="416"/>
      <c r="E54" s="416"/>
      <c r="F54" s="416"/>
      <c r="G54" s="416"/>
      <c r="H54" s="416"/>
      <c r="I54" s="416"/>
      <c r="J54" s="416"/>
      <c r="K54" s="87"/>
    </row>
    <row r="55" spans="2:12" ht="20.149999999999999" customHeight="1" x14ac:dyDescent="0.35">
      <c r="B55" s="47"/>
      <c r="C55" s="218" t="s">
        <v>405</v>
      </c>
      <c r="D55" s="219"/>
      <c r="E55" s="219"/>
      <c r="F55" s="219"/>
      <c r="G55" s="219"/>
      <c r="H55" s="219"/>
      <c r="I55" s="219"/>
      <c r="J55" s="219"/>
      <c r="K55" s="87"/>
    </row>
    <row r="56" spans="2:12" ht="10" customHeight="1" x14ac:dyDescent="0.35">
      <c r="B56" s="47"/>
      <c r="C56" s="220"/>
      <c r="D56" s="219"/>
      <c r="E56" s="219"/>
      <c r="F56" s="219"/>
      <c r="G56" s="219"/>
      <c r="H56" s="219"/>
      <c r="I56" s="219"/>
      <c r="J56" s="219"/>
      <c r="K56" s="87"/>
    </row>
    <row r="57" spans="2:12" ht="28" customHeight="1" x14ac:dyDescent="0.35">
      <c r="B57" s="47"/>
      <c r="C57" s="413" t="s">
        <v>373</v>
      </c>
      <c r="D57" s="414"/>
      <c r="E57" s="414"/>
      <c r="F57" s="414"/>
      <c r="G57" s="414"/>
      <c r="H57" s="414"/>
      <c r="I57" s="414"/>
      <c r="J57" s="415"/>
      <c r="K57" s="87"/>
      <c r="L57" s="81"/>
    </row>
    <row r="58" spans="2:12" ht="10" customHeight="1" x14ac:dyDescent="0.35">
      <c r="B58" s="47"/>
      <c r="C58" s="221"/>
      <c r="D58" s="221"/>
      <c r="E58" s="221"/>
      <c r="F58" s="221"/>
      <c r="G58" s="221"/>
      <c r="H58" s="221"/>
      <c r="I58" s="221"/>
      <c r="J58" s="221"/>
      <c r="K58" s="87"/>
    </row>
    <row r="59" spans="2:12" s="74" customFormat="1" ht="44.15" customHeight="1" x14ac:dyDescent="0.35">
      <c r="B59" s="222"/>
      <c r="C59" s="370" t="s">
        <v>385</v>
      </c>
      <c r="D59" s="371"/>
      <c r="E59" s="371"/>
      <c r="F59" s="372"/>
      <c r="G59" s="368" t="s">
        <v>449</v>
      </c>
      <c r="H59" s="369"/>
      <c r="I59" s="368" t="s">
        <v>474</v>
      </c>
      <c r="J59" s="369"/>
      <c r="K59" s="223"/>
    </row>
    <row r="60" spans="2:12" ht="21.5" customHeight="1" x14ac:dyDescent="0.35">
      <c r="B60" s="47"/>
      <c r="C60" s="336"/>
      <c r="D60" s="336"/>
      <c r="E60" s="336"/>
      <c r="F60" s="336"/>
      <c r="G60" s="420"/>
      <c r="H60" s="420"/>
      <c r="I60" s="315"/>
      <c r="J60" s="316"/>
      <c r="K60" s="87"/>
    </row>
    <row r="61" spans="2:12" ht="21.5" customHeight="1" x14ac:dyDescent="0.35">
      <c r="B61" s="47"/>
      <c r="C61" s="336"/>
      <c r="D61" s="336"/>
      <c r="E61" s="336"/>
      <c r="F61" s="336"/>
      <c r="G61" s="420"/>
      <c r="H61" s="420"/>
      <c r="I61" s="315"/>
      <c r="J61" s="316"/>
      <c r="K61" s="87"/>
    </row>
    <row r="62" spans="2:12" ht="21.5" customHeight="1" x14ac:dyDescent="0.35">
      <c r="B62" s="47"/>
      <c r="C62" s="336"/>
      <c r="D62" s="336"/>
      <c r="E62" s="336"/>
      <c r="F62" s="336"/>
      <c r="G62" s="420"/>
      <c r="H62" s="420"/>
      <c r="I62" s="315"/>
      <c r="J62" s="316"/>
      <c r="K62" s="87"/>
    </row>
    <row r="63" spans="2:12" ht="21.5" customHeight="1" x14ac:dyDescent="0.35">
      <c r="B63" s="47"/>
      <c r="C63" s="336"/>
      <c r="D63" s="336"/>
      <c r="E63" s="336"/>
      <c r="F63" s="336"/>
      <c r="G63" s="420"/>
      <c r="H63" s="420"/>
      <c r="I63" s="315"/>
      <c r="J63" s="316"/>
      <c r="K63" s="87"/>
    </row>
    <row r="64" spans="2:12" ht="21.5" customHeight="1" x14ac:dyDescent="0.35">
      <c r="B64" s="47"/>
      <c r="C64" s="336"/>
      <c r="D64" s="336"/>
      <c r="E64" s="336"/>
      <c r="F64" s="336"/>
      <c r="G64" s="420"/>
      <c r="H64" s="420"/>
      <c r="I64" s="315"/>
      <c r="J64" s="316"/>
      <c r="K64" s="87"/>
    </row>
    <row r="65" spans="2:14" ht="10" customHeight="1" x14ac:dyDescent="0.35">
      <c r="B65" s="47"/>
      <c r="C65" s="99"/>
      <c r="D65" s="99"/>
      <c r="E65" s="224"/>
      <c r="F65" s="101"/>
      <c r="G65" s="101"/>
      <c r="H65" s="101"/>
      <c r="I65" s="101"/>
      <c r="J65" s="101"/>
      <c r="K65" s="87"/>
    </row>
    <row r="66" spans="2:14" ht="10" customHeight="1" x14ac:dyDescent="0.35">
      <c r="B66" s="47"/>
      <c r="C66" s="196"/>
      <c r="D66" s="197"/>
      <c r="E66" s="197"/>
      <c r="F66" s="197"/>
      <c r="G66" s="197"/>
      <c r="H66" s="197"/>
      <c r="I66" s="197"/>
      <c r="J66" s="198"/>
      <c r="K66" s="87"/>
    </row>
    <row r="67" spans="2:14" ht="36" customHeight="1" x14ac:dyDescent="0.35">
      <c r="B67" s="47"/>
      <c r="C67" s="424" t="s">
        <v>314</v>
      </c>
      <c r="D67" s="425"/>
      <c r="E67" s="225"/>
      <c r="F67" s="315"/>
      <c r="G67" s="396"/>
      <c r="H67" s="396"/>
      <c r="I67" s="396"/>
      <c r="J67" s="316"/>
      <c r="K67" s="87"/>
    </row>
    <row r="68" spans="2:14" ht="10" customHeight="1" x14ac:dyDescent="0.35">
      <c r="B68" s="47"/>
      <c r="C68" s="105"/>
      <c r="D68" s="106"/>
      <c r="E68" s="225"/>
      <c r="F68" s="103"/>
      <c r="G68" s="103"/>
      <c r="H68" s="103"/>
      <c r="I68" s="103"/>
      <c r="J68" s="104"/>
      <c r="K68" s="87"/>
    </row>
    <row r="69" spans="2:14" ht="24" customHeight="1" x14ac:dyDescent="0.35">
      <c r="B69" s="47"/>
      <c r="C69" s="424" t="s">
        <v>450</v>
      </c>
      <c r="D69" s="425"/>
      <c r="E69" s="425"/>
      <c r="F69" s="433"/>
      <c r="G69" s="434"/>
      <c r="H69" s="103"/>
      <c r="I69" s="103"/>
      <c r="J69" s="104"/>
      <c r="K69" s="87"/>
    </row>
    <row r="70" spans="2:14" ht="18" customHeight="1" x14ac:dyDescent="0.4">
      <c r="B70" s="47"/>
      <c r="C70" s="421" t="s">
        <v>454</v>
      </c>
      <c r="D70" s="422"/>
      <c r="E70" s="422"/>
      <c r="F70" s="225"/>
      <c r="G70" s="225"/>
      <c r="H70" s="225"/>
      <c r="I70" s="429"/>
      <c r="J70" s="430"/>
      <c r="K70" s="87"/>
    </row>
    <row r="71" spans="2:14" ht="65.5" customHeight="1" x14ac:dyDescent="0.35">
      <c r="B71" s="47"/>
      <c r="C71" s="427" t="s">
        <v>457</v>
      </c>
      <c r="D71" s="428"/>
      <c r="E71" s="428"/>
      <c r="F71" s="21"/>
      <c r="G71" s="111"/>
      <c r="H71" s="111"/>
      <c r="I71" s="226"/>
      <c r="J71" s="227"/>
      <c r="K71" s="87"/>
    </row>
    <row r="72" spans="2:14" ht="18" customHeight="1" x14ac:dyDescent="0.4">
      <c r="B72" s="47"/>
      <c r="C72" s="421" t="s">
        <v>35</v>
      </c>
      <c r="D72" s="422"/>
      <c r="E72" s="422"/>
      <c r="F72" s="225"/>
      <c r="G72" s="225"/>
      <c r="H72" s="225"/>
      <c r="I72" s="429"/>
      <c r="J72" s="430"/>
      <c r="K72" s="87"/>
    </row>
    <row r="73" spans="2:14" ht="57.5" customHeight="1" x14ac:dyDescent="0.35">
      <c r="B73" s="47"/>
      <c r="C73" s="427" t="s">
        <v>505</v>
      </c>
      <c r="D73" s="428"/>
      <c r="E73" s="428"/>
      <c r="F73" s="21"/>
      <c r="G73" s="111"/>
      <c r="H73" s="111"/>
      <c r="I73" s="226"/>
      <c r="J73" s="227"/>
      <c r="K73" s="87"/>
    </row>
    <row r="74" spans="2:14" ht="14.15" customHeight="1" x14ac:dyDescent="0.35">
      <c r="B74" s="47"/>
      <c r="C74" s="228"/>
      <c r="D74" s="229"/>
      <c r="E74" s="230"/>
      <c r="F74" s="230"/>
      <c r="G74" s="230"/>
      <c r="H74" s="230"/>
      <c r="I74" s="207"/>
      <c r="J74" s="231"/>
      <c r="K74" s="87"/>
    </row>
    <row r="75" spans="2:14" ht="24" customHeight="1" x14ac:dyDescent="0.35">
      <c r="B75" s="47"/>
      <c r="C75" s="424" t="s">
        <v>315</v>
      </c>
      <c r="D75" s="425"/>
      <c r="E75" s="425"/>
      <c r="F75" s="315"/>
      <c r="G75" s="396"/>
      <c r="H75" s="396"/>
      <c r="I75" s="396"/>
      <c r="J75" s="316"/>
      <c r="K75" s="87"/>
      <c r="M75" s="426"/>
      <c r="N75" s="232">
        <f ca="1">TODAY()</f>
        <v>45224</v>
      </c>
    </row>
    <row r="76" spans="2:14" ht="10" customHeight="1" x14ac:dyDescent="0.35">
      <c r="B76" s="47"/>
      <c r="C76" s="105"/>
      <c r="D76" s="106"/>
      <c r="E76" s="229"/>
      <c r="F76" s="230"/>
      <c r="G76" s="230"/>
      <c r="H76" s="230"/>
      <c r="I76" s="230"/>
      <c r="J76" s="233"/>
      <c r="K76" s="87"/>
      <c r="M76" s="426"/>
    </row>
    <row r="77" spans="2:14" ht="34.5" customHeight="1" x14ac:dyDescent="0.35">
      <c r="B77" s="47"/>
      <c r="C77" s="424" t="s">
        <v>444</v>
      </c>
      <c r="D77" s="425"/>
      <c r="E77" s="425"/>
      <c r="F77" s="30"/>
      <c r="G77" s="230"/>
      <c r="H77" s="431" t="str">
        <f>IF(F77="","",IF(N77-N75&lt;14,"Malheureusement, votre demande étant soumise hors du délai de 14 jours avant le début des activités elle n'est donc pas admissible",IF(N77-N75&gt;=14,"Le rapport final devra être remis au plus tard 3 mois après la fin des activités")))</f>
        <v/>
      </c>
      <c r="I77" s="431"/>
      <c r="J77" s="432"/>
      <c r="K77" s="87"/>
      <c r="M77" s="426"/>
      <c r="N77" s="232">
        <f>+F77</f>
        <v>0</v>
      </c>
    </row>
    <row r="78" spans="2:14" ht="10" customHeight="1" x14ac:dyDescent="0.35">
      <c r="B78" s="47"/>
      <c r="C78" s="105"/>
      <c r="D78" s="106"/>
      <c r="E78" s="229"/>
      <c r="F78" s="230"/>
      <c r="G78" s="230"/>
      <c r="H78" s="230"/>
      <c r="I78" s="230"/>
      <c r="J78" s="233"/>
      <c r="K78" s="87"/>
    </row>
    <row r="79" spans="2:14" ht="100" customHeight="1" x14ac:dyDescent="0.35">
      <c r="B79" s="47"/>
      <c r="C79" s="397" t="s">
        <v>375</v>
      </c>
      <c r="D79" s="398"/>
      <c r="E79" s="398"/>
      <c r="F79" s="393"/>
      <c r="G79" s="394"/>
      <c r="H79" s="394"/>
      <c r="I79" s="394"/>
      <c r="J79" s="395"/>
      <c r="K79" s="87"/>
    </row>
    <row r="80" spans="2:14" ht="10" customHeight="1" x14ac:dyDescent="0.35">
      <c r="B80" s="47"/>
      <c r="C80" s="105"/>
      <c r="D80" s="106"/>
      <c r="E80" s="229"/>
      <c r="F80" s="230"/>
      <c r="G80" s="230"/>
      <c r="H80" s="230"/>
      <c r="I80" s="230"/>
      <c r="J80" s="233"/>
      <c r="K80" s="87"/>
    </row>
    <row r="81" spans="2:13" ht="48" customHeight="1" x14ac:dyDescent="0.35">
      <c r="B81" s="47"/>
      <c r="C81" s="399" t="s">
        <v>345</v>
      </c>
      <c r="D81" s="400"/>
      <c r="E81" s="400"/>
      <c r="F81" s="393"/>
      <c r="G81" s="394"/>
      <c r="H81" s="394"/>
      <c r="I81" s="394"/>
      <c r="J81" s="395"/>
      <c r="K81" s="87"/>
    </row>
    <row r="82" spans="2:13" ht="10" customHeight="1" x14ac:dyDescent="0.35">
      <c r="B82" s="47"/>
      <c r="C82" s="105"/>
      <c r="D82" s="106"/>
      <c r="E82" s="106"/>
      <c r="F82" s="106"/>
      <c r="G82" s="106"/>
      <c r="H82" s="106"/>
      <c r="I82" s="106"/>
      <c r="J82" s="234"/>
      <c r="K82" s="87"/>
    </row>
    <row r="83" spans="2:13" ht="48" customHeight="1" x14ac:dyDescent="0.35">
      <c r="B83" s="47"/>
      <c r="C83" s="401" t="s">
        <v>475</v>
      </c>
      <c r="D83" s="402"/>
      <c r="E83" s="402"/>
      <c r="F83" s="21"/>
      <c r="G83" s="235"/>
      <c r="H83" s="235"/>
      <c r="I83" s="235"/>
      <c r="J83" s="236"/>
      <c r="K83" s="87"/>
    </row>
    <row r="84" spans="2:13" ht="10" customHeight="1" x14ac:dyDescent="0.35">
      <c r="B84" s="47"/>
      <c r="C84" s="109"/>
      <c r="D84" s="110"/>
      <c r="E84" s="110"/>
      <c r="F84" s="235"/>
      <c r="G84" s="235"/>
      <c r="H84" s="235"/>
      <c r="I84" s="235"/>
      <c r="J84" s="236"/>
      <c r="K84" s="87"/>
    </row>
    <row r="85" spans="2:13" ht="33" customHeight="1" x14ac:dyDescent="0.35">
      <c r="B85" s="47"/>
      <c r="C85" s="401" t="str">
        <f>IF(F83="Oui","* Veuillez l'identifier","")</f>
        <v/>
      </c>
      <c r="D85" s="402"/>
      <c r="E85" s="402"/>
      <c r="F85" s="403"/>
      <c r="G85" s="403"/>
      <c r="H85" s="403"/>
      <c r="I85" s="403"/>
      <c r="J85" s="404"/>
      <c r="K85" s="87"/>
    </row>
    <row r="86" spans="2:13" ht="10" customHeight="1" x14ac:dyDescent="0.35">
      <c r="B86" s="47"/>
      <c r="C86" s="105"/>
      <c r="D86" s="106"/>
      <c r="E86" s="229"/>
      <c r="F86" s="230"/>
      <c r="G86" s="230"/>
      <c r="H86" s="230"/>
      <c r="I86" s="230"/>
      <c r="J86" s="233"/>
      <c r="K86" s="87"/>
    </row>
    <row r="87" spans="2:13" ht="86.15" customHeight="1" x14ac:dyDescent="0.35">
      <c r="B87" s="47"/>
      <c r="C87" s="397" t="s">
        <v>376</v>
      </c>
      <c r="D87" s="398"/>
      <c r="E87" s="398"/>
      <c r="F87" s="393"/>
      <c r="G87" s="394"/>
      <c r="H87" s="394"/>
      <c r="I87" s="394"/>
      <c r="J87" s="395"/>
      <c r="K87" s="87"/>
    </row>
    <row r="88" spans="2:13" ht="10" customHeight="1" x14ac:dyDescent="0.35">
      <c r="B88" s="47"/>
      <c r="C88" s="105"/>
      <c r="D88" s="106"/>
      <c r="E88" s="229"/>
      <c r="F88" s="230"/>
      <c r="G88" s="230"/>
      <c r="H88" s="230"/>
      <c r="I88" s="230"/>
      <c r="J88" s="233"/>
      <c r="K88" s="87"/>
    </row>
    <row r="89" spans="2:13" ht="100" customHeight="1" x14ac:dyDescent="0.35">
      <c r="B89" s="47"/>
      <c r="C89" s="397" t="s">
        <v>506</v>
      </c>
      <c r="D89" s="398"/>
      <c r="E89" s="398"/>
      <c r="F89" s="393"/>
      <c r="G89" s="394"/>
      <c r="H89" s="394"/>
      <c r="I89" s="394"/>
      <c r="J89" s="395"/>
      <c r="K89" s="87"/>
    </row>
    <row r="90" spans="2:13" ht="10" customHeight="1" x14ac:dyDescent="0.35">
      <c r="B90" s="47"/>
      <c r="C90" s="105"/>
      <c r="D90" s="106"/>
      <c r="E90" s="229"/>
      <c r="F90" s="230"/>
      <c r="G90" s="230"/>
      <c r="H90" s="230"/>
      <c r="I90" s="230"/>
      <c r="J90" s="233"/>
      <c r="K90" s="87"/>
    </row>
    <row r="91" spans="2:13" ht="84" customHeight="1" x14ac:dyDescent="0.35">
      <c r="B91" s="47"/>
      <c r="C91" s="397" t="s">
        <v>377</v>
      </c>
      <c r="D91" s="398"/>
      <c r="E91" s="398"/>
      <c r="F91" s="393"/>
      <c r="G91" s="394"/>
      <c r="H91" s="394"/>
      <c r="I91" s="394"/>
      <c r="J91" s="395"/>
      <c r="K91" s="87"/>
    </row>
    <row r="92" spans="2:13" ht="14" customHeight="1" x14ac:dyDescent="0.35">
      <c r="B92" s="47"/>
      <c r="C92" s="105"/>
      <c r="D92" s="106"/>
      <c r="E92" s="229"/>
      <c r="F92" s="230"/>
      <c r="G92" s="230"/>
      <c r="H92" s="230"/>
      <c r="I92" s="230"/>
      <c r="J92" s="233"/>
      <c r="K92" s="87"/>
    </row>
    <row r="93" spans="2:13" ht="34" customHeight="1" x14ac:dyDescent="0.45">
      <c r="B93" s="47"/>
      <c r="C93" s="397" t="s">
        <v>507</v>
      </c>
      <c r="D93" s="398"/>
      <c r="E93" s="237" t="s">
        <v>458</v>
      </c>
      <c r="F93" s="393"/>
      <c r="G93" s="394"/>
      <c r="H93" s="394"/>
      <c r="I93" s="394"/>
      <c r="J93" s="395"/>
      <c r="K93" s="87"/>
      <c r="M93" s="238"/>
    </row>
    <row r="94" spans="2:13" ht="34" customHeight="1" x14ac:dyDescent="0.35">
      <c r="B94" s="47"/>
      <c r="C94" s="397"/>
      <c r="D94" s="398"/>
      <c r="E94" s="237" t="s">
        <v>459</v>
      </c>
      <c r="F94" s="393"/>
      <c r="G94" s="394"/>
      <c r="H94" s="394"/>
      <c r="I94" s="394"/>
      <c r="J94" s="395"/>
      <c r="K94" s="87"/>
    </row>
    <row r="95" spans="2:13" ht="34" customHeight="1" x14ac:dyDescent="0.35">
      <c r="B95" s="47"/>
      <c r="C95" s="397"/>
      <c r="D95" s="398"/>
      <c r="E95" s="237" t="s">
        <v>460</v>
      </c>
      <c r="F95" s="393"/>
      <c r="G95" s="394"/>
      <c r="H95" s="394"/>
      <c r="I95" s="394"/>
      <c r="J95" s="395"/>
      <c r="K95" s="87"/>
    </row>
    <row r="96" spans="2:13" ht="34" customHeight="1" x14ac:dyDescent="0.35">
      <c r="B96" s="47"/>
      <c r="C96" s="397"/>
      <c r="D96" s="398"/>
      <c r="E96" s="237" t="s">
        <v>461</v>
      </c>
      <c r="F96" s="393"/>
      <c r="G96" s="394"/>
      <c r="H96" s="394"/>
      <c r="I96" s="394"/>
      <c r="J96" s="395"/>
      <c r="K96" s="87"/>
    </row>
    <row r="97" spans="2:12" ht="34" customHeight="1" x14ac:dyDescent="0.35">
      <c r="B97" s="47"/>
      <c r="C97" s="397"/>
      <c r="D97" s="398"/>
      <c r="E97" s="237" t="s">
        <v>462</v>
      </c>
      <c r="F97" s="393"/>
      <c r="G97" s="394"/>
      <c r="H97" s="394"/>
      <c r="I97" s="394"/>
      <c r="J97" s="395"/>
      <c r="K97" s="87"/>
    </row>
    <row r="98" spans="2:12" ht="9" customHeight="1" x14ac:dyDescent="0.35">
      <c r="B98" s="47"/>
      <c r="C98" s="118"/>
      <c r="D98" s="119"/>
      <c r="E98" s="119"/>
      <c r="F98" s="119"/>
      <c r="G98" s="119"/>
      <c r="H98" s="119"/>
      <c r="I98" s="119"/>
      <c r="J98" s="121"/>
      <c r="K98" s="87"/>
      <c r="L98" s="81"/>
    </row>
    <row r="99" spans="2:12" ht="10" customHeight="1" thickBot="1" x14ac:dyDescent="0.4">
      <c r="B99" s="194"/>
      <c r="C99" s="209"/>
      <c r="D99" s="209"/>
      <c r="E99" s="210"/>
      <c r="F99" s="239"/>
      <c r="G99" s="239"/>
      <c r="H99" s="239"/>
      <c r="I99" s="239"/>
      <c r="J99" s="239"/>
      <c r="K99" s="175"/>
    </row>
    <row r="100" spans="2:12" s="240" customFormat="1" ht="14.15" customHeight="1" thickBot="1" x14ac:dyDescent="0.5">
      <c r="C100" s="15"/>
      <c r="D100" s="15"/>
      <c r="E100" s="15"/>
      <c r="F100" s="15"/>
      <c r="G100" s="15"/>
      <c r="H100" s="15"/>
      <c r="I100" s="15"/>
      <c r="J100" s="15"/>
      <c r="K100" s="241"/>
    </row>
    <row r="101" spans="2:12" ht="10" customHeight="1" x14ac:dyDescent="0.35">
      <c r="B101" s="41"/>
      <c r="C101" s="213"/>
      <c r="D101" s="213"/>
      <c r="E101" s="214"/>
      <c r="F101" s="44"/>
      <c r="G101" s="45"/>
      <c r="H101" s="45"/>
      <c r="I101" s="45"/>
      <c r="J101" s="45"/>
      <c r="K101" s="190"/>
    </row>
    <row r="102" spans="2:12" ht="26.15" customHeight="1" x14ac:dyDescent="0.35">
      <c r="B102" s="47"/>
      <c r="C102" s="366" t="s">
        <v>380</v>
      </c>
      <c r="D102" s="366"/>
      <c r="E102" s="366"/>
      <c r="F102" s="366"/>
      <c r="G102" s="366"/>
      <c r="H102" s="366"/>
      <c r="I102" s="366"/>
      <c r="J102" s="366"/>
      <c r="K102" s="87"/>
    </row>
    <row r="103" spans="2:12" ht="10" customHeight="1" x14ac:dyDescent="0.35">
      <c r="B103" s="47"/>
      <c r="C103" s="215"/>
      <c r="D103" s="215"/>
      <c r="E103" s="151"/>
      <c r="F103" s="101"/>
      <c r="G103" s="101"/>
      <c r="H103" s="101"/>
      <c r="I103" s="101"/>
      <c r="J103" s="101"/>
      <c r="K103" s="87"/>
    </row>
    <row r="104" spans="2:12" ht="28" customHeight="1" x14ac:dyDescent="0.35">
      <c r="B104" s="47"/>
      <c r="C104" s="216" t="s">
        <v>374</v>
      </c>
      <c r="D104" s="215"/>
      <c r="E104" s="151"/>
      <c r="F104" s="101"/>
      <c r="G104" s="101"/>
      <c r="H104" s="101"/>
      <c r="I104" s="101"/>
      <c r="J104" s="101"/>
      <c r="K104" s="87"/>
    </row>
    <row r="105" spans="2:12" ht="40" customHeight="1" x14ac:dyDescent="0.35">
      <c r="B105" s="47"/>
      <c r="C105" s="423" t="s">
        <v>439</v>
      </c>
      <c r="D105" s="423"/>
      <c r="E105" s="423"/>
      <c r="F105" s="423"/>
      <c r="G105" s="423"/>
      <c r="H105" s="423"/>
      <c r="I105" s="423"/>
      <c r="J105" s="423"/>
      <c r="K105" s="87"/>
    </row>
    <row r="106" spans="2:12" ht="10" customHeight="1" thickBot="1" x14ac:dyDescent="0.4">
      <c r="B106" s="194"/>
      <c r="C106" s="209"/>
      <c r="D106" s="209"/>
      <c r="E106" s="210"/>
      <c r="F106" s="239"/>
      <c r="G106" s="239"/>
      <c r="H106" s="18"/>
      <c r="I106" s="239"/>
      <c r="J106" s="239"/>
      <c r="K106" s="175"/>
    </row>
    <row r="107" spans="2:12" ht="14" customHeight="1" thickBot="1" x14ac:dyDescent="0.4">
      <c r="C107" s="215"/>
      <c r="D107" s="215"/>
      <c r="E107" s="151"/>
      <c r="F107" s="51"/>
    </row>
    <row r="108" spans="2:12" ht="10" customHeight="1" x14ac:dyDescent="0.35">
      <c r="B108" s="41"/>
      <c r="C108" s="213"/>
      <c r="D108" s="213"/>
      <c r="E108" s="214"/>
      <c r="F108" s="44"/>
      <c r="G108" s="45"/>
      <c r="H108" s="45"/>
      <c r="I108" s="45"/>
      <c r="J108" s="45"/>
      <c r="K108" s="190"/>
    </row>
    <row r="109" spans="2:12" ht="26.15" customHeight="1" x14ac:dyDescent="0.35">
      <c r="B109" s="47"/>
      <c r="C109" s="366" t="s">
        <v>381</v>
      </c>
      <c r="D109" s="366"/>
      <c r="E109" s="366"/>
      <c r="F109" s="366"/>
      <c r="G109" s="366"/>
      <c r="H109" s="366"/>
      <c r="I109" s="366"/>
      <c r="J109" s="366"/>
      <c r="K109" s="87"/>
    </row>
    <row r="110" spans="2:12" ht="10" customHeight="1" x14ac:dyDescent="0.35">
      <c r="B110" s="47"/>
      <c r="C110" s="242"/>
      <c r="D110" s="242"/>
      <c r="E110" s="242"/>
      <c r="F110" s="242"/>
      <c r="G110" s="242"/>
      <c r="H110" s="242"/>
      <c r="I110" s="242"/>
      <c r="J110" s="242"/>
      <c r="K110" s="87"/>
    </row>
    <row r="111" spans="2:12" ht="28" customHeight="1" x14ac:dyDescent="0.35">
      <c r="B111" s="47"/>
      <c r="C111" s="216" t="s">
        <v>374</v>
      </c>
      <c r="D111" s="215"/>
      <c r="E111" s="151"/>
      <c r="F111" s="101"/>
      <c r="G111" s="101"/>
      <c r="H111" s="101"/>
      <c r="I111" s="101"/>
      <c r="J111" s="101"/>
      <c r="K111" s="87"/>
    </row>
    <row r="112" spans="2:12" ht="44.5" customHeight="1" x14ac:dyDescent="0.35">
      <c r="B112" s="47"/>
      <c r="C112" s="416" t="s">
        <v>409</v>
      </c>
      <c r="D112" s="416"/>
      <c r="E112" s="416"/>
      <c r="F112" s="416"/>
      <c r="G112" s="416"/>
      <c r="H112" s="416"/>
      <c r="I112" s="416"/>
      <c r="J112" s="416"/>
      <c r="K112" s="87"/>
    </row>
    <row r="113" spans="2:14" ht="20" customHeight="1" x14ac:dyDescent="0.35">
      <c r="B113" s="47"/>
      <c r="C113" s="217"/>
      <c r="D113" s="217"/>
      <c r="E113" s="217"/>
      <c r="F113" s="217"/>
      <c r="G113" s="326" t="s">
        <v>478</v>
      </c>
      <c r="H113" s="326"/>
      <c r="I113" s="217"/>
      <c r="J113" s="217"/>
      <c r="K113" s="87"/>
    </row>
    <row r="114" spans="2:14" ht="60" customHeight="1" x14ac:dyDescent="0.35">
      <c r="B114" s="47"/>
      <c r="C114" s="327" t="s">
        <v>476</v>
      </c>
      <c r="D114" s="328"/>
      <c r="E114" s="243" t="s">
        <v>346</v>
      </c>
      <c r="F114" s="186" t="s">
        <v>477</v>
      </c>
      <c r="G114" s="244" t="s">
        <v>479</v>
      </c>
      <c r="H114" s="244" t="s">
        <v>480</v>
      </c>
      <c r="I114" s="329" t="s">
        <v>1</v>
      </c>
      <c r="J114" s="330"/>
      <c r="K114" s="48"/>
    </row>
    <row r="115" spans="2:14" ht="25" customHeight="1" x14ac:dyDescent="0.35">
      <c r="B115" s="47"/>
      <c r="C115" s="319" t="s">
        <v>353</v>
      </c>
      <c r="D115" s="320"/>
      <c r="E115" s="320"/>
      <c r="F115" s="320"/>
      <c r="G115" s="320"/>
      <c r="H115" s="320"/>
      <c r="I115" s="320"/>
      <c r="J115" s="321"/>
      <c r="K115" s="48"/>
    </row>
    <row r="116" spans="2:14" ht="22" customHeight="1" x14ac:dyDescent="0.35">
      <c r="B116" s="47"/>
      <c r="C116" s="317" t="s">
        <v>354</v>
      </c>
      <c r="D116" s="318"/>
      <c r="E116" s="16"/>
      <c r="F116" s="17"/>
      <c r="G116" s="245" t="str">
        <f t="shared" ref="G116:G143" si="0">IF(F116="","",E116-F116)</f>
        <v/>
      </c>
      <c r="H116" s="245"/>
      <c r="I116" s="315"/>
      <c r="J116" s="316"/>
      <c r="K116" s="48"/>
    </row>
    <row r="117" spans="2:14" ht="22" customHeight="1" x14ac:dyDescent="0.35">
      <c r="B117" s="47"/>
      <c r="C117" s="317" t="s">
        <v>355</v>
      </c>
      <c r="D117" s="318"/>
      <c r="E117" s="16"/>
      <c r="F117" s="17"/>
      <c r="G117" s="245" t="str">
        <f t="shared" si="0"/>
        <v/>
      </c>
      <c r="H117" s="245"/>
      <c r="I117" s="315"/>
      <c r="J117" s="316"/>
      <c r="K117" s="48"/>
    </row>
    <row r="118" spans="2:14" ht="22" customHeight="1" x14ac:dyDescent="0.35">
      <c r="B118" s="47"/>
      <c r="C118" s="317" t="s">
        <v>356</v>
      </c>
      <c r="D118" s="318"/>
      <c r="E118" s="16"/>
      <c r="F118" s="17"/>
      <c r="G118" s="245" t="str">
        <f t="shared" si="0"/>
        <v/>
      </c>
      <c r="H118" s="245"/>
      <c r="I118" s="315"/>
      <c r="J118" s="316"/>
      <c r="K118" s="48"/>
    </row>
    <row r="119" spans="2:14" ht="32.25" customHeight="1" x14ac:dyDescent="0.35">
      <c r="B119" s="47"/>
      <c r="C119" s="317" t="s">
        <v>341</v>
      </c>
      <c r="D119" s="318"/>
      <c r="E119" s="16"/>
      <c r="F119" s="17"/>
      <c r="G119" s="245" t="str">
        <f t="shared" si="0"/>
        <v/>
      </c>
      <c r="H119" s="245"/>
      <c r="I119" s="315"/>
      <c r="J119" s="316"/>
      <c r="K119" s="48"/>
    </row>
    <row r="120" spans="2:14" ht="22" customHeight="1" x14ac:dyDescent="0.35">
      <c r="B120" s="47"/>
      <c r="C120" s="246" t="s">
        <v>467</v>
      </c>
      <c r="D120" s="24"/>
      <c r="E120" s="16"/>
      <c r="F120" s="17"/>
      <c r="G120" s="245" t="str">
        <f t="shared" si="0"/>
        <v/>
      </c>
      <c r="H120" s="245"/>
      <c r="I120" s="315"/>
      <c r="J120" s="316"/>
      <c r="K120" s="48"/>
      <c r="N120" s="70"/>
    </row>
    <row r="121" spans="2:14" ht="22" customHeight="1" x14ac:dyDescent="0.35">
      <c r="B121" s="47"/>
      <c r="C121" s="246" t="s">
        <v>467</v>
      </c>
      <c r="D121" s="24"/>
      <c r="E121" s="16"/>
      <c r="F121" s="17"/>
      <c r="G121" s="245" t="str">
        <f t="shared" si="0"/>
        <v/>
      </c>
      <c r="H121" s="245"/>
      <c r="I121" s="315"/>
      <c r="J121" s="316"/>
      <c r="K121" s="48"/>
      <c r="N121" s="70"/>
    </row>
    <row r="122" spans="2:14" ht="22" customHeight="1" x14ac:dyDescent="0.35">
      <c r="B122" s="47"/>
      <c r="C122" s="246" t="s">
        <v>467</v>
      </c>
      <c r="D122" s="24"/>
      <c r="E122" s="16"/>
      <c r="F122" s="17"/>
      <c r="G122" s="245" t="str">
        <f t="shared" si="0"/>
        <v/>
      </c>
      <c r="H122" s="245"/>
      <c r="I122" s="315"/>
      <c r="J122" s="316"/>
      <c r="K122" s="48"/>
      <c r="N122" s="70"/>
    </row>
    <row r="123" spans="2:14" ht="24" customHeight="1" x14ac:dyDescent="0.35">
      <c r="B123" s="47"/>
      <c r="C123" s="324" t="s">
        <v>357</v>
      </c>
      <c r="D123" s="325"/>
      <c r="E123" s="247">
        <f>SUM(E116:E122)</f>
        <v>0</v>
      </c>
      <c r="F123" s="248">
        <f>SUM(F116:F122)</f>
        <v>0</v>
      </c>
      <c r="G123" s="249">
        <f>SUM(G116:G122)</f>
        <v>0</v>
      </c>
      <c r="H123" s="249">
        <f>SUM(H116:H122)</f>
        <v>0</v>
      </c>
      <c r="I123" s="311"/>
      <c r="J123" s="312"/>
      <c r="K123" s="48"/>
    </row>
    <row r="124" spans="2:14" x14ac:dyDescent="0.35">
      <c r="B124" s="47"/>
      <c r="E124" s="40"/>
      <c r="K124" s="48"/>
    </row>
    <row r="125" spans="2:14" ht="25" customHeight="1" x14ac:dyDescent="0.35">
      <c r="B125" s="47"/>
      <c r="C125" s="319" t="s">
        <v>368</v>
      </c>
      <c r="D125" s="320"/>
      <c r="E125" s="320"/>
      <c r="F125" s="320"/>
      <c r="G125" s="320"/>
      <c r="H125" s="320"/>
      <c r="I125" s="320"/>
      <c r="J125" s="321"/>
      <c r="K125" s="48"/>
      <c r="M125" s="27" t="s">
        <v>396</v>
      </c>
    </row>
    <row r="126" spans="2:14" ht="22" customHeight="1" x14ac:dyDescent="0.35">
      <c r="B126" s="47"/>
      <c r="C126" s="317" t="s">
        <v>339</v>
      </c>
      <c r="D126" s="318"/>
      <c r="E126" s="16"/>
      <c r="F126" s="17"/>
      <c r="G126" s="245" t="str">
        <f>IF(F126="","",E126-F126)</f>
        <v/>
      </c>
      <c r="H126" s="245"/>
      <c r="I126" s="315"/>
      <c r="J126" s="316"/>
      <c r="K126" s="48"/>
    </row>
    <row r="127" spans="2:14" ht="22" customHeight="1" x14ac:dyDescent="0.35">
      <c r="B127" s="47"/>
      <c r="C127" s="317" t="s">
        <v>358</v>
      </c>
      <c r="D127" s="318"/>
      <c r="E127" s="16"/>
      <c r="F127" s="17"/>
      <c r="G127" s="245" t="str">
        <f>IF(F127="","",E127-F127)</f>
        <v/>
      </c>
      <c r="H127" s="245"/>
      <c r="I127" s="315"/>
      <c r="J127" s="316"/>
      <c r="K127" s="48"/>
    </row>
    <row r="128" spans="2:14" ht="37" customHeight="1" x14ac:dyDescent="0.35">
      <c r="B128" s="47"/>
      <c r="C128" s="317" t="s">
        <v>340</v>
      </c>
      <c r="D128" s="318"/>
      <c r="E128" s="16"/>
      <c r="F128" s="17"/>
      <c r="G128" s="245" t="str">
        <f>IF(F128="","",E128-F128)</f>
        <v/>
      </c>
      <c r="H128" s="245"/>
      <c r="I128" s="315"/>
      <c r="J128" s="316"/>
      <c r="K128" s="48"/>
    </row>
    <row r="129" spans="2:13" ht="22" customHeight="1" x14ac:dyDescent="0.35">
      <c r="B129" s="47"/>
      <c r="C129" s="246" t="s">
        <v>467</v>
      </c>
      <c r="D129" s="24"/>
      <c r="E129" s="16"/>
      <c r="F129" s="17"/>
      <c r="G129" s="245" t="str">
        <f t="shared" ref="G129:G131" si="1">IF(F129="","",E129-F129)</f>
        <v/>
      </c>
      <c r="H129" s="245"/>
      <c r="I129" s="315"/>
      <c r="J129" s="316"/>
      <c r="K129" s="48"/>
    </row>
    <row r="130" spans="2:13" ht="22" customHeight="1" x14ac:dyDescent="0.35">
      <c r="B130" s="47"/>
      <c r="C130" s="246" t="s">
        <v>467</v>
      </c>
      <c r="D130" s="24"/>
      <c r="E130" s="16"/>
      <c r="F130" s="17"/>
      <c r="G130" s="245" t="str">
        <f t="shared" si="1"/>
        <v/>
      </c>
      <c r="H130" s="245"/>
      <c r="I130" s="315"/>
      <c r="J130" s="316"/>
      <c r="K130" s="48"/>
    </row>
    <row r="131" spans="2:13" ht="22" customHeight="1" x14ac:dyDescent="0.35">
      <c r="B131" s="47"/>
      <c r="C131" s="246" t="s">
        <v>467</v>
      </c>
      <c r="D131" s="24"/>
      <c r="E131" s="16"/>
      <c r="F131" s="17"/>
      <c r="G131" s="245" t="str">
        <f t="shared" si="1"/>
        <v/>
      </c>
      <c r="H131" s="245"/>
      <c r="I131" s="315"/>
      <c r="J131" s="316"/>
      <c r="K131" s="48"/>
    </row>
    <row r="132" spans="2:13" ht="24" customHeight="1" x14ac:dyDescent="0.35">
      <c r="B132" s="47"/>
      <c r="C132" s="324" t="s">
        <v>359</v>
      </c>
      <c r="D132" s="325"/>
      <c r="E132" s="247">
        <f>SUM(E126:E131)</f>
        <v>0</v>
      </c>
      <c r="F132" s="248">
        <f>SUM(F126:F131)</f>
        <v>0</v>
      </c>
      <c r="G132" s="249">
        <f>SUM(G126:G131)</f>
        <v>0</v>
      </c>
      <c r="H132" s="249">
        <f>SUM(H126:H131)</f>
        <v>0</v>
      </c>
      <c r="I132" s="311"/>
      <c r="J132" s="312"/>
      <c r="K132" s="48"/>
    </row>
    <row r="133" spans="2:13" x14ac:dyDescent="0.35">
      <c r="B133" s="47"/>
      <c r="E133" s="40"/>
      <c r="K133" s="48"/>
    </row>
    <row r="134" spans="2:13" ht="25" customHeight="1" x14ac:dyDescent="0.35">
      <c r="B134" s="47"/>
      <c r="C134" s="319" t="s">
        <v>4</v>
      </c>
      <c r="D134" s="320"/>
      <c r="E134" s="320"/>
      <c r="F134" s="320"/>
      <c r="G134" s="320"/>
      <c r="H134" s="320"/>
      <c r="I134" s="320"/>
      <c r="J134" s="321"/>
      <c r="K134" s="48"/>
    </row>
    <row r="135" spans="2:13" ht="22" customHeight="1" x14ac:dyDescent="0.35">
      <c r="B135" s="47"/>
      <c r="C135" s="317" t="s">
        <v>43</v>
      </c>
      <c r="D135" s="318"/>
      <c r="E135" s="16"/>
      <c r="F135" s="17"/>
      <c r="G135" s="245" t="str">
        <f>IF(F135="","",E135-F135)</f>
        <v/>
      </c>
      <c r="H135" s="245"/>
      <c r="I135" s="315"/>
      <c r="J135" s="316"/>
      <c r="K135" s="48"/>
    </row>
    <row r="136" spans="2:13" ht="22" customHeight="1" x14ac:dyDescent="0.35">
      <c r="B136" s="47"/>
      <c r="C136" s="317" t="s">
        <v>44</v>
      </c>
      <c r="D136" s="318"/>
      <c r="E136" s="16"/>
      <c r="F136" s="17"/>
      <c r="G136" s="245" t="str">
        <f t="shared" si="0"/>
        <v/>
      </c>
      <c r="H136" s="245"/>
      <c r="I136" s="315"/>
      <c r="J136" s="316"/>
      <c r="K136" s="48"/>
    </row>
    <row r="137" spans="2:13" ht="22" customHeight="1" x14ac:dyDescent="0.35">
      <c r="B137" s="47"/>
      <c r="C137" s="317" t="s">
        <v>360</v>
      </c>
      <c r="D137" s="318"/>
      <c r="E137" s="16"/>
      <c r="F137" s="17"/>
      <c r="G137" s="245" t="str">
        <f t="shared" si="0"/>
        <v/>
      </c>
      <c r="H137" s="245"/>
      <c r="I137" s="315"/>
      <c r="J137" s="316"/>
      <c r="K137" s="48"/>
    </row>
    <row r="138" spans="2:13" ht="22" customHeight="1" x14ac:dyDescent="0.35">
      <c r="B138" s="47"/>
      <c r="C138" s="317" t="s">
        <v>45</v>
      </c>
      <c r="D138" s="318"/>
      <c r="E138" s="16"/>
      <c r="F138" s="17"/>
      <c r="G138" s="245" t="str">
        <f t="shared" si="0"/>
        <v/>
      </c>
      <c r="H138" s="245"/>
      <c r="I138" s="315"/>
      <c r="J138" s="316"/>
      <c r="K138" s="48"/>
    </row>
    <row r="139" spans="2:13" ht="22" customHeight="1" x14ac:dyDescent="0.35">
      <c r="B139" s="47"/>
      <c r="C139" s="317" t="s">
        <v>342</v>
      </c>
      <c r="D139" s="318"/>
      <c r="E139" s="16"/>
      <c r="F139" s="17"/>
      <c r="G139" s="245" t="str">
        <f t="shared" si="0"/>
        <v/>
      </c>
      <c r="H139" s="245"/>
      <c r="I139" s="315"/>
      <c r="J139" s="316"/>
      <c r="K139" s="48"/>
    </row>
    <row r="140" spans="2:13" ht="22" customHeight="1" x14ac:dyDescent="0.35">
      <c r="B140" s="47"/>
      <c r="C140" s="317" t="s">
        <v>343</v>
      </c>
      <c r="D140" s="318"/>
      <c r="E140" s="16"/>
      <c r="F140" s="17"/>
      <c r="G140" s="245" t="str">
        <f t="shared" si="0"/>
        <v/>
      </c>
      <c r="H140" s="245"/>
      <c r="I140" s="315"/>
      <c r="J140" s="316"/>
      <c r="K140" s="48"/>
    </row>
    <row r="141" spans="2:13" ht="22" customHeight="1" x14ac:dyDescent="0.35">
      <c r="B141" s="47"/>
      <c r="C141" s="246" t="s">
        <v>467</v>
      </c>
      <c r="D141" s="24"/>
      <c r="E141" s="16"/>
      <c r="F141" s="17"/>
      <c r="G141" s="245" t="str">
        <f t="shared" si="0"/>
        <v/>
      </c>
      <c r="H141" s="245"/>
      <c r="I141" s="315"/>
      <c r="J141" s="316"/>
      <c r="K141" s="48"/>
    </row>
    <row r="142" spans="2:13" ht="22" customHeight="1" x14ac:dyDescent="0.35">
      <c r="B142" s="47"/>
      <c r="C142" s="246" t="s">
        <v>467</v>
      </c>
      <c r="D142" s="24"/>
      <c r="E142" s="16"/>
      <c r="F142" s="17"/>
      <c r="G142" s="245" t="str">
        <f t="shared" si="0"/>
        <v/>
      </c>
      <c r="H142" s="245"/>
      <c r="I142" s="315"/>
      <c r="J142" s="316"/>
      <c r="K142" s="48"/>
    </row>
    <row r="143" spans="2:13" ht="22" customHeight="1" x14ac:dyDescent="0.35">
      <c r="B143" s="47"/>
      <c r="C143" s="246" t="s">
        <v>467</v>
      </c>
      <c r="D143" s="24"/>
      <c r="E143" s="16"/>
      <c r="F143" s="17"/>
      <c r="G143" s="245" t="str">
        <f t="shared" si="0"/>
        <v/>
      </c>
      <c r="H143" s="245"/>
      <c r="I143" s="315"/>
      <c r="J143" s="316"/>
      <c r="K143" s="48"/>
      <c r="M143" s="27" t="s">
        <v>396</v>
      </c>
    </row>
    <row r="144" spans="2:13" ht="24" customHeight="1" x14ac:dyDescent="0.35">
      <c r="B144" s="47"/>
      <c r="C144" s="324" t="s">
        <v>5</v>
      </c>
      <c r="D144" s="325"/>
      <c r="E144" s="250">
        <f>SUM(E135:E143)</f>
        <v>0</v>
      </c>
      <c r="F144" s="251">
        <f>SUM(F135:F143)</f>
        <v>0</v>
      </c>
      <c r="G144" s="249">
        <f>SUM(G135:G143)</f>
        <v>0</v>
      </c>
      <c r="H144" s="249">
        <f>SUM(H135:H143)</f>
        <v>0</v>
      </c>
      <c r="I144" s="311"/>
      <c r="J144" s="312"/>
      <c r="K144" s="87"/>
    </row>
    <row r="145" spans="2:13" ht="10" customHeight="1" x14ac:dyDescent="0.35">
      <c r="B145" s="47"/>
      <c r="C145" s="99"/>
      <c r="D145" s="99"/>
      <c r="E145" s="100"/>
      <c r="F145" s="101"/>
      <c r="G145" s="101"/>
      <c r="H145" s="101"/>
      <c r="I145" s="101"/>
      <c r="J145" s="101"/>
      <c r="K145" s="87"/>
    </row>
    <row r="146" spans="2:13" ht="24" customHeight="1" x14ac:dyDescent="0.35">
      <c r="B146" s="47"/>
      <c r="C146" s="324" t="s">
        <v>490</v>
      </c>
      <c r="D146" s="325"/>
      <c r="E146" s="250">
        <f>SUM(E123,E132,E144)</f>
        <v>0</v>
      </c>
      <c r="F146" s="251">
        <f t="shared" ref="F146:H146" si="2">SUM(F123,F132,F144)</f>
        <v>0</v>
      </c>
      <c r="G146" s="249">
        <f t="shared" si="2"/>
        <v>0</v>
      </c>
      <c r="H146" s="249">
        <f t="shared" si="2"/>
        <v>0</v>
      </c>
      <c r="I146" s="311"/>
      <c r="J146" s="312"/>
      <c r="K146" s="87"/>
    </row>
    <row r="147" spans="2:13" ht="18" customHeight="1" x14ac:dyDescent="0.35">
      <c r="B147" s="47"/>
      <c r="C147" s="99"/>
      <c r="D147" s="99"/>
      <c r="E147" s="100"/>
      <c r="F147" s="101"/>
      <c r="G147" s="101"/>
      <c r="H147" s="101"/>
      <c r="I147" s="101"/>
      <c r="J147" s="101"/>
      <c r="K147" s="87"/>
    </row>
    <row r="148" spans="2:13" ht="20" customHeight="1" x14ac:dyDescent="0.35">
      <c r="B148" s="47"/>
      <c r="C148" s="215"/>
      <c r="D148" s="215"/>
      <c r="E148" s="151"/>
      <c r="F148" s="101"/>
      <c r="G148" s="326" t="s">
        <v>478</v>
      </c>
      <c r="H148" s="326"/>
      <c r="I148" s="101"/>
      <c r="J148" s="101"/>
      <c r="K148" s="87"/>
    </row>
    <row r="149" spans="2:13" ht="60" customHeight="1" x14ac:dyDescent="0.35">
      <c r="B149" s="47"/>
      <c r="C149" s="327" t="s">
        <v>491</v>
      </c>
      <c r="D149" s="328"/>
      <c r="E149" s="243" t="s">
        <v>492</v>
      </c>
      <c r="F149" s="186" t="s">
        <v>489</v>
      </c>
      <c r="G149" s="244" t="s">
        <v>479</v>
      </c>
      <c r="H149" s="244" t="s">
        <v>480</v>
      </c>
      <c r="I149" s="329" t="s">
        <v>1</v>
      </c>
      <c r="J149" s="330"/>
      <c r="K149" s="87"/>
    </row>
    <row r="150" spans="2:13" ht="48.5" customHeight="1" x14ac:dyDescent="0.35">
      <c r="B150" s="47"/>
      <c r="C150" s="317" t="s">
        <v>502</v>
      </c>
      <c r="D150" s="318"/>
      <c r="E150" s="16"/>
      <c r="F150" s="17"/>
      <c r="G150" s="245" t="str">
        <f t="shared" ref="G150:G163" si="3">IF(F150="","",E150-F150)</f>
        <v/>
      </c>
      <c r="H150" s="245"/>
      <c r="I150" s="315"/>
      <c r="J150" s="316"/>
      <c r="K150" s="87"/>
    </row>
    <row r="151" spans="2:13" ht="22" customHeight="1" x14ac:dyDescent="0.35">
      <c r="B151" s="47"/>
      <c r="C151" s="317" t="s">
        <v>493</v>
      </c>
      <c r="D151" s="318"/>
      <c r="E151" s="16"/>
      <c r="F151" s="17"/>
      <c r="G151" s="245" t="str">
        <f t="shared" si="3"/>
        <v/>
      </c>
      <c r="H151" s="245"/>
      <c r="I151" s="315"/>
      <c r="J151" s="316"/>
      <c r="K151" s="87"/>
    </row>
    <row r="152" spans="2:13" ht="22" customHeight="1" x14ac:dyDescent="0.35">
      <c r="B152" s="47"/>
      <c r="C152" s="317" t="s">
        <v>494</v>
      </c>
      <c r="D152" s="318"/>
      <c r="E152" s="16"/>
      <c r="F152" s="17"/>
      <c r="G152" s="245" t="str">
        <f t="shared" si="3"/>
        <v/>
      </c>
      <c r="H152" s="245"/>
      <c r="I152" s="315"/>
      <c r="J152" s="316"/>
      <c r="K152" s="87"/>
    </row>
    <row r="153" spans="2:13" ht="40" customHeight="1" x14ac:dyDescent="0.35">
      <c r="B153" s="47"/>
      <c r="C153" s="317" t="s">
        <v>495</v>
      </c>
      <c r="D153" s="318"/>
      <c r="E153" s="16"/>
      <c r="F153" s="17"/>
      <c r="G153" s="245" t="str">
        <f t="shared" si="3"/>
        <v/>
      </c>
      <c r="H153" s="245"/>
      <c r="I153" s="315"/>
      <c r="J153" s="316"/>
      <c r="K153" s="87"/>
    </row>
    <row r="154" spans="2:13" ht="22" customHeight="1" x14ac:dyDescent="0.35">
      <c r="B154" s="47"/>
      <c r="C154" s="317" t="s">
        <v>496</v>
      </c>
      <c r="D154" s="318"/>
      <c r="E154" s="16"/>
      <c r="F154" s="17"/>
      <c r="G154" s="245" t="str">
        <f t="shared" si="3"/>
        <v/>
      </c>
      <c r="H154" s="245"/>
      <c r="I154" s="315"/>
      <c r="J154" s="316"/>
      <c r="K154" s="87"/>
      <c r="M154" s="27" t="s">
        <v>396</v>
      </c>
    </row>
    <row r="155" spans="2:13" ht="40" customHeight="1" x14ac:dyDescent="0.35">
      <c r="B155" s="47"/>
      <c r="C155" s="317" t="s">
        <v>497</v>
      </c>
      <c r="D155" s="318"/>
      <c r="E155" s="16"/>
      <c r="F155" s="17"/>
      <c r="G155" s="245" t="str">
        <f t="shared" si="3"/>
        <v/>
      </c>
      <c r="H155" s="245"/>
      <c r="I155" s="315"/>
      <c r="J155" s="316"/>
      <c r="K155" s="87"/>
    </row>
    <row r="156" spans="2:13" ht="40" customHeight="1" x14ac:dyDescent="0.35">
      <c r="B156" s="47"/>
      <c r="C156" s="317" t="s">
        <v>498</v>
      </c>
      <c r="D156" s="318"/>
      <c r="E156" s="16"/>
      <c r="F156" s="17"/>
      <c r="G156" s="245" t="str">
        <f t="shared" si="3"/>
        <v/>
      </c>
      <c r="H156" s="245"/>
      <c r="I156" s="315"/>
      <c r="J156" s="316"/>
      <c r="K156" s="87"/>
    </row>
    <row r="157" spans="2:13" ht="22" customHeight="1" x14ac:dyDescent="0.35">
      <c r="B157" s="47"/>
      <c r="C157" s="317" t="s">
        <v>499</v>
      </c>
      <c r="D157" s="318"/>
      <c r="E157" s="16"/>
      <c r="F157" s="17"/>
      <c r="G157" s="245" t="str">
        <f t="shared" si="3"/>
        <v/>
      </c>
      <c r="H157" s="245"/>
      <c r="I157" s="315"/>
      <c r="J157" s="316"/>
      <c r="K157" s="87"/>
    </row>
    <row r="158" spans="2:13" ht="40" customHeight="1" x14ac:dyDescent="0.35">
      <c r="B158" s="47"/>
      <c r="C158" s="317" t="s">
        <v>500</v>
      </c>
      <c r="D158" s="318"/>
      <c r="E158" s="16"/>
      <c r="F158" s="17"/>
      <c r="G158" s="245" t="str">
        <f t="shared" si="3"/>
        <v/>
      </c>
      <c r="H158" s="245"/>
      <c r="I158" s="315"/>
      <c r="J158" s="316"/>
      <c r="K158" s="87"/>
    </row>
    <row r="159" spans="2:13" ht="22" customHeight="1" x14ac:dyDescent="0.35">
      <c r="B159" s="47"/>
      <c r="C159" s="246" t="s">
        <v>467</v>
      </c>
      <c r="D159" s="24"/>
      <c r="E159" s="16"/>
      <c r="F159" s="17"/>
      <c r="G159" s="245" t="str">
        <f t="shared" si="3"/>
        <v/>
      </c>
      <c r="H159" s="245"/>
      <c r="I159" s="315"/>
      <c r="J159" s="316"/>
      <c r="K159" s="87"/>
    </row>
    <row r="160" spans="2:13" ht="22" customHeight="1" x14ac:dyDescent="0.35">
      <c r="B160" s="47"/>
      <c r="C160" s="246" t="s">
        <v>467</v>
      </c>
      <c r="D160" s="24"/>
      <c r="E160" s="16"/>
      <c r="F160" s="17"/>
      <c r="G160" s="245" t="str">
        <f t="shared" si="3"/>
        <v/>
      </c>
      <c r="H160" s="245"/>
      <c r="I160" s="315"/>
      <c r="J160" s="316"/>
      <c r="K160" s="87"/>
    </row>
    <row r="161" spans="2:11" ht="22" customHeight="1" x14ac:dyDescent="0.35">
      <c r="B161" s="47"/>
      <c r="C161" s="246" t="s">
        <v>467</v>
      </c>
      <c r="D161" s="24"/>
      <c r="E161" s="16"/>
      <c r="F161" s="17"/>
      <c r="G161" s="245" t="str">
        <f t="shared" si="3"/>
        <v/>
      </c>
      <c r="H161" s="245"/>
      <c r="I161" s="315"/>
      <c r="J161" s="316"/>
      <c r="K161" s="87"/>
    </row>
    <row r="162" spans="2:11" ht="22" customHeight="1" x14ac:dyDescent="0.35">
      <c r="B162" s="47"/>
      <c r="C162" s="246" t="s">
        <v>467</v>
      </c>
      <c r="D162" s="24"/>
      <c r="E162" s="16"/>
      <c r="F162" s="17"/>
      <c r="G162" s="245" t="str">
        <f t="shared" si="3"/>
        <v/>
      </c>
      <c r="H162" s="245"/>
      <c r="I162" s="315"/>
      <c r="J162" s="316"/>
      <c r="K162" s="87"/>
    </row>
    <row r="163" spans="2:11" ht="22" customHeight="1" x14ac:dyDescent="0.35">
      <c r="B163" s="47"/>
      <c r="C163" s="246" t="s">
        <v>467</v>
      </c>
      <c r="D163" s="24"/>
      <c r="E163" s="16"/>
      <c r="F163" s="17"/>
      <c r="G163" s="245" t="str">
        <f t="shared" si="3"/>
        <v/>
      </c>
      <c r="H163" s="245"/>
      <c r="I163" s="315"/>
      <c r="J163" s="316"/>
      <c r="K163" s="87"/>
    </row>
    <row r="164" spans="2:11" ht="24" customHeight="1" x14ac:dyDescent="0.35">
      <c r="B164" s="47"/>
      <c r="C164" s="345" t="s">
        <v>501</v>
      </c>
      <c r="D164" s="346"/>
      <c r="E164" s="250">
        <f>SUM(E150:E163)</f>
        <v>0</v>
      </c>
      <c r="F164" s="251">
        <f t="shared" ref="F164:H164" si="4">SUM(F150:F163)</f>
        <v>0</v>
      </c>
      <c r="G164" s="249">
        <f t="shared" si="4"/>
        <v>0</v>
      </c>
      <c r="H164" s="249">
        <f t="shared" si="4"/>
        <v>0</v>
      </c>
      <c r="I164" s="311"/>
      <c r="J164" s="312"/>
      <c r="K164" s="87"/>
    </row>
    <row r="165" spans="2:11" ht="14" customHeight="1" x14ac:dyDescent="0.35">
      <c r="B165" s="47"/>
      <c r="C165" s="99"/>
      <c r="D165" s="99"/>
      <c r="E165" s="100"/>
      <c r="F165" s="101"/>
      <c r="G165" s="101"/>
      <c r="H165" s="101"/>
      <c r="I165" s="101"/>
      <c r="J165" s="101"/>
      <c r="K165" s="87"/>
    </row>
    <row r="166" spans="2:11" ht="28" customHeight="1" x14ac:dyDescent="0.35">
      <c r="B166" s="47"/>
      <c r="C166" s="322" t="s">
        <v>303</v>
      </c>
      <c r="D166" s="323"/>
      <c r="E166" s="252">
        <f>SUM(E146,E164)</f>
        <v>0</v>
      </c>
      <c r="F166" s="253">
        <f t="shared" ref="F166:H166" si="5">SUM(F146,F164)</f>
        <v>0</v>
      </c>
      <c r="G166" s="254">
        <f t="shared" si="5"/>
        <v>0</v>
      </c>
      <c r="H166" s="254">
        <f t="shared" si="5"/>
        <v>0</v>
      </c>
      <c r="I166" s="311"/>
      <c r="J166" s="312"/>
      <c r="K166" s="48"/>
    </row>
    <row r="167" spans="2:11" x14ac:dyDescent="0.35">
      <c r="B167" s="47"/>
      <c r="E167" s="255"/>
      <c r="K167" s="48"/>
    </row>
    <row r="168" spans="2:11" x14ac:dyDescent="0.35">
      <c r="B168" s="47"/>
      <c r="E168" s="255"/>
      <c r="F168" s="367" t="str">
        <f>IF(E166&gt;20000,"L'aide financière peut atteindre un maximum de 50% des frais admissibles sans dépasser 20,000 $ par année financière, par entreprise","")</f>
        <v/>
      </c>
      <c r="G168" s="367"/>
      <c r="H168" s="367"/>
      <c r="I168" s="367"/>
      <c r="J168" s="367"/>
      <c r="K168" s="48"/>
    </row>
    <row r="169" spans="2:11" ht="22" customHeight="1" x14ac:dyDescent="0.35">
      <c r="B169" s="47"/>
      <c r="C169" s="256"/>
      <c r="D169" s="257"/>
      <c r="E169" s="258"/>
      <c r="F169" s="367"/>
      <c r="G169" s="367"/>
      <c r="H169" s="367"/>
      <c r="I169" s="367"/>
      <c r="J169" s="367"/>
      <c r="K169" s="48"/>
    </row>
    <row r="170" spans="2:11" ht="10" customHeight="1" thickBot="1" x14ac:dyDescent="0.4">
      <c r="B170" s="194"/>
      <c r="C170" s="259"/>
      <c r="D170" s="259"/>
      <c r="E170" s="260"/>
      <c r="F170" s="260"/>
      <c r="G170" s="260"/>
      <c r="H170" s="260"/>
      <c r="I170" s="260"/>
      <c r="J170" s="174"/>
      <c r="K170" s="261"/>
    </row>
    <row r="171" spans="2:11" ht="14.15" customHeight="1" thickBot="1" x14ac:dyDescent="0.4">
      <c r="E171" s="255"/>
      <c r="K171" s="40"/>
    </row>
    <row r="172" spans="2:11" ht="10" customHeight="1" x14ac:dyDescent="0.35">
      <c r="B172" s="41"/>
      <c r="C172" s="45"/>
      <c r="D172" s="45"/>
      <c r="E172" s="262"/>
      <c r="F172" s="45"/>
      <c r="G172" s="45"/>
      <c r="H172" s="45"/>
      <c r="I172" s="45"/>
      <c r="J172" s="45"/>
      <c r="K172" s="46"/>
    </row>
    <row r="173" spans="2:11" ht="26.15" customHeight="1" x14ac:dyDescent="0.35">
      <c r="B173" s="47"/>
      <c r="C173" s="366" t="s">
        <v>430</v>
      </c>
      <c r="D173" s="366"/>
      <c r="E173" s="366"/>
      <c r="F173" s="366"/>
      <c r="G173" s="366"/>
      <c r="H173" s="366"/>
      <c r="I173" s="366"/>
      <c r="J173" s="366"/>
      <c r="K173" s="87"/>
    </row>
    <row r="174" spans="2:11" ht="10" customHeight="1" x14ac:dyDescent="0.35">
      <c r="B174" s="47"/>
      <c r="C174" s="51"/>
      <c r="D174" s="51"/>
      <c r="E174" s="151"/>
      <c r="F174" s="51"/>
      <c r="K174" s="87"/>
    </row>
    <row r="175" spans="2:11" ht="63.75" customHeight="1" x14ac:dyDescent="0.35">
      <c r="B175" s="47"/>
      <c r="C175" s="357" t="s">
        <v>397</v>
      </c>
      <c r="D175" s="358"/>
      <c r="E175" s="358"/>
      <c r="F175" s="358"/>
      <c r="G175" s="358"/>
      <c r="H175" s="358"/>
      <c r="I175" s="358"/>
      <c r="J175" s="359"/>
      <c r="K175" s="87"/>
    </row>
    <row r="176" spans="2:11" ht="10" customHeight="1" x14ac:dyDescent="0.35">
      <c r="B176" s="47"/>
      <c r="C176" s="51"/>
      <c r="D176" s="51"/>
      <c r="E176" s="151"/>
      <c r="F176" s="51"/>
      <c r="K176" s="87"/>
    </row>
    <row r="177" spans="2:14" s="1" customFormat="1" ht="32.15" customHeight="1" x14ac:dyDescent="0.3">
      <c r="B177" s="69"/>
      <c r="C177" s="343" t="str">
        <f>IF(E166=0,"",
IF(AND(E179&gt;0,E180=""),"N'oubliez pas d'inscrire le montant demandé à la SODEC",
IF(AND(E166&gt;0,E179=""),"Le requérant doit assumer au moins 30% des coûts du budget de projet déposé",
IF(E179/E166&lt;0.3,"Le requérant doit assumer au moins 30% des coûts du budget de projet déposé",""))))</f>
        <v/>
      </c>
      <c r="D177" s="344"/>
      <c r="E177" s="347" t="s">
        <v>346</v>
      </c>
      <c r="F177" s="349" t="s">
        <v>489</v>
      </c>
      <c r="G177" s="337" t="s">
        <v>479</v>
      </c>
      <c r="H177" s="339" t="s">
        <v>1</v>
      </c>
      <c r="I177" s="340"/>
      <c r="J177" s="340"/>
      <c r="K177" s="68"/>
      <c r="N177" s="40"/>
    </row>
    <row r="178" spans="2:14" s="1" customFormat="1" ht="32.15" customHeight="1" x14ac:dyDescent="0.3">
      <c r="B178" s="69"/>
      <c r="C178" s="263" t="s">
        <v>483</v>
      </c>
      <c r="D178" s="264" t="s">
        <v>484</v>
      </c>
      <c r="E178" s="348"/>
      <c r="F178" s="350"/>
      <c r="G178" s="338"/>
      <c r="H178" s="341"/>
      <c r="I178" s="342"/>
      <c r="J178" s="342"/>
      <c r="K178" s="68"/>
      <c r="N178" s="40"/>
    </row>
    <row r="179" spans="2:14" s="1" customFormat="1" ht="22" customHeight="1" x14ac:dyDescent="0.3">
      <c r="B179" s="69"/>
      <c r="C179" s="265" t="s">
        <v>316</v>
      </c>
      <c r="D179" s="31"/>
      <c r="E179" s="16"/>
      <c r="F179" s="17"/>
      <c r="G179" s="245" t="str">
        <f t="shared" ref="G179:G192" si="6">IF(F179="","",E179-F179)</f>
        <v/>
      </c>
      <c r="H179" s="336"/>
      <c r="I179" s="336"/>
      <c r="J179" s="336"/>
      <c r="K179" s="68"/>
      <c r="N179" s="40"/>
    </row>
    <row r="180" spans="2:14" s="1" customFormat="1" ht="22" customHeight="1" x14ac:dyDescent="0.3">
      <c r="B180" s="69"/>
      <c r="C180" s="265" t="s">
        <v>466</v>
      </c>
      <c r="D180" s="31"/>
      <c r="E180" s="16"/>
      <c r="F180" s="17"/>
      <c r="G180" s="245" t="str">
        <f t="shared" si="6"/>
        <v/>
      </c>
      <c r="H180" s="336"/>
      <c r="I180" s="336"/>
      <c r="J180" s="336"/>
      <c r="K180" s="68"/>
      <c r="N180" s="40"/>
    </row>
    <row r="181" spans="2:14" s="1" customFormat="1" ht="22" customHeight="1" x14ac:dyDescent="0.3">
      <c r="B181" s="69"/>
      <c r="C181" s="331" t="s">
        <v>485</v>
      </c>
      <c r="D181" s="332"/>
      <c r="E181" s="266">
        <f>SUM(E182:E184)</f>
        <v>0</v>
      </c>
      <c r="F181" s="267">
        <f>SUM(F182:F184)</f>
        <v>0</v>
      </c>
      <c r="G181" s="268">
        <f t="shared" si="6"/>
        <v>0</v>
      </c>
      <c r="H181" s="333"/>
      <c r="I181" s="334"/>
      <c r="J181" s="335"/>
      <c r="K181" s="68"/>
      <c r="N181" s="40"/>
    </row>
    <row r="182" spans="2:14" s="1" customFormat="1" ht="22" customHeight="1" x14ac:dyDescent="0.3">
      <c r="B182" s="69"/>
      <c r="C182" s="269" t="s">
        <v>22</v>
      </c>
      <c r="D182" s="31"/>
      <c r="E182" s="16"/>
      <c r="F182" s="17"/>
      <c r="G182" s="245" t="str">
        <f t="shared" si="6"/>
        <v/>
      </c>
      <c r="H182" s="336"/>
      <c r="I182" s="336"/>
      <c r="J182" s="336"/>
      <c r="K182" s="68"/>
      <c r="N182" s="40"/>
    </row>
    <row r="183" spans="2:14" s="1" customFormat="1" ht="22" customHeight="1" x14ac:dyDescent="0.3">
      <c r="B183" s="69"/>
      <c r="C183" s="28"/>
      <c r="D183" s="31"/>
      <c r="E183" s="16"/>
      <c r="F183" s="17"/>
      <c r="G183" s="245" t="str">
        <f t="shared" si="6"/>
        <v/>
      </c>
      <c r="H183" s="336"/>
      <c r="I183" s="336"/>
      <c r="J183" s="336"/>
      <c r="K183" s="68"/>
      <c r="N183" s="40"/>
    </row>
    <row r="184" spans="2:14" s="1" customFormat="1" ht="22" customHeight="1" x14ac:dyDescent="0.3">
      <c r="B184" s="69"/>
      <c r="C184" s="28"/>
      <c r="D184" s="31"/>
      <c r="E184" s="16"/>
      <c r="F184" s="17"/>
      <c r="G184" s="245" t="str">
        <f t="shared" si="6"/>
        <v/>
      </c>
      <c r="H184" s="336"/>
      <c r="I184" s="336"/>
      <c r="J184" s="336"/>
      <c r="K184" s="68"/>
      <c r="N184" s="40"/>
    </row>
    <row r="185" spans="2:14" s="1" customFormat="1" ht="22" customHeight="1" x14ac:dyDescent="0.3">
      <c r="B185" s="69"/>
      <c r="C185" s="331" t="s">
        <v>486</v>
      </c>
      <c r="D185" s="332"/>
      <c r="E185" s="266">
        <f>SUM(E186:E188)</f>
        <v>0</v>
      </c>
      <c r="F185" s="267">
        <f>SUM(F186:F188)</f>
        <v>0</v>
      </c>
      <c r="G185" s="268">
        <f t="shared" si="6"/>
        <v>0</v>
      </c>
      <c r="H185" s="333"/>
      <c r="I185" s="334"/>
      <c r="J185" s="335"/>
      <c r="K185" s="68"/>
      <c r="N185" s="40"/>
    </row>
    <row r="186" spans="2:14" s="1" customFormat="1" ht="31.5" customHeight="1" x14ac:dyDescent="0.3">
      <c r="B186" s="69"/>
      <c r="C186" s="270" t="s">
        <v>47</v>
      </c>
      <c r="D186" s="31"/>
      <c r="E186" s="16"/>
      <c r="F186" s="17"/>
      <c r="G186" s="245" t="str">
        <f t="shared" si="6"/>
        <v/>
      </c>
      <c r="H186" s="336"/>
      <c r="I186" s="336"/>
      <c r="J186" s="336"/>
      <c r="K186" s="68"/>
      <c r="N186" s="40"/>
    </row>
    <row r="187" spans="2:14" s="1" customFormat="1" ht="22" customHeight="1" x14ac:dyDescent="0.3">
      <c r="B187" s="69"/>
      <c r="C187" s="28"/>
      <c r="D187" s="31"/>
      <c r="E187" s="16"/>
      <c r="F187" s="17"/>
      <c r="G187" s="245" t="str">
        <f t="shared" si="6"/>
        <v/>
      </c>
      <c r="H187" s="336"/>
      <c r="I187" s="336"/>
      <c r="J187" s="336"/>
      <c r="K187" s="68"/>
      <c r="N187" s="40"/>
    </row>
    <row r="188" spans="2:14" s="1" customFormat="1" ht="22" customHeight="1" x14ac:dyDescent="0.3">
      <c r="B188" s="69"/>
      <c r="C188" s="28"/>
      <c r="D188" s="31"/>
      <c r="E188" s="16"/>
      <c r="F188" s="17"/>
      <c r="G188" s="245" t="str">
        <f t="shared" si="6"/>
        <v/>
      </c>
      <c r="H188" s="336"/>
      <c r="I188" s="336"/>
      <c r="J188" s="336"/>
      <c r="K188" s="68"/>
      <c r="N188" s="40"/>
    </row>
    <row r="189" spans="2:14" s="1" customFormat="1" ht="22" customHeight="1" x14ac:dyDescent="0.3">
      <c r="B189" s="69"/>
      <c r="C189" s="331" t="s">
        <v>487</v>
      </c>
      <c r="D189" s="332"/>
      <c r="E189" s="266">
        <f>SUM(E190:E192)</f>
        <v>0</v>
      </c>
      <c r="F189" s="267">
        <f t="shared" ref="F189" si="7">SUM(F190:F192)</f>
        <v>0</v>
      </c>
      <c r="G189" s="268">
        <f t="shared" si="6"/>
        <v>0</v>
      </c>
      <c r="H189" s="333"/>
      <c r="I189" s="334"/>
      <c r="J189" s="335"/>
      <c r="K189" s="68"/>
      <c r="N189" s="40"/>
    </row>
    <row r="190" spans="2:14" s="1" customFormat="1" ht="22" customHeight="1" x14ac:dyDescent="0.3">
      <c r="B190" s="69"/>
      <c r="C190" s="28"/>
      <c r="D190" s="31"/>
      <c r="E190" s="16"/>
      <c r="F190" s="17"/>
      <c r="G190" s="245" t="str">
        <f t="shared" si="6"/>
        <v/>
      </c>
      <c r="H190" s="336"/>
      <c r="I190" s="336"/>
      <c r="J190" s="336"/>
      <c r="K190" s="68"/>
      <c r="N190" s="40"/>
    </row>
    <row r="191" spans="2:14" s="1" customFormat="1" ht="22" customHeight="1" x14ac:dyDescent="0.3">
      <c r="B191" s="69"/>
      <c r="C191" s="28"/>
      <c r="D191" s="31"/>
      <c r="E191" s="16"/>
      <c r="F191" s="17"/>
      <c r="G191" s="245" t="str">
        <f t="shared" si="6"/>
        <v/>
      </c>
      <c r="H191" s="336"/>
      <c r="I191" s="336"/>
      <c r="J191" s="336"/>
      <c r="K191" s="68"/>
      <c r="N191" s="40"/>
    </row>
    <row r="192" spans="2:14" s="1" customFormat="1" ht="22" customHeight="1" x14ac:dyDescent="0.3">
      <c r="B192" s="69"/>
      <c r="C192" s="28"/>
      <c r="D192" s="31"/>
      <c r="E192" s="16"/>
      <c r="F192" s="17"/>
      <c r="G192" s="245" t="str">
        <f t="shared" si="6"/>
        <v/>
      </c>
      <c r="H192" s="336"/>
      <c r="I192" s="336"/>
      <c r="J192" s="336"/>
      <c r="K192" s="68"/>
      <c r="M192" s="27" t="s">
        <v>396</v>
      </c>
      <c r="N192" s="40"/>
    </row>
    <row r="193" spans="2:13" s="1" customFormat="1" ht="20.149999999999999" customHeight="1" x14ac:dyDescent="0.3">
      <c r="B193" s="69"/>
      <c r="C193" s="271" t="s">
        <v>0</v>
      </c>
      <c r="D193" s="272"/>
      <c r="E193" s="252">
        <f>SUM(E179,E180,E181,E185,E189)</f>
        <v>0</v>
      </c>
      <c r="F193" s="253">
        <f t="shared" ref="F193:G193" si="8">SUM(F179,F180,F181,F185,F189)</f>
        <v>0</v>
      </c>
      <c r="G193" s="254">
        <f t="shared" si="8"/>
        <v>0</v>
      </c>
      <c r="H193" s="313"/>
      <c r="I193" s="314"/>
      <c r="J193" s="314"/>
      <c r="K193" s="68"/>
    </row>
    <row r="194" spans="2:13" ht="10" customHeight="1" thickBot="1" x14ac:dyDescent="0.4">
      <c r="B194" s="194"/>
      <c r="C194" s="211"/>
      <c r="D194" s="211"/>
      <c r="E194" s="210"/>
      <c r="F194" s="211"/>
      <c r="G194" s="174"/>
      <c r="H194" s="174"/>
      <c r="I194" s="174"/>
      <c r="J194" s="174"/>
      <c r="K194" s="175"/>
    </row>
    <row r="195" spans="2:13" ht="14.15" customHeight="1" thickBot="1" x14ac:dyDescent="0.4">
      <c r="C195" s="51"/>
      <c r="D195" s="51"/>
      <c r="E195" s="151"/>
      <c r="F195" s="51"/>
    </row>
    <row r="196" spans="2:13" ht="10" customHeight="1" x14ac:dyDescent="0.35">
      <c r="B196" s="41"/>
      <c r="C196" s="45"/>
      <c r="D196" s="45"/>
      <c r="E196" s="262"/>
      <c r="F196" s="45"/>
      <c r="G196" s="45"/>
      <c r="H196" s="45"/>
      <c r="I196" s="45"/>
      <c r="J196" s="45"/>
      <c r="K196" s="46"/>
    </row>
    <row r="197" spans="2:13" ht="26.15" customHeight="1" x14ac:dyDescent="0.35">
      <c r="B197" s="47"/>
      <c r="C197" s="366" t="s">
        <v>382</v>
      </c>
      <c r="D197" s="366"/>
      <c r="E197" s="366"/>
      <c r="F197" s="366"/>
      <c r="G197" s="366"/>
      <c r="H197" s="366"/>
      <c r="I197" s="366"/>
      <c r="J197" s="366"/>
      <c r="K197" s="87"/>
    </row>
    <row r="198" spans="2:13" ht="10" customHeight="1" x14ac:dyDescent="0.35">
      <c r="B198" s="47"/>
      <c r="C198" s="51"/>
      <c r="D198" s="51"/>
      <c r="E198" s="151"/>
      <c r="F198" s="51"/>
      <c r="K198" s="87"/>
    </row>
    <row r="199" spans="2:13" ht="22" customHeight="1" x14ac:dyDescent="0.35">
      <c r="B199" s="47"/>
      <c r="D199" s="273"/>
      <c r="E199" s="274"/>
      <c r="F199" s="274"/>
      <c r="G199" s="275" t="s">
        <v>440</v>
      </c>
      <c r="H199" s="275" t="s">
        <v>352</v>
      </c>
      <c r="I199" s="351" t="s">
        <v>445</v>
      </c>
      <c r="J199" s="352"/>
      <c r="K199" s="87"/>
    </row>
    <row r="200" spans="2:13" ht="22" customHeight="1" x14ac:dyDescent="0.35">
      <c r="B200" s="47"/>
      <c r="C200" s="360" t="s">
        <v>465</v>
      </c>
      <c r="D200" s="361"/>
      <c r="E200" s="361"/>
      <c r="F200" s="362"/>
      <c r="G200" s="31"/>
      <c r="H200" s="32"/>
      <c r="I200" s="315"/>
      <c r="J200" s="316"/>
      <c r="K200" s="87"/>
    </row>
    <row r="201" spans="2:13" ht="22" customHeight="1" x14ac:dyDescent="0.35">
      <c r="B201" s="47"/>
      <c r="C201" s="363"/>
      <c r="D201" s="364"/>
      <c r="E201" s="364"/>
      <c r="F201" s="365"/>
      <c r="G201" s="31"/>
      <c r="H201" s="32"/>
      <c r="I201" s="315"/>
      <c r="J201" s="316"/>
      <c r="K201" s="87"/>
    </row>
    <row r="202" spans="2:13" ht="22" customHeight="1" x14ac:dyDescent="0.35">
      <c r="B202" s="47"/>
      <c r="C202" s="360" t="s">
        <v>488</v>
      </c>
      <c r="D202" s="361"/>
      <c r="E202" s="361"/>
      <c r="F202" s="362"/>
      <c r="G202" s="31"/>
      <c r="H202" s="32"/>
      <c r="I202" s="315"/>
      <c r="J202" s="316"/>
      <c r="K202" s="87"/>
    </row>
    <row r="203" spans="2:13" ht="22" customHeight="1" x14ac:dyDescent="0.35">
      <c r="B203" s="47"/>
      <c r="C203" s="363"/>
      <c r="D203" s="364"/>
      <c r="E203" s="364"/>
      <c r="F203" s="365"/>
      <c r="G203" s="31"/>
      <c r="H203" s="32"/>
      <c r="I203" s="315"/>
      <c r="J203" s="316"/>
      <c r="K203" s="87"/>
    </row>
    <row r="204" spans="2:13" ht="10" customHeight="1" thickBot="1" x14ac:dyDescent="0.4">
      <c r="B204" s="194"/>
      <c r="C204" s="276"/>
      <c r="D204" s="276"/>
      <c r="E204" s="277"/>
      <c r="F204" s="277"/>
      <c r="G204" s="278"/>
      <c r="H204" s="278"/>
      <c r="I204" s="278"/>
      <c r="J204" s="76"/>
      <c r="K204" s="175"/>
    </row>
    <row r="205" spans="2:13" ht="14.15" customHeight="1" thickBot="1" x14ac:dyDescent="0.4">
      <c r="C205" s="279"/>
      <c r="D205" s="279"/>
      <c r="E205" s="280"/>
      <c r="F205" s="280"/>
      <c r="G205" s="12"/>
      <c r="H205" s="12"/>
      <c r="I205" s="12"/>
      <c r="J205" s="1"/>
    </row>
    <row r="206" spans="2:13" ht="10" customHeight="1" x14ac:dyDescent="0.35">
      <c r="B206" s="41"/>
      <c r="C206" s="45"/>
      <c r="D206" s="45"/>
      <c r="E206" s="262"/>
      <c r="F206" s="45"/>
      <c r="G206" s="45"/>
      <c r="H206" s="45"/>
      <c r="I206" s="45"/>
      <c r="J206" s="45"/>
      <c r="K206" s="46"/>
      <c r="M206" s="281"/>
    </row>
    <row r="207" spans="2:13" ht="26.15" customHeight="1" x14ac:dyDescent="0.35">
      <c r="B207" s="47"/>
      <c r="C207" s="354" t="s">
        <v>369</v>
      </c>
      <c r="D207" s="355"/>
      <c r="E207" s="355"/>
      <c r="F207" s="355"/>
      <c r="G207" s="355"/>
      <c r="H207" s="355"/>
      <c r="I207" s="355"/>
      <c r="J207" s="356"/>
      <c r="K207" s="87"/>
      <c r="M207" s="281"/>
    </row>
    <row r="208" spans="2:13" ht="10" customHeight="1" thickBot="1" x14ac:dyDescent="0.4">
      <c r="B208" s="194"/>
      <c r="C208" s="276"/>
      <c r="D208" s="276"/>
      <c r="E208" s="277"/>
      <c r="F208" s="277"/>
      <c r="G208" s="278"/>
      <c r="H208" s="278"/>
      <c r="I208" s="278"/>
      <c r="J208" s="76"/>
      <c r="K208" s="175"/>
      <c r="M208" s="281"/>
    </row>
    <row r="209" spans="2:14" ht="14.15" customHeight="1" thickBot="1" x14ac:dyDescent="0.4">
      <c r="C209" s="279"/>
      <c r="D209" s="279"/>
      <c r="E209" s="280"/>
      <c r="F209" s="280"/>
      <c r="G209" s="12"/>
      <c r="H209" s="12"/>
      <c r="I209" s="12"/>
      <c r="J209" s="1"/>
    </row>
    <row r="210" spans="2:14" ht="16" customHeight="1" x14ac:dyDescent="0.35">
      <c r="B210" s="41"/>
      <c r="C210" s="44"/>
      <c r="D210" s="44"/>
      <c r="E210" s="214"/>
      <c r="F210" s="44"/>
      <c r="G210" s="45"/>
      <c r="H210" s="45"/>
      <c r="I210" s="45"/>
      <c r="J210" s="45"/>
      <c r="K210" s="190"/>
    </row>
    <row r="211" spans="2:14" ht="40" customHeight="1" x14ac:dyDescent="0.35">
      <c r="B211" s="47"/>
      <c r="C211" s="405" t="s">
        <v>411</v>
      </c>
      <c r="D211" s="406"/>
      <c r="E211" s="406"/>
      <c r="F211" s="406"/>
      <c r="G211" s="406"/>
      <c r="H211" s="406"/>
      <c r="I211" s="406"/>
      <c r="J211" s="406"/>
      <c r="K211" s="87"/>
    </row>
    <row r="212" spans="2:14" ht="16" customHeight="1" thickBot="1" x14ac:dyDescent="0.4">
      <c r="B212" s="194"/>
      <c r="C212" s="282"/>
      <c r="D212" s="282"/>
      <c r="E212" s="283"/>
      <c r="F212" s="282"/>
      <c r="G212" s="174"/>
      <c r="H212" s="174"/>
      <c r="I212" s="174"/>
      <c r="J212" s="174"/>
      <c r="K212" s="175"/>
    </row>
    <row r="213" spans="2:14" ht="15.5" x14ac:dyDescent="0.35">
      <c r="C213" s="284"/>
      <c r="D213" s="284"/>
      <c r="E213" s="285"/>
      <c r="F213" s="284"/>
    </row>
    <row r="214" spans="2:14" ht="38.15" customHeight="1" x14ac:dyDescent="0.35">
      <c r="C214" s="382" t="s">
        <v>406</v>
      </c>
      <c r="D214" s="383"/>
      <c r="E214" s="383"/>
      <c r="F214" s="383"/>
      <c r="G214" s="383"/>
      <c r="H214" s="383"/>
      <c r="I214" s="383"/>
      <c r="J214" s="384"/>
      <c r="K214" s="38"/>
      <c r="N214" s="81"/>
    </row>
    <row r="215" spans="2:14" ht="15.5" x14ac:dyDescent="0.35">
      <c r="C215" s="284"/>
      <c r="D215" s="284"/>
      <c r="E215" s="285"/>
      <c r="F215" s="284"/>
    </row>
    <row r="216" spans="2:14" ht="15.5" x14ac:dyDescent="0.35">
      <c r="C216" s="284"/>
      <c r="D216" s="284"/>
      <c r="E216" s="285"/>
      <c r="F216" s="284"/>
    </row>
  </sheetData>
  <sheetProtection algorithmName="SHA-512" hashValue="flIovGF7EjSTGRJhJHA319yDprpux8oSyqcrGY2cywat9rfvh/Nf7UE84Q+1M56Pl33i2X5RRE25Qq5M6J6/Bw==" saltValue="cvZIeZz6zF7DJnUf+9BDKA==" spinCount="100000" sheet="1" objects="1" scenarios="1" formatRows="0"/>
  <mergeCells count="217">
    <mergeCell ref="M75:M77"/>
    <mergeCell ref="I120:J120"/>
    <mergeCell ref="F89:J89"/>
    <mergeCell ref="F91:J91"/>
    <mergeCell ref="C91:E91"/>
    <mergeCell ref="C71:E71"/>
    <mergeCell ref="C73:E73"/>
    <mergeCell ref="F67:J67"/>
    <mergeCell ref="C83:E83"/>
    <mergeCell ref="C67:D67"/>
    <mergeCell ref="I70:J70"/>
    <mergeCell ref="I72:J72"/>
    <mergeCell ref="C77:E77"/>
    <mergeCell ref="C112:J112"/>
    <mergeCell ref="H77:J77"/>
    <mergeCell ref="I116:J116"/>
    <mergeCell ref="C109:J109"/>
    <mergeCell ref="I117:J117"/>
    <mergeCell ref="I118:J118"/>
    <mergeCell ref="C119:D119"/>
    <mergeCell ref="C79:E79"/>
    <mergeCell ref="C114:D114"/>
    <mergeCell ref="C69:E69"/>
    <mergeCell ref="F69:G69"/>
    <mergeCell ref="F95:J95"/>
    <mergeCell ref="F96:J96"/>
    <mergeCell ref="F97:J97"/>
    <mergeCell ref="C102:J102"/>
    <mergeCell ref="C105:J105"/>
    <mergeCell ref="C72:E72"/>
    <mergeCell ref="C75:E75"/>
    <mergeCell ref="C93:D97"/>
    <mergeCell ref="C116:D116"/>
    <mergeCell ref="G113:H113"/>
    <mergeCell ref="I59:J59"/>
    <mergeCell ref="C23:E23"/>
    <mergeCell ref="C24:E24"/>
    <mergeCell ref="C25:E25"/>
    <mergeCell ref="C26:E26"/>
    <mergeCell ref="C34:E34"/>
    <mergeCell ref="C35:E35"/>
    <mergeCell ref="C89:E89"/>
    <mergeCell ref="C64:F64"/>
    <mergeCell ref="G64:H64"/>
    <mergeCell ref="C63:F63"/>
    <mergeCell ref="G63:H63"/>
    <mergeCell ref="I60:J60"/>
    <mergeCell ref="I61:J61"/>
    <mergeCell ref="I62:J62"/>
    <mergeCell ref="I63:J63"/>
    <mergeCell ref="I64:J64"/>
    <mergeCell ref="C70:E70"/>
    <mergeCell ref="G60:H60"/>
    <mergeCell ref="C60:F60"/>
    <mergeCell ref="C61:F61"/>
    <mergeCell ref="G61:H61"/>
    <mergeCell ref="C62:F62"/>
    <mergeCell ref="G62:H62"/>
    <mergeCell ref="C51:J51"/>
    <mergeCell ref="H35:J35"/>
    <mergeCell ref="F37:J37"/>
    <mergeCell ref="F46:J47"/>
    <mergeCell ref="C57:J57"/>
    <mergeCell ref="C54:J54"/>
    <mergeCell ref="C44:E44"/>
    <mergeCell ref="C45:E45"/>
    <mergeCell ref="F32:J32"/>
    <mergeCell ref="F33:J33"/>
    <mergeCell ref="F41:J41"/>
    <mergeCell ref="F42:J42"/>
    <mergeCell ref="C214:J214"/>
    <mergeCell ref="F79:J79"/>
    <mergeCell ref="F81:J81"/>
    <mergeCell ref="F93:J93"/>
    <mergeCell ref="F75:J75"/>
    <mergeCell ref="C87:E87"/>
    <mergeCell ref="F87:J87"/>
    <mergeCell ref="C81:E81"/>
    <mergeCell ref="C85:E85"/>
    <mergeCell ref="F85:J85"/>
    <mergeCell ref="H179:J179"/>
    <mergeCell ref="H180:J180"/>
    <mergeCell ref="H182:J182"/>
    <mergeCell ref="H186:J186"/>
    <mergeCell ref="H192:J192"/>
    <mergeCell ref="I114:J114"/>
    <mergeCell ref="I141:J141"/>
    <mergeCell ref="C211:J211"/>
    <mergeCell ref="C140:D140"/>
    <mergeCell ref="I127:J127"/>
    <mergeCell ref="C173:J173"/>
    <mergeCell ref="I130:J130"/>
    <mergeCell ref="F94:J94"/>
    <mergeCell ref="I121:J121"/>
    <mergeCell ref="E1:K1"/>
    <mergeCell ref="C19:J19"/>
    <mergeCell ref="F24:J24"/>
    <mergeCell ref="F25:J25"/>
    <mergeCell ref="F34:J34"/>
    <mergeCell ref="F36:J36"/>
    <mergeCell ref="F43:J43"/>
    <mergeCell ref="F44:G44"/>
    <mergeCell ref="C28:J28"/>
    <mergeCell ref="C20:J20"/>
    <mergeCell ref="F22:J22"/>
    <mergeCell ref="C39:J39"/>
    <mergeCell ref="C6:J6"/>
    <mergeCell ref="C9:J9"/>
    <mergeCell ref="D12:J12"/>
    <mergeCell ref="D15:J15"/>
    <mergeCell ref="C22:E22"/>
    <mergeCell ref="C36:E36"/>
    <mergeCell ref="C43:E43"/>
    <mergeCell ref="C33:E33"/>
    <mergeCell ref="C32:E32"/>
    <mergeCell ref="C37:E37"/>
    <mergeCell ref="C29:J29"/>
    <mergeCell ref="F23:J23"/>
    <mergeCell ref="I202:J202"/>
    <mergeCell ref="I203:J203"/>
    <mergeCell ref="N6:N7"/>
    <mergeCell ref="C207:J207"/>
    <mergeCell ref="C175:J175"/>
    <mergeCell ref="C200:F201"/>
    <mergeCell ref="C202:F203"/>
    <mergeCell ref="I142:J142"/>
    <mergeCell ref="I143:J143"/>
    <mergeCell ref="C144:D144"/>
    <mergeCell ref="H190:J190"/>
    <mergeCell ref="H191:J191"/>
    <mergeCell ref="C181:D181"/>
    <mergeCell ref="C197:J197"/>
    <mergeCell ref="I129:J129"/>
    <mergeCell ref="F168:J169"/>
    <mergeCell ref="C128:D128"/>
    <mergeCell ref="I128:J128"/>
    <mergeCell ref="C132:D132"/>
    <mergeCell ref="C135:D135"/>
    <mergeCell ref="G59:H59"/>
    <mergeCell ref="C59:F59"/>
    <mergeCell ref="F45:J45"/>
    <mergeCell ref="F35:G35"/>
    <mergeCell ref="C123:D123"/>
    <mergeCell ref="C126:D126"/>
    <mergeCell ref="I126:J126"/>
    <mergeCell ref="I122:J122"/>
    <mergeCell ref="C115:J115"/>
    <mergeCell ref="E177:E178"/>
    <mergeCell ref="F177:F178"/>
    <mergeCell ref="I200:J200"/>
    <mergeCell ref="I201:J201"/>
    <mergeCell ref="I119:J119"/>
    <mergeCell ref="C117:D117"/>
    <mergeCell ref="C118:D118"/>
    <mergeCell ref="I199:J199"/>
    <mergeCell ref="I135:J135"/>
    <mergeCell ref="C136:D136"/>
    <mergeCell ref="I136:J136"/>
    <mergeCell ref="I140:J140"/>
    <mergeCell ref="C137:D137"/>
    <mergeCell ref="I137:J137"/>
    <mergeCell ref="C138:D138"/>
    <mergeCell ref="I138:J138"/>
    <mergeCell ref="C139:D139"/>
    <mergeCell ref="I139:J139"/>
    <mergeCell ref="C185:D185"/>
    <mergeCell ref="C158:D158"/>
    <mergeCell ref="I158:J158"/>
    <mergeCell ref="I159:J159"/>
    <mergeCell ref="I160:J160"/>
    <mergeCell ref="I161:J161"/>
    <mergeCell ref="C189:D189"/>
    <mergeCell ref="H181:J181"/>
    <mergeCell ref="H185:J185"/>
    <mergeCell ref="H189:J189"/>
    <mergeCell ref="H183:J183"/>
    <mergeCell ref="H184:J184"/>
    <mergeCell ref="H187:J187"/>
    <mergeCell ref="H188:J188"/>
    <mergeCell ref="G177:G178"/>
    <mergeCell ref="H177:J178"/>
    <mergeCell ref="C177:D177"/>
    <mergeCell ref="C164:D164"/>
    <mergeCell ref="C150:D150"/>
    <mergeCell ref="I150:J150"/>
    <mergeCell ref="C125:J125"/>
    <mergeCell ref="C134:J134"/>
    <mergeCell ref="C127:D127"/>
    <mergeCell ref="I131:J131"/>
    <mergeCell ref="C166:D166"/>
    <mergeCell ref="C146:D146"/>
    <mergeCell ref="G148:H148"/>
    <mergeCell ref="C149:D149"/>
    <mergeCell ref="I149:J149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23:J123"/>
    <mergeCell ref="I132:J132"/>
    <mergeCell ref="I144:J144"/>
    <mergeCell ref="I146:J146"/>
    <mergeCell ref="I164:J164"/>
    <mergeCell ref="I166:J166"/>
    <mergeCell ref="H193:J193"/>
    <mergeCell ref="I162:J162"/>
    <mergeCell ref="I163:J163"/>
    <mergeCell ref="I157:J157"/>
  </mergeCells>
  <conditionalFormatting sqref="C177:D177">
    <cfRule type="containsText" dxfId="16" priority="5" operator="containsText" text="N'oubliez pas d'inscrire le montant demandé à la SODEC">
      <formula>NOT(ISERROR(SEARCH("N'oubliez pas d'inscrire le montant demandé à la SODEC",C177)))</formula>
    </cfRule>
    <cfRule type="containsText" dxfId="15" priority="8" operator="containsText" text="Le requérant doit assumer au moins 30% des coûts du budget de projet déposé">
      <formula>NOT(ISERROR(SEARCH("Le requérant doit assumer au moins 30% des coûts du budget de projet déposé",C177)))</formula>
    </cfRule>
  </conditionalFormatting>
  <conditionalFormatting sqref="C37:E37">
    <cfRule type="containsText" dxfId="14" priority="10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décision",C37)))</formula>
    </cfRule>
  </conditionalFormatting>
  <conditionalFormatting sqref="E179">
    <cfRule type="expression" dxfId="13" priority="7">
      <formula>AND($E$166&gt;0,$E$179="")</formula>
    </cfRule>
  </conditionalFormatting>
  <conditionalFormatting sqref="E180">
    <cfRule type="expression" dxfId="12" priority="6">
      <formula>AND($E$179&gt;0,$E$180="")</formula>
    </cfRule>
  </conditionalFormatting>
  <conditionalFormatting sqref="F85:J85">
    <cfRule type="expression" dxfId="11" priority="9">
      <formula>$F$83="oui"</formula>
    </cfRule>
  </conditionalFormatting>
  <conditionalFormatting sqref="F168:J169">
    <cfRule type="containsText" dxfId="10" priority="14" operator="containsText" text="L'aide financière peut atteindre un maximum de 50% des frais admissibles sans dépasser 20,000 $ par année financière, par entreprise">
      <formula>NOT(ISERROR(SEARCH("L'aide financière peut atteindre un maximum de 50% des frais admissibles sans dépasser 20,000 $ par année financière, par entreprise",F168)))</formula>
    </cfRule>
  </conditionalFormatting>
  <conditionalFormatting sqref="H77:J77">
    <cfRule type="containsText" dxfId="9" priority="11" operator="containsText" text="Le rapport final devra être remis au plus tard 3 mois après la fin des activités">
      <formula>NOT(ISERROR(SEARCH("Le rapport final devra être remis au plus tard 3 mois après la fin des activités",H77)))</formula>
    </cfRule>
    <cfRule type="containsText" dxfId="8" priority="12" operator="containsText" text="Malheureusement, votre demande étant soumise hors du délai de 14 jours avant le début des activités elle n'est donc pas admissible">
      <formula>NOT(ISERROR(SEARCH("Malheureusement, votre demande étant soumise hors du délai de 14 jours avant le début des activités elle n'est donc pas admissible",H77)))</formula>
    </cfRule>
  </conditionalFormatting>
  <conditionalFormatting sqref="M75:M77">
    <cfRule type="notContainsBlanks" dxfId="7" priority="13">
      <formula>LEN(TRIM(M75))&gt;0</formula>
    </cfRule>
  </conditionalFormatting>
  <dataValidations count="23">
    <dataValidation type="whole" operator="greaterThan" allowBlank="1" showInputMessage="1" showErrorMessage="1" error="Entrer un nombre entier sans décimale" sqref="E169 E129:E131 F123:F124 E116:E118 E120:E122 F132:F133 E141:E143 E133 E124" xr:uid="{52AD64DE-AF68-499D-ACB3-F45C1DB92CC2}">
      <formula1>0</formula1>
    </dataValidation>
    <dataValidation allowBlank="1" showInputMessage="1" showErrorMessage="1" error="Entrer un nombre entier sans décimale" sqref="E173:F173 E190:E192" xr:uid="{C2B38B74-B66B-4479-BD66-F6749587D709}"/>
    <dataValidation type="whole" operator="greaterThan" allowBlank="1" showInputMessage="1" showErrorMessage="1" error="Entrer un nombre entier sans décimale" prompt="Pour les oeuvres québécoises ou les éléments promotionnels" sqref="E139" xr:uid="{57D7BC13-BD00-489E-86CD-900AC06E41FB}">
      <formula1>0</formula1>
    </dataValidation>
    <dataValidation allowBlank="1" showInputMessage="1" showErrorMessage="1" prompt="Le requérant doit assumer au moins 30% des coûts du budget de projet déposé" sqref="E179" xr:uid="{9BE7AD14-7670-4CFE-836C-D845D73011BC}"/>
    <dataValidation type="whole" operator="greaterThan" allowBlank="1" showInputMessage="1" showErrorMessage="1" error="Entrer un nombre entier sans décimale" prompt="Sur le(s) territoire(s) visé(s)" sqref="E140" xr:uid="{F30E524E-E908-43F1-88C0-26B75D40F5FD}">
      <formula1>0</formula1>
    </dataValidation>
    <dataValidation type="whole" operator="greaterThan" allowBlank="1" showInputMessage="1" showErrorMessage="1" error="Entrer un nombre entier sans décimale" prompt="Lorsqu'il n'y a pas de présence collective dans le marché soutenu par la SODEC pouvant accueillir le requérant" sqref="E135" xr:uid="{960C7E2C-EFC1-4D2E-8FDA-58C840F335B1}">
      <formula1>0</formula1>
    </dataValidation>
    <dataValidation allowBlank="1" showInputMessage="1" showErrorMessage="1" prompt="Pour copier un texte de format Word, double cliquer dans cet espace" sqref="F89:J89 F91:J91 F87:J87" xr:uid="{BE612EDB-0788-4D3D-8FFE-A1A26FE3518E}"/>
    <dataValidation type="whole" operator="greaterThan" allowBlank="1" showInputMessage="1" showErrorMessage="1" error="Entrer un nombre entier sans décimale" prompt="Si pertinent" sqref="E138" xr:uid="{CC34C6A2-04B5-487D-BFDE-58B0C1EF7799}">
      <formula1>0</formula1>
    </dataValidation>
    <dataValidation type="whole" operator="greaterThan" allowBlank="1" showInputMessage="1" showErrorMessage="1" error="Entrer un nombre entier sans décimale" prompt="Services liés aux ententes commerciales hors Québec" sqref="E137" xr:uid="{2301CBBF-BB11-4333-85C8-38FBD5AC05D9}">
      <formula1>0</formula1>
    </dataValidation>
    <dataValidation type="whole" operator="greaterThan" allowBlank="1" showInputMessage="1" showErrorMessage="1" error="Entrer un nombre entier sans décimale" prompt="Pour le travail effectué hors Québec et pour la négociation des ententes" sqref="E136" xr:uid="{F939D231-4A78-432C-8A13-8161336D94A9}">
      <formula1>0</formula1>
    </dataValidation>
    <dataValidation type="whole" operator="greaterThan" allowBlank="1" showInputMessage="1" showErrorMessage="1" error="Entrer un nombre entier sans décimale" prompt="Matériel conçu pour les activités de promotion incluant la traduction des outils promotionnels" sqref="E119" xr:uid="{B05BA697-26A6-4039-8706-69C1D1558798}">
      <formula1>0</formula1>
    </dataValidation>
    <dataValidation allowBlank="1" showInputMessage="1" showErrorMessage="1" error="Entrer un nombre entier sans décimale" prompt="Le taux de cumul des aides gouvernementales maximal ne peux dépasser 70% du budget du projet (incluant les crédits d'impôt provinciaux et fédéraux)" sqref="E180 E182:E184 E186:E188" xr:uid="{C88C249D-7821-4E60-86A4-F4515C69E27E}"/>
    <dataValidation type="whole" operator="greaterThan" allowBlank="1" showInputMessage="1" showErrorMessage="1" error="Entrer un nombre entier sans décimale" prompt="Lorsque non soutenus par un autre fonds_x000a_Maximum de 2 épisodes par série ou mini-série, et la bande annonce dans le cas d'un long métrage" sqref="E141:E143" xr:uid="{2FDF8384-5BFD-47D2-809B-43A21411450E}">
      <formula1>0</formula1>
    </dataValidation>
    <dataValidation type="whole" operator="greaterThan" allowBlank="1" showInputMessage="1" showErrorMessage="1" error="Entrer un nombre entier sans décimale" prompt="Pour les occasions d'affaires seulement" sqref="E127" xr:uid="{44478BDE-7338-43DF-B1F4-D3F6EA8C4644}">
      <formula1>0</formula1>
    </dataValidation>
    <dataValidation type="whole" operator="greaterThan" allowBlank="1" showInputMessage="1" showErrorMessage="1" error="Entrer un nombre entier sans décimale" prompt="À compléter à l'étape du rapport final" sqref="F135:F143 F126:F131 F116:F122 F179:F180 F182:F184 F186:F188 F190:F192" xr:uid="{D11A7388-4C02-4FC3-85C4-2B1AA13EC681}">
      <formula1>0</formula1>
    </dataValidation>
    <dataValidation allowBlank="1" showInputMessage="1" showErrorMessage="1" prompt="Entrer la date comme suit:_x000a_aaaa-mm-jj" sqref="F77" xr:uid="{7B94C655-712C-4F8D-B8EF-F18703344014}"/>
    <dataValidation type="whole" operator="greaterThan" allowBlank="1" showInputMessage="1" showErrorMessage="1" error="Entrer un nombre entier sans décimale" prompt="Pour les occasions d'affaires seulement_x000a__x000a_Spécifier le nombre de personnes dans la colonne Notes explicatives" sqref="E126" xr:uid="{AECBBAFE-D88C-4DBD-80F5-1129807AA168}">
      <formula1>0</formula1>
    </dataValidation>
    <dataValidation type="whole" operator="greaterThan" allowBlank="1" showInputMessage="1" showErrorMessage="1" error="Entrer un nombre entier sans décimale" prompt="Pour les occasions d'affaires seulement_x000a__x000a_Spécifier le nombre de personnes, le nombre de jours, le montant par nuitée dans la colonne Notes explicatives" sqref="E128" xr:uid="{4B1E3923-9313-4F2B-A5E0-8A821DC4075E}">
      <formula1>0</formula1>
    </dataValidation>
    <dataValidation type="whole" operator="greaterThan" allowBlank="1" showInputMessage="1" showErrorMessage="1" error="Veuillez entrer l'année comme suit: _x000a_aaaa" prompt="Entrer l'année comme suit:_x000a_aaaa" sqref="G200:G203" xr:uid="{18ED5D1B-7D64-4DD0-9C2E-8AAC99F90337}">
      <formula1>0</formula1>
    </dataValidation>
    <dataValidation type="whole" operator="greaterThan" allowBlank="1" showInputMessage="1" showErrorMessage="1" error="Veuillez entrer un nombre entier sans décimal, sans signe de dollars ($)" prompt="Inscrire un nombre entier, sans signe de dollars ($)" sqref="H200:H203" xr:uid="{BC97BEF0-1C79-4255-8829-DFC7ADD1CF1B}">
      <formula1>0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C29:J29 F32:J32" xr:uid="{319A954E-82D4-4876-932F-89AF26897B10}"/>
    <dataValidation type="whole" operator="greaterThan" allowBlank="1" showInputMessage="1" showErrorMessage="1" error="Veuillez entrer un nombre entier sans décimale" prompt="À compléter à l'étape du rapport final" sqref="F150:F163" xr:uid="{29867AEA-9ECF-4CBE-97BF-1D625BB7827F}">
      <formula1>0</formula1>
    </dataValidation>
    <dataValidation type="whole" operator="greaterThan" allowBlank="1" showInputMessage="1" showErrorMessage="1" error="Veuillez entrer un nombre entier sans décimale" prompt="Inscrire un nombre entier sans signe de dollars ($)" sqref="E150:E163" xr:uid="{B47557D6-8B67-4704-BAE6-645008DA44DF}">
      <formula1>0</formula1>
    </dataValidation>
  </dataValidations>
  <hyperlinks>
    <hyperlink ref="C207:J207" location="Rapport_Final!C7" display="RAPPORT FINAL cliquer ici" xr:uid="{B0DAF584-B8A4-4410-9F5E-25CFBC7680BC}"/>
    <hyperlink ref="M143" location="Rapport_Final!D18" display="accès rapide au rapport final" xr:uid="{089CE113-BA5A-47DB-BCE0-25CD22788295}"/>
    <hyperlink ref="M192" location="Rapport_Final!D19" display="accès rapide au rapport final" xr:uid="{553FA0BA-147C-44B7-BC87-8D88D396A847}"/>
    <hyperlink ref="C105:J105" location="Description_Activités!C7" display="Inscrire le détail des activités prévues dans le cadre du projet dans l'onglet Desciption_Activités cliquer ici" xr:uid="{5BD58F70-27AF-4A3E-85E0-0DB7E71E5E62}"/>
    <hyperlink ref="D15:J15" location="Rapport_Final!C7" display="répondre aux questions et compléter tous les champs de Rapport final" xr:uid="{0F2FED65-C7FD-47B1-90D6-DE44D7540697}"/>
    <hyperlink ref="M125" location="Rapport_Final!D18" display="accès rapide au rapport final" xr:uid="{0D7B29C9-1D03-40E8-89C8-A19EDBB3D7E1}"/>
    <hyperlink ref="M154" location="Rapport_Final!D18" display="accès rapide au rapport final" xr:uid="{5B7A1CB8-65FE-4F1C-B202-7C1101A1062D}"/>
  </hyperlinks>
  <printOptions horizontalCentered="1"/>
  <pageMargins left="0.25" right="0.25" top="0.75" bottom="0.75" header="0.3" footer="0.3"/>
  <pageSetup paperSize="3" scale="84" fitToHeight="6" orientation="portrait" r:id="rId1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9</xdr:col>
                    <xdr:colOff>520700</xdr:colOff>
                    <xdr:row>210</xdr:row>
                    <xdr:rowOff>38100</xdr:rowOff>
                  </from>
                  <to>
                    <xdr:col>9</xdr:col>
                    <xdr:colOff>908050</xdr:colOff>
                    <xdr:row>210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99F0A26-EBC9-49C6-9CCD-E17DE2CA5410}">
          <x14:formula1>
            <xm:f>Paramètres!$D$2:$D$3</xm:f>
          </x14:formula1>
          <xm:sqref>N18:N19 I74 H72:H73</xm:sqref>
        </x14:dataValidation>
        <x14:dataValidation type="list" allowBlank="1" showInputMessage="1" showErrorMessage="1" prompt="Sélectionner dans la liste" xr:uid="{B88510F8-0767-4EA1-A543-9359E432E483}">
          <x14:formula1>
            <xm:f>Paramètres!$A$2:$A$3</xm:f>
          </x14:formula1>
          <xm:sqref>F22:J22</xm:sqref>
        </x14:dataValidation>
        <x14:dataValidation type="list" allowBlank="1" showInputMessage="1" showErrorMessage="1" prompt="Sélectionner dans la liste" xr:uid="{881E5CD4-91D8-4065-A631-0E9DD2ABED83}">
          <x14:formula1>
            <xm:f>Paramètres!$C$2:$C$4</xm:f>
          </x14:formula1>
          <xm:sqref>F67</xm:sqref>
        </x14:dataValidation>
        <x14:dataValidation type="list" allowBlank="1" showInputMessage="1" showErrorMessage="1" prompt="Sélectionner dans la liste" xr:uid="{E53E1951-8CD9-4CB8-AAF0-A18C6629B6F5}">
          <x14:formula1>
            <xm:f>Paramètres!$B$2:$B$10</xm:f>
          </x14:formula1>
          <xm:sqref>G60:H64</xm:sqref>
        </x14:dataValidation>
        <x14:dataValidation type="list" allowBlank="1" showInputMessage="1" showErrorMessage="1" prompt="Sélectionner dans la liste" xr:uid="{C7332335-AB9C-4CC6-9D4D-6DE706E02DE5}">
          <x14:formula1>
            <xm:f>Paramètres!$D$2:$D$3</xm:f>
          </x14:formula1>
          <xm:sqref>F71 F73 F83</xm:sqref>
        </x14:dataValidation>
        <x14:dataValidation type="list" allowBlank="1" showInputMessage="1" showErrorMessage="1" prompt="Sélectionner dans la liste" xr:uid="{EC68487F-98B4-4483-990F-40CF3DB6E266}">
          <x14:formula1>
            <xm:f>Paramètres!$M$1:$M$3</xm:f>
          </x14:formula1>
          <xm:sqref>F69</xm:sqref>
        </x14:dataValidation>
        <x14:dataValidation type="list" allowBlank="1" showInputMessage="1" showErrorMessage="1" prompt="Sélectionner dans la liste" xr:uid="{C6B8185F-9CC3-4A1A-A124-AB598C211BD7}">
          <x14:formula1>
            <xm:f>Paramètres!$N$1:$N$2</xm:f>
          </x14:formula1>
          <xm:sqref>D179:D180 D182:D184 D186:D188 D190:D192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4847-5A24-4347-AEE5-80D3BDFB1CCE}">
  <sheetPr>
    <tabColor theme="4" tint="0.79998168889431442"/>
    <pageSetUpPr fitToPage="1"/>
  </sheetPr>
  <dimension ref="B1:P31"/>
  <sheetViews>
    <sheetView showGridLines="0" zoomScale="90" zoomScaleNormal="90" workbookViewId="0">
      <selection activeCell="C7" sqref="C7:I7"/>
    </sheetView>
  </sheetViews>
  <sheetFormatPr baseColWidth="10" defaultColWidth="10.90625" defaultRowHeight="14" x14ac:dyDescent="0.3"/>
  <cols>
    <col min="1" max="1" width="1.54296875" style="1" customWidth="1"/>
    <col min="2" max="2" width="2.54296875" style="1" customWidth="1"/>
    <col min="3" max="3" width="15.6328125" style="176" customWidth="1"/>
    <col min="4" max="4" width="16.81640625" style="176" customWidth="1"/>
    <col min="5" max="5" width="60.54296875" style="1" customWidth="1"/>
    <col min="6" max="7" width="28.1796875" style="1" customWidth="1"/>
    <col min="8" max="8" width="55.54296875" style="1" customWidth="1"/>
    <col min="9" max="9" width="53.81640625" style="1" customWidth="1"/>
    <col min="10" max="10" width="2.54296875" style="1" customWidth="1"/>
    <col min="11" max="11" width="1.54296875" style="1" customWidth="1"/>
    <col min="12" max="16384" width="10.90625" style="1"/>
  </cols>
  <sheetData>
    <row r="1" spans="2:16" ht="44.15" customHeight="1" x14ac:dyDescent="0.4">
      <c r="E1" s="177"/>
      <c r="F1" s="177"/>
      <c r="G1" s="177"/>
      <c r="H1" s="378" t="s">
        <v>42</v>
      </c>
      <c r="I1" s="378"/>
      <c r="J1" s="378"/>
      <c r="K1" s="34"/>
      <c r="L1" s="178"/>
      <c r="M1" s="178"/>
      <c r="N1" s="178"/>
      <c r="O1" s="178"/>
      <c r="P1" s="178"/>
    </row>
    <row r="2" spans="2:16" ht="18" customHeight="1" x14ac:dyDescent="0.4">
      <c r="E2" s="177"/>
      <c r="F2" s="177"/>
      <c r="G2" s="177"/>
      <c r="J2" s="36" t="s">
        <v>23</v>
      </c>
    </row>
    <row r="3" spans="2:16" ht="18" customHeight="1" x14ac:dyDescent="0.3">
      <c r="I3" s="38"/>
      <c r="J3" s="38" t="s">
        <v>46</v>
      </c>
    </row>
    <row r="4" spans="2:16" ht="12" customHeight="1" x14ac:dyDescent="0.3">
      <c r="I4" s="39"/>
      <c r="J4" s="39" t="s">
        <v>536</v>
      </c>
    </row>
    <row r="5" spans="2:16" ht="14.5" thickBot="1" x14ac:dyDescent="0.35"/>
    <row r="6" spans="2:16" ht="10" customHeight="1" x14ac:dyDescent="0.3">
      <c r="B6" s="179"/>
      <c r="C6" s="180"/>
      <c r="D6" s="180"/>
      <c r="E6" s="181"/>
      <c r="F6" s="181"/>
      <c r="G6" s="181"/>
      <c r="H6" s="181"/>
      <c r="I6" s="181"/>
      <c r="J6" s="182"/>
    </row>
    <row r="7" spans="2:16" ht="26" customHeight="1" x14ac:dyDescent="0.3">
      <c r="B7" s="69"/>
      <c r="C7" s="366" t="s">
        <v>438</v>
      </c>
      <c r="D7" s="366"/>
      <c r="E7" s="366"/>
      <c r="F7" s="366"/>
      <c r="G7" s="366"/>
      <c r="H7" s="366"/>
      <c r="I7" s="366"/>
      <c r="J7" s="68"/>
    </row>
    <row r="8" spans="2:16" ht="10" customHeight="1" x14ac:dyDescent="0.3">
      <c r="B8" s="69"/>
      <c r="E8" s="33"/>
      <c r="J8" s="68"/>
    </row>
    <row r="9" spans="2:16" ht="22" customHeight="1" x14ac:dyDescent="0.3">
      <c r="B9" s="69"/>
      <c r="C9" s="435" t="s">
        <v>374</v>
      </c>
      <c r="D9" s="435"/>
      <c r="E9" s="435"/>
      <c r="F9" s="435"/>
      <c r="G9" s="435"/>
      <c r="H9" s="435"/>
      <c r="I9" s="435"/>
      <c r="J9" s="68"/>
    </row>
    <row r="10" spans="2:16" ht="20" customHeight="1" x14ac:dyDescent="0.3">
      <c r="B10" s="69"/>
      <c r="C10" s="436" t="s">
        <v>463</v>
      </c>
      <c r="D10" s="436"/>
      <c r="E10" s="436"/>
      <c r="F10" s="436"/>
      <c r="G10" s="436"/>
      <c r="H10" s="436"/>
      <c r="I10" s="436"/>
      <c r="J10" s="68"/>
    </row>
    <row r="11" spans="2:16" ht="20" customHeight="1" x14ac:dyDescent="0.3">
      <c r="B11" s="69"/>
      <c r="C11" s="436" t="s">
        <v>464</v>
      </c>
      <c r="D11" s="436"/>
      <c r="E11" s="436"/>
      <c r="F11" s="436"/>
      <c r="G11" s="436"/>
      <c r="H11" s="436"/>
      <c r="I11" s="436"/>
      <c r="J11" s="68"/>
    </row>
    <row r="12" spans="2:16" ht="10" customHeight="1" x14ac:dyDescent="0.3">
      <c r="B12" s="69"/>
      <c r="J12" s="68"/>
    </row>
    <row r="13" spans="2:16" ht="64.5" customHeight="1" x14ac:dyDescent="0.3">
      <c r="B13" s="69"/>
      <c r="C13" s="183" t="s">
        <v>367</v>
      </c>
      <c r="D13" s="183" t="s">
        <v>344</v>
      </c>
      <c r="E13" s="184" t="s">
        <v>383</v>
      </c>
      <c r="F13" s="184" t="s">
        <v>317</v>
      </c>
      <c r="G13" s="184" t="s">
        <v>384</v>
      </c>
      <c r="H13" s="185" t="s">
        <v>318</v>
      </c>
      <c r="I13" s="186" t="s">
        <v>407</v>
      </c>
      <c r="J13" s="68"/>
    </row>
    <row r="14" spans="2:16" x14ac:dyDescent="0.3">
      <c r="B14" s="69"/>
      <c r="C14" s="22"/>
      <c r="D14" s="22"/>
      <c r="E14" s="19"/>
      <c r="F14" s="19"/>
      <c r="G14" s="19"/>
      <c r="H14" s="19"/>
      <c r="I14" s="23"/>
      <c r="J14" s="68"/>
    </row>
    <row r="15" spans="2:16" x14ac:dyDescent="0.3">
      <c r="B15" s="69"/>
      <c r="C15" s="22"/>
      <c r="D15" s="22"/>
      <c r="E15" s="19"/>
      <c r="F15" s="19"/>
      <c r="G15" s="19"/>
      <c r="H15" s="19"/>
      <c r="I15" s="23"/>
      <c r="J15" s="68"/>
    </row>
    <row r="16" spans="2:16" x14ac:dyDescent="0.3">
      <c r="B16" s="69"/>
      <c r="C16" s="22"/>
      <c r="D16" s="22"/>
      <c r="E16" s="19"/>
      <c r="F16" s="19"/>
      <c r="G16" s="19"/>
      <c r="H16" s="19"/>
      <c r="I16" s="23"/>
      <c r="J16" s="68"/>
    </row>
    <row r="17" spans="2:10" x14ac:dyDescent="0.3">
      <c r="B17" s="69"/>
      <c r="C17" s="22"/>
      <c r="D17" s="22"/>
      <c r="E17" s="19"/>
      <c r="F17" s="19"/>
      <c r="G17" s="19"/>
      <c r="H17" s="19"/>
      <c r="I17" s="23"/>
      <c r="J17" s="68"/>
    </row>
    <row r="18" spans="2:10" x14ac:dyDescent="0.3">
      <c r="B18" s="69"/>
      <c r="C18" s="22"/>
      <c r="D18" s="22"/>
      <c r="E18" s="19"/>
      <c r="F18" s="19"/>
      <c r="G18" s="19"/>
      <c r="H18" s="19"/>
      <c r="I18" s="23"/>
      <c r="J18" s="68"/>
    </row>
    <row r="19" spans="2:10" x14ac:dyDescent="0.3">
      <c r="B19" s="69"/>
      <c r="C19" s="22"/>
      <c r="D19" s="22"/>
      <c r="E19" s="19"/>
      <c r="F19" s="19"/>
      <c r="G19" s="19"/>
      <c r="H19" s="19"/>
      <c r="I19" s="23"/>
      <c r="J19" s="68"/>
    </row>
    <row r="20" spans="2:10" x14ac:dyDescent="0.3">
      <c r="B20" s="69"/>
      <c r="C20" s="22"/>
      <c r="D20" s="22"/>
      <c r="E20" s="19"/>
      <c r="F20" s="19"/>
      <c r="G20" s="19"/>
      <c r="H20" s="19"/>
      <c r="I20" s="23"/>
      <c r="J20" s="68"/>
    </row>
    <row r="21" spans="2:10" x14ac:dyDescent="0.3">
      <c r="B21" s="69"/>
      <c r="C21" s="22"/>
      <c r="D21" s="22"/>
      <c r="E21" s="19"/>
      <c r="F21" s="19"/>
      <c r="G21" s="19"/>
      <c r="H21" s="19"/>
      <c r="I21" s="23"/>
      <c r="J21" s="68"/>
    </row>
    <row r="22" spans="2:10" x14ac:dyDescent="0.3">
      <c r="B22" s="69"/>
      <c r="C22" s="22"/>
      <c r="D22" s="22"/>
      <c r="E22" s="19"/>
      <c r="F22" s="19"/>
      <c r="G22" s="19"/>
      <c r="H22" s="19"/>
      <c r="I22" s="23"/>
      <c r="J22" s="68"/>
    </row>
    <row r="23" spans="2:10" x14ac:dyDescent="0.3">
      <c r="B23" s="69"/>
      <c r="C23" s="22"/>
      <c r="D23" s="22"/>
      <c r="E23" s="19"/>
      <c r="F23" s="19"/>
      <c r="G23" s="19"/>
      <c r="H23" s="19"/>
      <c r="I23" s="23"/>
      <c r="J23" s="68"/>
    </row>
    <row r="24" spans="2:10" x14ac:dyDescent="0.3">
      <c r="B24" s="69"/>
      <c r="C24" s="22"/>
      <c r="D24" s="22"/>
      <c r="E24" s="19"/>
      <c r="F24" s="19"/>
      <c r="G24" s="19"/>
      <c r="H24" s="19"/>
      <c r="I24" s="23"/>
      <c r="J24" s="68"/>
    </row>
    <row r="25" spans="2:10" x14ac:dyDescent="0.3">
      <c r="B25" s="69"/>
      <c r="C25" s="22"/>
      <c r="D25" s="22"/>
      <c r="E25" s="19"/>
      <c r="F25" s="19"/>
      <c r="G25" s="19"/>
      <c r="H25" s="19"/>
      <c r="I25" s="23"/>
      <c r="J25" s="68"/>
    </row>
    <row r="26" spans="2:10" x14ac:dyDescent="0.3">
      <c r="B26" s="69"/>
      <c r="C26" s="22"/>
      <c r="D26" s="22"/>
      <c r="E26" s="19"/>
      <c r="F26" s="19"/>
      <c r="G26" s="19"/>
      <c r="H26" s="19"/>
      <c r="I26" s="23"/>
      <c r="J26" s="68"/>
    </row>
    <row r="27" spans="2:10" x14ac:dyDescent="0.3">
      <c r="B27" s="69"/>
      <c r="C27" s="22"/>
      <c r="D27" s="22"/>
      <c r="E27" s="19"/>
      <c r="F27" s="19"/>
      <c r="G27" s="19"/>
      <c r="H27" s="19"/>
      <c r="I27" s="23"/>
      <c r="J27" s="68"/>
    </row>
    <row r="28" spans="2:10" x14ac:dyDescent="0.3">
      <c r="B28" s="69"/>
      <c r="C28" s="22"/>
      <c r="D28" s="22"/>
      <c r="E28" s="19"/>
      <c r="F28" s="19"/>
      <c r="G28" s="19"/>
      <c r="H28" s="19"/>
      <c r="I28" s="23"/>
      <c r="J28" s="68"/>
    </row>
    <row r="29" spans="2:10" ht="14.15" customHeight="1" thickBot="1" x14ac:dyDescent="0.35">
      <c r="B29" s="75"/>
      <c r="C29" s="187"/>
      <c r="D29" s="187"/>
      <c r="E29" s="76"/>
      <c r="F29" s="76"/>
      <c r="G29" s="76"/>
      <c r="H29" s="76"/>
      <c r="I29" s="76"/>
      <c r="J29" s="77"/>
    </row>
    <row r="31" spans="2:10" ht="17" x14ac:dyDescent="0.3">
      <c r="I31" s="26" t="s">
        <v>396</v>
      </c>
    </row>
  </sheetData>
  <sheetProtection algorithmName="SHA-512" hashValue="YYuX5LVakENdTtBbGwfoei9gP3ZwDx9WSaYoBRSK3JmSIX05xSJhuWnusnlEXhSuuBuDBQF6Qf2G5IhZ0YRXFQ==" saltValue="YkLkf9p3/iMxDuZKlcVP2g==" spinCount="100000" sheet="1" objects="1" scenarios="1" formatRows="0"/>
  <mergeCells count="5">
    <mergeCell ref="H1:J1"/>
    <mergeCell ref="C7:I7"/>
    <mergeCell ref="C9:I9"/>
    <mergeCell ref="C10:I10"/>
    <mergeCell ref="C11:I11"/>
  </mergeCells>
  <hyperlinks>
    <hyperlink ref="I31" location="Rapport_Final!D17" display="accès rapide au rapport final" xr:uid="{1BD17FF4-01D6-453B-BA00-F674EE45F216}"/>
    <hyperlink ref="C11:I11" location="Formulaire_Demande!C109" display="2. Ensuite, retourner au Formulaire_Demande cliquer ici" xr:uid="{D4369EF4-02D0-4D7C-B68C-7F408C31029C}"/>
  </hyperlinks>
  <pageMargins left="0.25" right="0.25" top="0.75" bottom="0.75" header="0.3" footer="0.3"/>
  <pageSetup paperSize="3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4E7-41C5-4EF7-9F92-54DD1BA7DAB0}">
  <sheetPr>
    <tabColor rgb="FF00B0F0"/>
    <pageSetUpPr fitToPage="1"/>
  </sheetPr>
  <dimension ref="B1:U63"/>
  <sheetViews>
    <sheetView showGridLines="0" workbookViewId="0">
      <selection activeCell="C7" sqref="C7:K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33" customWidth="1"/>
    <col min="3" max="8" width="15.6328125" style="1" customWidth="1"/>
    <col min="9" max="9" width="2.6328125" style="1" customWidth="1"/>
    <col min="10" max="10" width="38" style="1" customWidth="1"/>
    <col min="11" max="11" width="13.81640625" style="1" customWidth="1"/>
    <col min="12" max="12" width="2.54296875" style="1" customWidth="1"/>
    <col min="13" max="13" width="1.54296875" style="1" customWidth="1"/>
    <col min="14" max="14" width="15.54296875" style="1" customWidth="1"/>
    <col min="15" max="16384" width="10.81640625" style="1"/>
  </cols>
  <sheetData>
    <row r="1" spans="2:17" ht="36.65" customHeight="1" x14ac:dyDescent="0.3">
      <c r="C1" s="378" t="s">
        <v>42</v>
      </c>
      <c r="D1" s="378"/>
      <c r="E1" s="378"/>
      <c r="F1" s="378"/>
      <c r="G1" s="378"/>
      <c r="H1" s="378"/>
      <c r="I1" s="378"/>
      <c r="J1" s="378"/>
      <c r="K1" s="378"/>
      <c r="L1" s="378"/>
      <c r="M1" s="34"/>
      <c r="N1" s="35"/>
      <c r="O1" s="34"/>
      <c r="P1" s="34"/>
      <c r="Q1" s="34"/>
    </row>
    <row r="2" spans="2:17" ht="16.5" x14ac:dyDescent="0.3">
      <c r="L2" s="36" t="s">
        <v>23</v>
      </c>
      <c r="N2" s="37"/>
    </row>
    <row r="3" spans="2:17" ht="16.5" x14ac:dyDescent="0.3">
      <c r="K3" s="38"/>
      <c r="L3" s="38" t="s">
        <v>6</v>
      </c>
    </row>
    <row r="4" spans="2:17" ht="12" customHeight="1" x14ac:dyDescent="0.3">
      <c r="K4" s="38"/>
      <c r="L4" s="39" t="s">
        <v>536</v>
      </c>
    </row>
    <row r="5" spans="2:17" ht="14.15" customHeight="1" thickBot="1" x14ac:dyDescent="0.35">
      <c r="N5" s="40"/>
    </row>
    <row r="6" spans="2:17" ht="10" customHeight="1" x14ac:dyDescent="0.3">
      <c r="B6" s="41"/>
      <c r="C6" s="42"/>
      <c r="D6" s="42"/>
      <c r="E6" s="43"/>
      <c r="F6" s="44"/>
      <c r="G6" s="44"/>
      <c r="H6" s="45"/>
      <c r="I6" s="45"/>
      <c r="J6" s="45"/>
      <c r="K6" s="45"/>
      <c r="L6" s="46"/>
      <c r="M6" s="40"/>
      <c r="N6" s="40"/>
    </row>
    <row r="7" spans="2:17" ht="28" customHeight="1" x14ac:dyDescent="0.3">
      <c r="B7" s="47"/>
      <c r="C7" s="464" t="s">
        <v>370</v>
      </c>
      <c r="D7" s="465"/>
      <c r="E7" s="465"/>
      <c r="F7" s="465"/>
      <c r="G7" s="465"/>
      <c r="H7" s="465"/>
      <c r="I7" s="465"/>
      <c r="J7" s="465"/>
      <c r="K7" s="466"/>
      <c r="L7" s="48"/>
      <c r="M7" s="40"/>
      <c r="N7" s="40"/>
    </row>
    <row r="8" spans="2:17" ht="15.5" x14ac:dyDescent="0.3">
      <c r="B8" s="47"/>
      <c r="C8" s="49"/>
      <c r="D8" s="49"/>
      <c r="E8" s="50"/>
      <c r="F8" s="51"/>
      <c r="G8" s="51"/>
      <c r="H8" s="40"/>
      <c r="I8" s="40"/>
      <c r="J8" s="40"/>
      <c r="K8" s="40"/>
      <c r="L8" s="48"/>
      <c r="M8" s="40"/>
      <c r="N8" s="40"/>
    </row>
    <row r="9" spans="2:17" ht="22" customHeight="1" x14ac:dyDescent="0.3">
      <c r="B9" s="47"/>
      <c r="C9" s="473" t="s">
        <v>428</v>
      </c>
      <c r="D9" s="474"/>
      <c r="E9" s="474"/>
      <c r="F9" s="474"/>
      <c r="G9" s="474"/>
      <c r="H9" s="474"/>
      <c r="I9" s="474"/>
      <c r="J9" s="474"/>
      <c r="K9" s="475"/>
      <c r="L9" s="48"/>
      <c r="M9" s="40"/>
      <c r="N9" s="476"/>
      <c r="O9" s="476"/>
    </row>
    <row r="10" spans="2:17" ht="15.5" x14ac:dyDescent="0.3">
      <c r="B10" s="47"/>
      <c r="C10" s="49"/>
      <c r="D10" s="49"/>
      <c r="E10" s="50"/>
      <c r="F10" s="51"/>
      <c r="G10" s="51"/>
      <c r="H10" s="40"/>
      <c r="I10" s="40"/>
      <c r="J10" s="40"/>
      <c r="K10" s="40"/>
      <c r="L10" s="48"/>
      <c r="M10" s="40"/>
      <c r="N10" s="40"/>
    </row>
    <row r="11" spans="2:17" ht="23.5" customHeight="1" x14ac:dyDescent="0.3">
      <c r="B11" s="47"/>
      <c r="C11" s="478" t="s">
        <v>401</v>
      </c>
      <c r="D11" s="479"/>
      <c r="E11" s="479"/>
      <c r="F11" s="479"/>
      <c r="G11" s="479"/>
      <c r="H11" s="479"/>
      <c r="I11" s="479"/>
      <c r="J11" s="479"/>
      <c r="K11" s="480"/>
      <c r="L11" s="48"/>
      <c r="M11" s="40"/>
      <c r="N11" s="40"/>
    </row>
    <row r="12" spans="2:17" ht="20" customHeight="1" x14ac:dyDescent="0.4">
      <c r="B12" s="47"/>
      <c r="C12" s="52" t="s">
        <v>416</v>
      </c>
      <c r="D12" s="53"/>
      <c r="E12" s="53"/>
      <c r="F12" s="53"/>
      <c r="G12" s="54"/>
      <c r="H12" s="54"/>
      <c r="I12" s="54"/>
      <c r="J12" s="54"/>
      <c r="K12" s="55"/>
      <c r="L12" s="48"/>
      <c r="M12" s="40"/>
      <c r="N12" s="40"/>
    </row>
    <row r="13" spans="2:17" ht="20" customHeight="1" x14ac:dyDescent="0.3">
      <c r="B13" s="47"/>
      <c r="C13" s="56"/>
      <c r="D13" s="57"/>
      <c r="E13" s="58" t="s">
        <v>417</v>
      </c>
      <c r="F13" s="481" t="s">
        <v>418</v>
      </c>
      <c r="G13" s="481"/>
      <c r="H13" s="481"/>
      <c r="I13" s="481"/>
      <c r="J13" s="481"/>
      <c r="K13" s="482"/>
      <c r="L13" s="48"/>
      <c r="M13" s="40"/>
      <c r="N13" s="40"/>
    </row>
    <row r="14" spans="2:17" ht="39" customHeight="1" x14ac:dyDescent="0.3">
      <c r="B14" s="47"/>
      <c r="C14" s="59"/>
      <c r="D14" s="60"/>
      <c r="E14" s="61" t="s">
        <v>417</v>
      </c>
      <c r="F14" s="483" t="s">
        <v>429</v>
      </c>
      <c r="G14" s="483"/>
      <c r="H14" s="483"/>
      <c r="I14" s="483"/>
      <c r="J14" s="483"/>
      <c r="K14" s="484"/>
      <c r="L14" s="48"/>
      <c r="M14" s="40"/>
      <c r="N14" s="40"/>
    </row>
    <row r="15" spans="2:17" ht="15.5" x14ac:dyDescent="0.3">
      <c r="B15" s="47"/>
      <c r="C15" s="49"/>
      <c r="D15" s="49"/>
      <c r="E15" s="50"/>
      <c r="F15" s="51"/>
      <c r="G15" s="51"/>
      <c r="H15" s="40"/>
      <c r="I15" s="40"/>
      <c r="J15" s="40"/>
      <c r="K15" s="40"/>
      <c r="L15" s="48"/>
      <c r="M15" s="40"/>
      <c r="N15" s="40"/>
    </row>
    <row r="16" spans="2:17" ht="22" customHeight="1" x14ac:dyDescent="0.3">
      <c r="B16" s="47"/>
      <c r="C16" s="62" t="s">
        <v>361</v>
      </c>
      <c r="D16" s="467" t="s">
        <v>371</v>
      </c>
      <c r="E16" s="467"/>
      <c r="F16" s="467"/>
      <c r="G16" s="467"/>
      <c r="H16" s="467"/>
      <c r="I16" s="467"/>
      <c r="J16" s="467"/>
      <c r="K16" s="468"/>
      <c r="L16" s="48"/>
      <c r="M16" s="40"/>
      <c r="O16" s="40"/>
    </row>
    <row r="17" spans="2:21" ht="22" customHeight="1" x14ac:dyDescent="0.3">
      <c r="B17" s="47"/>
      <c r="C17" s="63" t="s">
        <v>362</v>
      </c>
      <c r="D17" s="469" t="s">
        <v>431</v>
      </c>
      <c r="E17" s="469"/>
      <c r="F17" s="469"/>
      <c r="G17" s="469"/>
      <c r="H17" s="469"/>
      <c r="I17" s="469"/>
      <c r="J17" s="469"/>
      <c r="K17" s="470"/>
      <c r="L17" s="48"/>
      <c r="M17" s="40"/>
      <c r="N17" s="40"/>
    </row>
    <row r="18" spans="2:21" ht="22" customHeight="1" x14ac:dyDescent="0.3">
      <c r="B18" s="47"/>
      <c r="C18" s="63" t="s">
        <v>363</v>
      </c>
      <c r="D18" s="471" t="s">
        <v>432</v>
      </c>
      <c r="E18" s="471"/>
      <c r="F18" s="471"/>
      <c r="G18" s="471"/>
      <c r="H18" s="471"/>
      <c r="I18" s="471"/>
      <c r="J18" s="471"/>
      <c r="K18" s="472"/>
      <c r="L18" s="48"/>
      <c r="M18" s="40"/>
      <c r="N18" s="477"/>
      <c r="O18" s="477"/>
      <c r="P18" s="477"/>
      <c r="Q18" s="477"/>
      <c r="R18" s="477"/>
      <c r="S18" s="477"/>
      <c r="T18" s="477"/>
      <c r="U18" s="477"/>
    </row>
    <row r="19" spans="2:21" ht="22" customHeight="1" x14ac:dyDescent="0.3">
      <c r="B19" s="47"/>
      <c r="C19" s="63" t="s">
        <v>364</v>
      </c>
      <c r="D19" s="471" t="s">
        <v>366</v>
      </c>
      <c r="E19" s="471"/>
      <c r="F19" s="471"/>
      <c r="G19" s="471"/>
      <c r="H19" s="471"/>
      <c r="I19" s="471"/>
      <c r="J19" s="471"/>
      <c r="K19" s="472"/>
      <c r="L19" s="48"/>
      <c r="M19" s="40"/>
      <c r="N19" s="477"/>
      <c r="O19" s="477"/>
      <c r="P19" s="477"/>
      <c r="Q19" s="477"/>
      <c r="R19" s="477"/>
      <c r="S19" s="477"/>
      <c r="T19" s="477"/>
      <c r="U19" s="477"/>
    </row>
    <row r="20" spans="2:21" ht="22" customHeight="1" x14ac:dyDescent="0.3">
      <c r="B20" s="47"/>
      <c r="C20" s="64" t="s">
        <v>365</v>
      </c>
      <c r="D20" s="462" t="s">
        <v>527</v>
      </c>
      <c r="E20" s="462"/>
      <c r="F20" s="462"/>
      <c r="G20" s="462"/>
      <c r="H20" s="462"/>
      <c r="I20" s="462"/>
      <c r="J20" s="462"/>
      <c r="K20" s="463"/>
      <c r="L20" s="48"/>
      <c r="M20" s="40"/>
      <c r="N20" s="40"/>
    </row>
    <row r="21" spans="2:21" ht="15.5" x14ac:dyDescent="0.3">
      <c r="B21" s="47"/>
      <c r="C21" s="49"/>
      <c r="D21" s="49"/>
      <c r="E21" s="50"/>
      <c r="F21" s="51"/>
      <c r="G21" s="51"/>
      <c r="H21" s="40"/>
      <c r="I21" s="40"/>
      <c r="J21" s="40"/>
      <c r="K21" s="40"/>
      <c r="L21" s="48"/>
      <c r="M21" s="40"/>
      <c r="N21" s="40"/>
    </row>
    <row r="22" spans="2:21" ht="49.5" customHeight="1" x14ac:dyDescent="0.3">
      <c r="B22" s="47"/>
      <c r="C22" s="457" t="s">
        <v>447</v>
      </c>
      <c r="D22" s="457"/>
      <c r="E22" s="457"/>
      <c r="F22" s="457"/>
      <c r="G22" s="51"/>
      <c r="H22" s="65" t="s">
        <v>503</v>
      </c>
      <c r="I22" s="40"/>
      <c r="J22" s="460" t="s">
        <v>538</v>
      </c>
      <c r="K22" s="460"/>
      <c r="L22" s="48"/>
      <c r="M22" s="40"/>
      <c r="N22" s="40"/>
    </row>
    <row r="23" spans="2:21" ht="34" customHeight="1" x14ac:dyDescent="0.3">
      <c r="B23" s="47"/>
      <c r="C23" s="459" t="str">
        <f>IF(Formulaire_Demande!F93="","",Formulaire_Demande!F93)</f>
        <v/>
      </c>
      <c r="D23" s="459"/>
      <c r="E23" s="459"/>
      <c r="F23" s="459"/>
      <c r="G23" s="66"/>
      <c r="H23" s="78"/>
      <c r="I23" s="66"/>
      <c r="J23" s="461"/>
      <c r="K23" s="461"/>
      <c r="L23" s="48"/>
      <c r="M23" s="40"/>
      <c r="N23" s="40"/>
    </row>
    <row r="24" spans="2:21" ht="34" customHeight="1" x14ac:dyDescent="0.3">
      <c r="B24" s="47"/>
      <c r="C24" s="459" t="str">
        <f>IF(Formulaire_Demande!F94="","",Formulaire_Demande!F94)</f>
        <v/>
      </c>
      <c r="D24" s="459"/>
      <c r="E24" s="459"/>
      <c r="F24" s="459"/>
      <c r="G24" s="66"/>
      <c r="H24" s="78"/>
      <c r="I24" s="66"/>
      <c r="J24" s="461"/>
      <c r="K24" s="461"/>
      <c r="L24" s="48"/>
      <c r="M24" s="40"/>
      <c r="N24" s="40"/>
    </row>
    <row r="25" spans="2:21" ht="34" customHeight="1" x14ac:dyDescent="0.3">
      <c r="B25" s="47"/>
      <c r="C25" s="459" t="str">
        <f>IF(Formulaire_Demande!F95="","",Formulaire_Demande!F95)</f>
        <v/>
      </c>
      <c r="D25" s="459"/>
      <c r="E25" s="459"/>
      <c r="F25" s="459"/>
      <c r="G25" s="66"/>
      <c r="H25" s="78"/>
      <c r="I25" s="66"/>
      <c r="J25" s="461"/>
      <c r="K25" s="461"/>
      <c r="L25" s="48"/>
      <c r="M25" s="40"/>
      <c r="N25" s="40"/>
    </row>
    <row r="26" spans="2:21" ht="34" customHeight="1" x14ac:dyDescent="0.3">
      <c r="B26" s="47"/>
      <c r="C26" s="459" t="str">
        <f>IF(Formulaire_Demande!F96="","",Formulaire_Demande!F96)</f>
        <v/>
      </c>
      <c r="D26" s="459"/>
      <c r="E26" s="459"/>
      <c r="F26" s="459"/>
      <c r="G26" s="66"/>
      <c r="H26" s="78"/>
      <c r="I26" s="66"/>
      <c r="J26" s="461"/>
      <c r="K26" s="461"/>
      <c r="L26" s="48"/>
      <c r="M26" s="40"/>
      <c r="N26" s="40"/>
    </row>
    <row r="27" spans="2:21" ht="34" customHeight="1" x14ac:dyDescent="0.3">
      <c r="B27" s="47"/>
      <c r="C27" s="459" t="str">
        <f>IF(Formulaire_Demande!F97="","",Formulaire_Demande!F97)</f>
        <v/>
      </c>
      <c r="D27" s="459"/>
      <c r="E27" s="459"/>
      <c r="F27" s="459"/>
      <c r="G27" s="66"/>
      <c r="H27" s="78"/>
      <c r="I27" s="66"/>
      <c r="J27" s="461"/>
      <c r="K27" s="461"/>
      <c r="L27" s="48"/>
      <c r="M27" s="40"/>
      <c r="N27" s="40"/>
    </row>
    <row r="28" spans="2:21" ht="14.15" customHeight="1" x14ac:dyDescent="0.3">
      <c r="B28" s="47"/>
      <c r="C28" s="67"/>
      <c r="D28" s="67"/>
      <c r="E28" s="67"/>
      <c r="F28" s="67"/>
      <c r="G28" s="67"/>
      <c r="H28" s="67"/>
      <c r="L28" s="68"/>
    </row>
    <row r="29" spans="2:21" ht="22" customHeight="1" x14ac:dyDescent="0.3">
      <c r="B29" s="69"/>
      <c r="C29" s="457" t="s">
        <v>468</v>
      </c>
      <c r="D29" s="457"/>
      <c r="E29" s="457"/>
      <c r="F29" s="457"/>
      <c r="G29" s="457"/>
      <c r="H29" s="457"/>
      <c r="I29" s="457"/>
      <c r="J29" s="457"/>
      <c r="K29" s="457"/>
      <c r="L29" s="68"/>
      <c r="O29" s="70"/>
    </row>
    <row r="30" spans="2:21" s="40" customFormat="1" ht="22" customHeight="1" x14ac:dyDescent="0.35">
      <c r="B30" s="71"/>
      <c r="C30" s="458" t="s">
        <v>469</v>
      </c>
      <c r="D30" s="458"/>
      <c r="E30" s="458"/>
      <c r="F30" s="458"/>
      <c r="G30" s="458"/>
      <c r="H30" s="458"/>
      <c r="I30" s="458"/>
      <c r="J30" s="458"/>
      <c r="K30" s="458"/>
      <c r="L30" s="48"/>
    </row>
    <row r="31" spans="2:21" ht="60" customHeight="1" x14ac:dyDescent="0.3">
      <c r="B31" s="72"/>
      <c r="C31" s="451"/>
      <c r="D31" s="452"/>
      <c r="E31" s="452"/>
      <c r="F31" s="452"/>
      <c r="G31" s="452"/>
      <c r="H31" s="452"/>
      <c r="I31" s="452"/>
      <c r="J31" s="452"/>
      <c r="K31" s="453"/>
      <c r="L31" s="68"/>
    </row>
    <row r="32" spans="2:21" ht="10" customHeight="1" x14ac:dyDescent="0.3">
      <c r="B32" s="47"/>
      <c r="L32" s="68"/>
    </row>
    <row r="33" spans="2:15" s="40" customFormat="1" ht="22" customHeight="1" x14ac:dyDescent="0.35">
      <c r="B33" s="71"/>
      <c r="C33" s="458" t="s">
        <v>470</v>
      </c>
      <c r="D33" s="458"/>
      <c r="E33" s="458"/>
      <c r="F33" s="458"/>
      <c r="G33" s="458"/>
      <c r="H33" s="458"/>
      <c r="I33" s="458"/>
      <c r="J33" s="458"/>
      <c r="K33" s="458"/>
      <c r="L33" s="48"/>
    </row>
    <row r="34" spans="2:15" ht="64" customHeight="1" x14ac:dyDescent="0.3">
      <c r="B34" s="72"/>
      <c r="C34" s="451"/>
      <c r="D34" s="452"/>
      <c r="E34" s="452"/>
      <c r="F34" s="452"/>
      <c r="G34" s="452"/>
      <c r="H34" s="452"/>
      <c r="I34" s="452"/>
      <c r="J34" s="452"/>
      <c r="K34" s="453"/>
      <c r="L34" s="68"/>
    </row>
    <row r="35" spans="2:15" ht="10" customHeight="1" x14ac:dyDescent="0.3">
      <c r="B35" s="47"/>
      <c r="L35" s="68"/>
    </row>
    <row r="36" spans="2:15" ht="32" customHeight="1" x14ac:dyDescent="0.3">
      <c r="B36" s="47"/>
      <c r="C36" s="454" t="s">
        <v>471</v>
      </c>
      <c r="D36" s="454"/>
      <c r="E36" s="454"/>
      <c r="F36" s="454"/>
      <c r="G36" s="454"/>
      <c r="H36" s="454"/>
      <c r="I36" s="454"/>
      <c r="J36" s="454"/>
      <c r="K36" s="25"/>
      <c r="L36" s="68"/>
      <c r="O36" s="73"/>
    </row>
    <row r="37" spans="2:15" ht="22" customHeight="1" x14ac:dyDescent="0.3">
      <c r="B37" s="47"/>
      <c r="C37" s="454" t="str">
        <f>IF(K36="Oui","* Lesquelles?","")</f>
        <v/>
      </c>
      <c r="D37" s="454"/>
      <c r="E37" s="454"/>
      <c r="F37" s="454"/>
      <c r="G37" s="454"/>
      <c r="H37" s="454"/>
      <c r="I37" s="454"/>
      <c r="J37" s="454"/>
      <c r="K37" s="454"/>
      <c r="L37" s="68"/>
      <c r="O37" s="73"/>
    </row>
    <row r="38" spans="2:15" ht="28" customHeight="1" x14ac:dyDescent="0.3">
      <c r="B38" s="47"/>
      <c r="C38" s="456"/>
      <c r="D38" s="456"/>
      <c r="E38" s="456"/>
      <c r="F38" s="456"/>
      <c r="G38" s="456"/>
      <c r="H38" s="456"/>
      <c r="I38" s="456"/>
      <c r="J38" s="456"/>
      <c r="K38" s="456"/>
      <c r="L38" s="68"/>
      <c r="O38" s="73"/>
    </row>
    <row r="39" spans="2:15" ht="28" customHeight="1" x14ac:dyDescent="0.3">
      <c r="B39" s="47"/>
      <c r="C39" s="456"/>
      <c r="D39" s="456"/>
      <c r="E39" s="456"/>
      <c r="F39" s="456"/>
      <c r="G39" s="456"/>
      <c r="H39" s="456"/>
      <c r="I39" s="456"/>
      <c r="J39" s="456"/>
      <c r="K39" s="456"/>
      <c r="L39" s="68"/>
      <c r="O39" s="73"/>
    </row>
    <row r="40" spans="2:15" ht="28" customHeight="1" x14ac:dyDescent="0.3">
      <c r="B40" s="47"/>
      <c r="C40" s="456"/>
      <c r="D40" s="456"/>
      <c r="E40" s="456"/>
      <c r="F40" s="456"/>
      <c r="G40" s="456"/>
      <c r="H40" s="456"/>
      <c r="I40" s="456"/>
      <c r="J40" s="456"/>
      <c r="K40" s="456"/>
      <c r="L40" s="68"/>
      <c r="O40" s="73"/>
    </row>
    <row r="41" spans="2:15" ht="10" customHeight="1" x14ac:dyDescent="0.3">
      <c r="B41" s="47"/>
      <c r="L41" s="68"/>
    </row>
    <row r="42" spans="2:15" ht="32" customHeight="1" x14ac:dyDescent="0.3">
      <c r="B42" s="72"/>
      <c r="C42" s="454" t="s">
        <v>537</v>
      </c>
      <c r="D42" s="454"/>
      <c r="E42" s="454"/>
      <c r="F42" s="454"/>
      <c r="G42" s="454"/>
      <c r="H42" s="454"/>
      <c r="I42" s="454"/>
      <c r="J42" s="455"/>
      <c r="K42" s="25"/>
      <c r="L42" s="68"/>
    </row>
    <row r="43" spans="2:15" ht="22" customHeight="1" x14ac:dyDescent="0.3">
      <c r="B43" s="47"/>
      <c r="C43" s="454" t="str">
        <f>IF(K42="Oui","* Mentionnez les prochaines actions en vue de votre développement commercial",IF(K42="Non","* Pourquoi?",""))</f>
        <v/>
      </c>
      <c r="D43" s="454"/>
      <c r="E43" s="454"/>
      <c r="F43" s="454"/>
      <c r="G43" s="454"/>
      <c r="H43" s="454"/>
      <c r="I43" s="454"/>
      <c r="J43" s="454"/>
      <c r="K43" s="454"/>
      <c r="L43" s="68"/>
      <c r="O43" s="73"/>
    </row>
    <row r="44" spans="2:15" ht="28" customHeight="1" x14ac:dyDescent="0.3">
      <c r="B44" s="47"/>
      <c r="C44" s="456"/>
      <c r="D44" s="456"/>
      <c r="E44" s="456"/>
      <c r="F44" s="456"/>
      <c r="G44" s="456"/>
      <c r="H44" s="456"/>
      <c r="I44" s="456"/>
      <c r="J44" s="456"/>
      <c r="K44" s="456"/>
      <c r="L44" s="68"/>
      <c r="O44" s="73"/>
    </row>
    <row r="45" spans="2:15" ht="28" customHeight="1" x14ac:dyDescent="0.3">
      <c r="B45" s="47"/>
      <c r="C45" s="456"/>
      <c r="D45" s="456"/>
      <c r="E45" s="456"/>
      <c r="F45" s="456"/>
      <c r="G45" s="456"/>
      <c r="H45" s="456"/>
      <c r="I45" s="456"/>
      <c r="J45" s="456"/>
      <c r="K45" s="456"/>
      <c r="L45" s="68"/>
      <c r="O45" s="73"/>
    </row>
    <row r="46" spans="2:15" ht="28" customHeight="1" x14ac:dyDescent="0.3">
      <c r="B46" s="47"/>
      <c r="C46" s="456"/>
      <c r="D46" s="456"/>
      <c r="E46" s="456"/>
      <c r="F46" s="456"/>
      <c r="G46" s="456"/>
      <c r="H46" s="456"/>
      <c r="I46" s="456"/>
      <c r="J46" s="456"/>
      <c r="K46" s="456"/>
      <c r="L46" s="68"/>
      <c r="O46" s="73"/>
    </row>
    <row r="47" spans="2:15" ht="28" customHeight="1" x14ac:dyDescent="0.3">
      <c r="B47" s="47"/>
      <c r="C47" s="450" t="s">
        <v>446</v>
      </c>
      <c r="D47" s="450"/>
      <c r="E47" s="450"/>
      <c r="F47" s="450"/>
      <c r="G47" s="450"/>
      <c r="H47" s="450"/>
      <c r="I47" s="450"/>
      <c r="J47" s="450"/>
      <c r="K47" s="450"/>
      <c r="L47" s="68"/>
      <c r="O47" s="73"/>
    </row>
    <row r="48" spans="2:15" ht="60" customHeight="1" x14ac:dyDescent="0.3">
      <c r="B48" s="47"/>
      <c r="C48" s="451"/>
      <c r="D48" s="452"/>
      <c r="E48" s="452"/>
      <c r="F48" s="452"/>
      <c r="G48" s="452"/>
      <c r="H48" s="452"/>
      <c r="I48" s="452"/>
      <c r="J48" s="452"/>
      <c r="K48" s="453"/>
      <c r="L48" s="68"/>
      <c r="O48" s="73"/>
    </row>
    <row r="49" spans="2:12" ht="14" customHeight="1" thickBot="1" x14ac:dyDescent="0.3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7"/>
    </row>
    <row r="50" spans="2:12" ht="14.5" thickBot="1" x14ac:dyDescent="0.35">
      <c r="B50" s="1"/>
    </row>
    <row r="51" spans="2:12" ht="10" customHeight="1" x14ac:dyDescent="0.3">
      <c r="B51" s="288"/>
      <c r="C51" s="289"/>
      <c r="D51" s="289"/>
      <c r="E51" s="289"/>
      <c r="F51" s="289"/>
      <c r="G51" s="289"/>
      <c r="H51" s="289"/>
      <c r="I51" s="289"/>
      <c r="J51" s="289"/>
      <c r="K51" s="289"/>
      <c r="L51" s="290"/>
    </row>
    <row r="52" spans="2:12" ht="28" customHeight="1" x14ac:dyDescent="0.3">
      <c r="B52" s="291"/>
      <c r="C52" s="439" t="s">
        <v>528</v>
      </c>
      <c r="D52" s="440"/>
      <c r="E52" s="440"/>
      <c r="F52" s="440"/>
      <c r="G52" s="440"/>
      <c r="H52" s="440"/>
      <c r="I52" s="440"/>
      <c r="J52" s="440"/>
      <c r="K52" s="441"/>
      <c r="L52" s="292"/>
    </row>
    <row r="53" spans="2:12" s="40" customFormat="1" ht="15.5" x14ac:dyDescent="0.35">
      <c r="B53" s="293"/>
      <c r="C53" s="442" t="s">
        <v>334</v>
      </c>
      <c r="D53" s="443"/>
      <c r="E53" s="443"/>
      <c r="F53" s="443"/>
      <c r="G53" s="443"/>
      <c r="H53" s="443"/>
      <c r="I53" s="443"/>
      <c r="J53" s="443"/>
      <c r="K53" s="444"/>
      <c r="L53" s="294"/>
    </row>
    <row r="54" spans="2:12" ht="46" customHeight="1" x14ac:dyDescent="0.3">
      <c r="B54" s="295"/>
      <c r="C54" s="445"/>
      <c r="D54" s="446"/>
      <c r="E54" s="446"/>
      <c r="F54" s="446"/>
      <c r="G54" s="446"/>
      <c r="H54" s="446"/>
      <c r="I54" s="446"/>
      <c r="J54" s="446"/>
      <c r="K54" s="447"/>
      <c r="L54" s="292"/>
    </row>
    <row r="55" spans="2:12" ht="10" customHeight="1" x14ac:dyDescent="0.3">
      <c r="B55" s="295"/>
      <c r="C55" s="296"/>
      <c r="D55" s="297"/>
      <c r="E55" s="297"/>
      <c r="F55" s="297"/>
      <c r="G55" s="297"/>
      <c r="H55" s="297"/>
      <c r="I55" s="297"/>
      <c r="J55" s="297"/>
      <c r="K55" s="298"/>
      <c r="L55" s="292"/>
    </row>
    <row r="56" spans="2:12" s="40" customFormat="1" x14ac:dyDescent="0.35">
      <c r="B56" s="293"/>
      <c r="C56" s="448" t="s">
        <v>529</v>
      </c>
      <c r="D56" s="449"/>
      <c r="E56" s="299"/>
      <c r="F56" s="448" t="s">
        <v>530</v>
      </c>
      <c r="G56" s="449"/>
      <c r="H56" s="300"/>
      <c r="I56" s="301"/>
      <c r="J56" s="301"/>
      <c r="K56" s="302"/>
      <c r="L56" s="294"/>
    </row>
    <row r="57" spans="2:12" s="40" customFormat="1" x14ac:dyDescent="0.35">
      <c r="B57" s="293"/>
      <c r="C57" s="437" t="s">
        <v>531</v>
      </c>
      <c r="D57" s="438"/>
      <c r="E57" s="303" t="str">
        <f>IF(E56="","",E56*0.7)</f>
        <v/>
      </c>
      <c r="F57" s="438" t="s">
        <v>532</v>
      </c>
      <c r="G57" s="438"/>
      <c r="H57" s="303" t="str">
        <f>IF(H56="","",IF(H56-E57&lt;0,0,H56-E57))</f>
        <v/>
      </c>
      <c r="I57" s="301"/>
      <c r="J57" s="301"/>
      <c r="K57" s="302"/>
      <c r="L57" s="294"/>
    </row>
    <row r="58" spans="2:12" s="40" customFormat="1" x14ac:dyDescent="0.35">
      <c r="B58" s="293"/>
      <c r="C58" s="437" t="s">
        <v>533</v>
      </c>
      <c r="D58" s="438"/>
      <c r="E58" s="303" t="str">
        <f>IF(E56="","",E56*0.3)</f>
        <v/>
      </c>
      <c r="F58" s="438" t="s">
        <v>534</v>
      </c>
      <c r="G58" s="438"/>
      <c r="H58" s="303" t="str">
        <f>IF(H56="","",IF(H56-E57&lt;E58,E58-H57))</f>
        <v/>
      </c>
      <c r="I58" s="301"/>
      <c r="J58" s="301"/>
      <c r="K58" s="302"/>
      <c r="L58" s="294"/>
    </row>
    <row r="59" spans="2:12" s="40" customFormat="1" x14ac:dyDescent="0.35">
      <c r="B59" s="293"/>
      <c r="C59" s="304"/>
      <c r="D59" s="301"/>
      <c r="E59" s="301"/>
      <c r="F59" s="438" t="s">
        <v>535</v>
      </c>
      <c r="G59" s="438"/>
      <c r="H59" s="303" t="str">
        <f>IF(H56="","",IF(AND(H56-E57&lt;0,H56-E57&lt;E58),E57-H56,0))</f>
        <v/>
      </c>
      <c r="I59" s="301"/>
      <c r="J59" s="301"/>
      <c r="K59" s="302"/>
      <c r="L59" s="294"/>
    </row>
    <row r="60" spans="2:12" ht="10" customHeight="1" x14ac:dyDescent="0.3">
      <c r="B60" s="295"/>
      <c r="C60" s="305"/>
      <c r="D60" s="306"/>
      <c r="E60" s="306"/>
      <c r="F60" s="306"/>
      <c r="G60" s="306"/>
      <c r="H60" s="306"/>
      <c r="I60" s="306"/>
      <c r="J60" s="306"/>
      <c r="K60" s="307"/>
      <c r="L60" s="292"/>
    </row>
    <row r="61" spans="2:12" ht="10" customHeight="1" thickBot="1" x14ac:dyDescent="0.35">
      <c r="B61" s="308"/>
      <c r="C61" s="309"/>
      <c r="D61" s="309"/>
      <c r="E61" s="309"/>
      <c r="F61" s="309"/>
      <c r="G61" s="309"/>
      <c r="H61" s="309"/>
      <c r="I61" s="309"/>
      <c r="J61" s="309"/>
      <c r="K61" s="309"/>
      <c r="L61" s="310"/>
    </row>
    <row r="62" spans="2:12" x14ac:dyDescent="0.3">
      <c r="B62" s="1"/>
    </row>
    <row r="63" spans="2:12" x14ac:dyDescent="0.3">
      <c r="B63" s="1"/>
    </row>
  </sheetData>
  <sheetProtection algorithmName="SHA-512" hashValue="W6m4Vz6TUt6KtTLY42LiWdj0sG6EGqy84jmYhT2Cm1dyDJ4XYasJuVA2skooh0WrKEI1RII8lVwHO0I2hf3S+Q==" saltValue="cFvh2ShSjv8ktFSDMXA89g==" spinCount="100000" sheet="1" objects="1" scenarios="1" formatRows="0"/>
  <mergeCells count="53">
    <mergeCell ref="N9:O9"/>
    <mergeCell ref="N19:U19"/>
    <mergeCell ref="N18:U18"/>
    <mergeCell ref="C11:K11"/>
    <mergeCell ref="F13:K13"/>
    <mergeCell ref="F14:K14"/>
    <mergeCell ref="D19:K19"/>
    <mergeCell ref="C1:L1"/>
    <mergeCell ref="C7:K7"/>
    <mergeCell ref="D16:K16"/>
    <mergeCell ref="D17:K17"/>
    <mergeCell ref="D18:K18"/>
    <mergeCell ref="C9:K9"/>
    <mergeCell ref="D20:K20"/>
    <mergeCell ref="C23:F23"/>
    <mergeCell ref="C24:F24"/>
    <mergeCell ref="C25:F25"/>
    <mergeCell ref="C26:F26"/>
    <mergeCell ref="C27:F27"/>
    <mergeCell ref="C22:F22"/>
    <mergeCell ref="J22:K22"/>
    <mergeCell ref="J23:K23"/>
    <mergeCell ref="J24:K24"/>
    <mergeCell ref="J25:K25"/>
    <mergeCell ref="J26:K26"/>
    <mergeCell ref="J27:K27"/>
    <mergeCell ref="C29:K29"/>
    <mergeCell ref="C31:K31"/>
    <mergeCell ref="C30:K30"/>
    <mergeCell ref="C34:K34"/>
    <mergeCell ref="C33:K33"/>
    <mergeCell ref="C36:J36"/>
    <mergeCell ref="C38:K38"/>
    <mergeCell ref="C39:K39"/>
    <mergeCell ref="C40:K40"/>
    <mergeCell ref="C37:K37"/>
    <mergeCell ref="C47:K47"/>
    <mergeCell ref="C48:K48"/>
    <mergeCell ref="C42:J42"/>
    <mergeCell ref="C43:K43"/>
    <mergeCell ref="C44:K44"/>
    <mergeCell ref="C45:K45"/>
    <mergeCell ref="C46:K46"/>
    <mergeCell ref="C52:K52"/>
    <mergeCell ref="C53:K53"/>
    <mergeCell ref="C54:K54"/>
    <mergeCell ref="C56:D56"/>
    <mergeCell ref="F56:G56"/>
    <mergeCell ref="C57:D57"/>
    <mergeCell ref="F57:G57"/>
    <mergeCell ref="C58:D58"/>
    <mergeCell ref="F58:G58"/>
    <mergeCell ref="F59:G59"/>
  </mergeCells>
  <conditionalFormatting sqref="C38:K40">
    <cfRule type="expression" dxfId="6" priority="2">
      <formula>$K$36="Oui"</formula>
    </cfRule>
  </conditionalFormatting>
  <conditionalFormatting sqref="C44:K46">
    <cfRule type="expression" dxfId="5" priority="1">
      <formula>$K$42&lt;&gt;""</formula>
    </cfRule>
  </conditionalFormatting>
  <conditionalFormatting sqref="H23:H27">
    <cfRule type="expression" dxfId="4" priority="4">
      <formula>C23&lt;&gt;""</formula>
    </cfRule>
  </conditionalFormatting>
  <conditionalFormatting sqref="J23:K27">
    <cfRule type="expression" dxfId="3" priority="3">
      <formula>C23&lt;&gt;""</formula>
    </cfRule>
  </conditionalFormatting>
  <hyperlinks>
    <hyperlink ref="D16:K16" location="Description_Activités!I13" display="Compléter la section Rapport final des activités - onglet Description_Activités cliquer ici" xr:uid="{8C90B4A6-CEBE-4B93-9526-72F35F624164}"/>
    <hyperlink ref="D17:K17" location="Formulaire_Demande!F114" display="Compléter la section Rapport final du budget - Section D cliquer ici" xr:uid="{AA99FC27-8A10-4AFE-948C-200F671125DD}"/>
    <hyperlink ref="D18:K18" location="Formulaire_Demande!F177" display="Compléter la section Rapport final des sources de financement - Section E cliquer ici" xr:uid="{F0F02E55-48FA-49D5-8E06-73927E262947}"/>
  </hyperlinks>
  <pageMargins left="0.25" right="0.25" top="0.75" bottom="0.75" header="0.3" footer="0.3"/>
  <pageSetup paperSize="3" scale="90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EB2D40-ADCA-4454-88E3-1C3E8BEAA808}">
          <x14:formula1>
            <xm:f>Paramètres!$D$2:$D$3</xm:f>
          </x14:formula1>
          <xm:sqref>K36 K42</xm:sqref>
        </x14:dataValidation>
        <x14:dataValidation type="list" allowBlank="1" showInputMessage="1" showErrorMessage="1" prompt="Sélectionner dans la liste" xr:uid="{9C1DC701-3E2A-48FC-9C58-842820DAE2A9}">
          <x14:formula1>
            <xm:f>Paramètres!$D$2:$D$3</xm:f>
          </x14:formula1>
          <xm:sqref>H23:H27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A64A-9491-4164-BD71-5E9BB719FDBD}">
  <sheetPr>
    <tabColor theme="3" tint="0.59999389629810485"/>
  </sheetPr>
  <dimension ref="B1:N96"/>
  <sheetViews>
    <sheetView showGridLines="0" workbookViewId="0">
      <selection activeCell="C6" sqref="C6:I6"/>
    </sheetView>
  </sheetViews>
  <sheetFormatPr baseColWidth="10" defaultColWidth="10.81640625" defaultRowHeight="14" x14ac:dyDescent="0.35"/>
  <cols>
    <col min="1" max="1" width="1.54296875" style="40" customWidth="1"/>
    <col min="2" max="2" width="2.54296875" style="40" customWidth="1"/>
    <col min="3" max="3" width="20.26953125" style="40" customWidth="1"/>
    <col min="4" max="4" width="22.54296875" style="40" customWidth="1"/>
    <col min="5" max="5" width="18.54296875" style="81" customWidth="1"/>
    <col min="6" max="6" width="18.54296875" style="40" customWidth="1"/>
    <col min="7" max="7" width="20.54296875" style="40" customWidth="1"/>
    <col min="8" max="8" width="19.54296875" style="40" customWidth="1"/>
    <col min="9" max="9" width="18.54296875" style="40" customWidth="1"/>
    <col min="10" max="10" width="2.54296875" style="81" customWidth="1"/>
    <col min="11" max="11" width="1.54296875" style="40" customWidth="1"/>
    <col min="12" max="12" width="10.54296875" style="40" customWidth="1"/>
    <col min="13" max="13" width="34.54296875" style="40" customWidth="1"/>
    <col min="14" max="14" width="14.54296875" style="40" customWidth="1"/>
    <col min="15" max="15" width="15.81640625" style="40" customWidth="1"/>
    <col min="16" max="16384" width="10.81640625" style="40"/>
  </cols>
  <sheetData>
    <row r="1" spans="2:14" ht="38.15" customHeight="1" x14ac:dyDescent="0.35">
      <c r="E1" s="378" t="s">
        <v>42</v>
      </c>
      <c r="F1" s="378"/>
      <c r="G1" s="378"/>
      <c r="H1" s="378"/>
      <c r="I1" s="378"/>
      <c r="J1" s="378"/>
      <c r="K1" s="79"/>
      <c r="L1" s="79"/>
      <c r="N1" s="80"/>
    </row>
    <row r="2" spans="2:14" ht="18" customHeight="1" x14ac:dyDescent="0.35">
      <c r="J2" s="36" t="s">
        <v>23</v>
      </c>
    </row>
    <row r="3" spans="2:14" ht="18" customHeight="1" x14ac:dyDescent="0.35">
      <c r="C3" s="82"/>
      <c r="D3" s="82"/>
      <c r="E3" s="82"/>
      <c r="F3" s="83"/>
      <c r="J3" s="38" t="s">
        <v>319</v>
      </c>
    </row>
    <row r="4" spans="2:14" ht="10" customHeight="1" thickBot="1" x14ac:dyDescent="0.4">
      <c r="C4" s="82"/>
      <c r="D4" s="82"/>
      <c r="E4" s="82"/>
      <c r="F4" s="83"/>
      <c r="J4" s="38"/>
    </row>
    <row r="5" spans="2:14" ht="10" customHeight="1" x14ac:dyDescent="0.45">
      <c r="B5" s="41"/>
      <c r="C5" s="42"/>
      <c r="D5" s="42"/>
      <c r="E5" s="43"/>
      <c r="F5" s="44"/>
      <c r="G5" s="45"/>
      <c r="H5" s="45"/>
      <c r="I5" s="45"/>
      <c r="J5" s="46"/>
      <c r="M5" s="84"/>
    </row>
    <row r="6" spans="2:14" s="1" customFormat="1" ht="28" customHeight="1" x14ac:dyDescent="0.3">
      <c r="B6" s="47"/>
      <c r="C6" s="538" t="s">
        <v>400</v>
      </c>
      <c r="D6" s="538"/>
      <c r="E6" s="538"/>
      <c r="F6" s="538"/>
      <c r="G6" s="538"/>
      <c r="H6" s="538"/>
      <c r="I6" s="538"/>
      <c r="J6" s="48"/>
      <c r="K6" s="85"/>
      <c r="M6" s="40"/>
    </row>
    <row r="7" spans="2:14" s="1" customFormat="1" ht="10" customHeight="1" x14ac:dyDescent="0.3">
      <c r="B7" s="47"/>
      <c r="C7" s="49"/>
      <c r="D7" s="49"/>
      <c r="E7" s="50"/>
      <c r="F7" s="51"/>
      <c r="G7" s="51"/>
      <c r="H7" s="40"/>
      <c r="I7" s="40"/>
      <c r="J7" s="48"/>
      <c r="K7" s="40"/>
      <c r="M7" s="40"/>
      <c r="N7" s="40"/>
    </row>
    <row r="8" spans="2:14" ht="24" customHeight="1" thickBot="1" x14ac:dyDescent="0.5">
      <c r="B8" s="47"/>
      <c r="C8" s="541" t="s">
        <v>322</v>
      </c>
      <c r="D8" s="487"/>
      <c r="E8" s="485"/>
      <c r="F8" s="485"/>
      <c r="G8" s="86" t="s">
        <v>323</v>
      </c>
      <c r="H8" s="485"/>
      <c r="I8" s="486"/>
      <c r="J8" s="87"/>
      <c r="M8" s="29"/>
    </row>
    <row r="9" spans="2:14" ht="24" customHeight="1" x14ac:dyDescent="0.35">
      <c r="B9" s="47"/>
      <c r="C9" s="386" t="s">
        <v>324</v>
      </c>
      <c r="D9" s="387"/>
      <c r="E9" s="536"/>
      <c r="F9" s="536"/>
      <c r="G9" s="536"/>
      <c r="H9" s="536"/>
      <c r="I9" s="537"/>
      <c r="J9" s="87"/>
      <c r="M9" s="502" t="s">
        <v>348</v>
      </c>
      <c r="N9" s="500"/>
    </row>
    <row r="10" spans="2:14" ht="24" customHeight="1" thickBot="1" x14ac:dyDescent="0.4">
      <c r="B10" s="47"/>
      <c r="C10" s="386" t="s">
        <v>338</v>
      </c>
      <c r="D10" s="387"/>
      <c r="E10" s="514">
        <f>+Formulaire_Demande!F22</f>
        <v>0</v>
      </c>
      <c r="F10" s="514"/>
      <c r="G10" s="514"/>
      <c r="H10" s="514"/>
      <c r="I10" s="515"/>
      <c r="J10" s="87"/>
      <c r="M10" s="502"/>
      <c r="N10" s="501"/>
    </row>
    <row r="11" spans="2:14" ht="24" customHeight="1" x14ac:dyDescent="0.45">
      <c r="B11" s="47"/>
      <c r="C11" s="386" t="s">
        <v>321</v>
      </c>
      <c r="D11" s="387"/>
      <c r="E11" s="514">
        <f>+Formulaire_Demande!F23</f>
        <v>0</v>
      </c>
      <c r="F11" s="514"/>
      <c r="G11" s="514"/>
      <c r="H11" s="514"/>
      <c r="I11" s="515"/>
      <c r="J11" s="87"/>
      <c r="M11" s="29"/>
    </row>
    <row r="12" spans="2:14" ht="24" customHeight="1" thickBot="1" x14ac:dyDescent="0.4">
      <c r="B12" s="47"/>
      <c r="C12" s="386" t="s">
        <v>325</v>
      </c>
      <c r="D12" s="387"/>
      <c r="E12" s="514">
        <f>+Formulaire_Demande!F24</f>
        <v>0</v>
      </c>
      <c r="F12" s="514"/>
      <c r="G12" s="514"/>
      <c r="H12" s="514"/>
      <c r="I12" s="515"/>
      <c r="J12" s="87"/>
      <c r="M12" s="91"/>
      <c r="N12" s="92"/>
    </row>
    <row r="13" spans="2:14" ht="24" customHeight="1" x14ac:dyDescent="0.35">
      <c r="B13" s="47"/>
      <c r="C13" s="386" t="s">
        <v>326</v>
      </c>
      <c r="D13" s="387"/>
      <c r="E13" s="514">
        <f>+Formulaire_Demande!F25</f>
        <v>0</v>
      </c>
      <c r="F13" s="514"/>
      <c r="G13" s="514"/>
      <c r="H13" s="514"/>
      <c r="I13" s="515"/>
      <c r="J13" s="87"/>
      <c r="M13" s="503" t="s">
        <v>433</v>
      </c>
      <c r="N13" s="500"/>
    </row>
    <row r="14" spans="2:14" ht="24" customHeight="1" thickBot="1" x14ac:dyDescent="0.4">
      <c r="B14" s="47"/>
      <c r="C14" s="386" t="s">
        <v>301</v>
      </c>
      <c r="D14" s="387"/>
      <c r="E14" s="497" t="s">
        <v>302</v>
      </c>
      <c r="F14" s="497"/>
      <c r="G14" s="93" t="s">
        <v>327</v>
      </c>
      <c r="H14" s="498">
        <f>+Formulaire_Demande!F26</f>
        <v>0</v>
      </c>
      <c r="I14" s="499"/>
      <c r="J14" s="87"/>
      <c r="M14" s="503"/>
      <c r="N14" s="501"/>
    </row>
    <row r="15" spans="2:14" ht="10" customHeight="1" x14ac:dyDescent="0.35">
      <c r="B15" s="47"/>
      <c r="C15" s="94"/>
      <c r="D15" s="95"/>
      <c r="E15" s="96"/>
      <c r="F15" s="95"/>
      <c r="G15" s="97"/>
      <c r="H15" s="97"/>
      <c r="I15" s="98"/>
      <c r="J15" s="87"/>
    </row>
    <row r="16" spans="2:14" ht="10" customHeight="1" x14ac:dyDescent="0.35">
      <c r="B16" s="47"/>
      <c r="C16" s="99"/>
      <c r="D16" s="99"/>
      <c r="E16" s="100"/>
      <c r="F16" s="101"/>
      <c r="G16" s="101"/>
      <c r="H16" s="101"/>
      <c r="I16" s="101"/>
      <c r="J16" s="87"/>
    </row>
    <row r="17" spans="2:10" ht="21.5" customHeight="1" x14ac:dyDescent="0.35">
      <c r="B17" s="47"/>
      <c r="C17" s="541" t="s">
        <v>347</v>
      </c>
      <c r="D17" s="487"/>
      <c r="E17" s="491" t="str">
        <f>+Formulaire_Demande!F32&amp;" "&amp;Formulaire_Demande!F33</f>
        <v xml:space="preserve"> </v>
      </c>
      <c r="F17" s="491"/>
      <c r="G17" s="491"/>
      <c r="H17" s="491"/>
      <c r="I17" s="492"/>
      <c r="J17" s="87"/>
    </row>
    <row r="18" spans="2:10" ht="21.5" customHeight="1" x14ac:dyDescent="0.35">
      <c r="B18" s="47"/>
      <c r="C18" s="386" t="s">
        <v>441</v>
      </c>
      <c r="D18" s="387"/>
      <c r="E18" s="493">
        <f>Formulaire_Demande!F34</f>
        <v>0</v>
      </c>
      <c r="F18" s="493"/>
      <c r="G18" s="493"/>
      <c r="H18" s="493"/>
      <c r="I18" s="494"/>
      <c r="J18" s="87"/>
    </row>
    <row r="19" spans="2:10" ht="21.5" customHeight="1" x14ac:dyDescent="0.35">
      <c r="B19" s="47"/>
      <c r="C19" s="489" t="s">
        <v>442</v>
      </c>
      <c r="D19" s="490"/>
      <c r="E19" s="495">
        <f>+Formulaire_Demande!F36</f>
        <v>0</v>
      </c>
      <c r="F19" s="495"/>
      <c r="G19" s="495"/>
      <c r="H19" s="495"/>
      <c r="I19" s="496"/>
      <c r="J19" s="87"/>
    </row>
    <row r="20" spans="2:10" ht="10" customHeight="1" x14ac:dyDescent="0.35">
      <c r="B20" s="47"/>
      <c r="C20" s="99"/>
      <c r="D20" s="99"/>
      <c r="E20" s="100"/>
      <c r="F20" s="101"/>
      <c r="G20" s="101"/>
      <c r="H20" s="101"/>
      <c r="I20" s="101"/>
      <c r="J20" s="87"/>
    </row>
    <row r="21" spans="2:10" ht="21.5" customHeight="1" x14ac:dyDescent="0.35">
      <c r="B21" s="47"/>
      <c r="C21" s="541" t="s">
        <v>443</v>
      </c>
      <c r="D21" s="487"/>
      <c r="E21" s="491" t="str">
        <f>IF(OR(Formulaire_Demande!F41="",Formulaire_Demande!F42=""),Formulaire_Demande!F32&amp;" "&amp;Formulaire_Demande!F33,Formulaire_Demande!F41&amp;" "&amp;Formulaire_Demande!F42)</f>
        <v xml:space="preserve"> </v>
      </c>
      <c r="F21" s="491"/>
      <c r="G21" s="491"/>
      <c r="H21" s="491"/>
      <c r="I21" s="492"/>
      <c r="J21" s="87"/>
    </row>
    <row r="22" spans="2:10" ht="21.5" customHeight="1" x14ac:dyDescent="0.35">
      <c r="B22" s="47"/>
      <c r="C22" s="386" t="s">
        <v>58</v>
      </c>
      <c r="D22" s="387"/>
      <c r="E22" s="493">
        <f>IF(Formulaire_Demande!F43="",Formulaire_Demande!F34,Formulaire_Demande!F43)</f>
        <v>0</v>
      </c>
      <c r="F22" s="493"/>
      <c r="G22" s="493"/>
      <c r="H22" s="493"/>
      <c r="I22" s="494"/>
      <c r="J22" s="87"/>
    </row>
    <row r="23" spans="2:10" ht="21.5" customHeight="1" x14ac:dyDescent="0.35">
      <c r="B23" s="47"/>
      <c r="C23" s="386" t="s">
        <v>60</v>
      </c>
      <c r="D23" s="387"/>
      <c r="E23" s="493">
        <f>IF(Formulaire_Demande!F45="",Formulaire_Demande!F36,Formulaire_Demande!F45)</f>
        <v>0</v>
      </c>
      <c r="F23" s="493"/>
      <c r="G23" s="493"/>
      <c r="H23" s="493"/>
      <c r="I23" s="494"/>
      <c r="J23" s="87"/>
    </row>
    <row r="24" spans="2:10" ht="21.5" customHeight="1" x14ac:dyDescent="0.35">
      <c r="B24" s="47"/>
      <c r="C24" s="489" t="s">
        <v>59</v>
      </c>
      <c r="D24" s="490"/>
      <c r="E24" s="495" t="str">
        <f>IF(Formulaire_Demande!F44="","",Formulaire_Demande!F44)</f>
        <v/>
      </c>
      <c r="F24" s="495"/>
      <c r="G24" s="495"/>
      <c r="H24" s="495"/>
      <c r="I24" s="496"/>
      <c r="J24" s="87"/>
    </row>
    <row r="25" spans="2:10" ht="10" customHeight="1" x14ac:dyDescent="0.35">
      <c r="B25" s="47"/>
      <c r="C25" s="99"/>
      <c r="D25" s="99"/>
      <c r="E25" s="100"/>
      <c r="F25" s="101"/>
      <c r="G25" s="101"/>
      <c r="H25" s="101"/>
      <c r="I25" s="101"/>
      <c r="J25" s="87"/>
    </row>
    <row r="26" spans="2:10" ht="20.149999999999999" customHeight="1" x14ac:dyDescent="0.35">
      <c r="B26" s="47"/>
      <c r="C26" s="541" t="s">
        <v>386</v>
      </c>
      <c r="D26" s="487"/>
      <c r="E26" s="487"/>
      <c r="F26" s="487" t="s">
        <v>388</v>
      </c>
      <c r="G26" s="487"/>
      <c r="H26" s="487" t="s">
        <v>387</v>
      </c>
      <c r="I26" s="488"/>
      <c r="J26" s="87"/>
    </row>
    <row r="27" spans="2:10" ht="28" customHeight="1" x14ac:dyDescent="0.35">
      <c r="B27" s="47"/>
      <c r="C27" s="516">
        <f>+Formulaire_Demande!C60</f>
        <v>0</v>
      </c>
      <c r="D27" s="510"/>
      <c r="E27" s="510"/>
      <c r="F27" s="510">
        <f>+Formulaire_Demande!G60</f>
        <v>0</v>
      </c>
      <c r="G27" s="510"/>
      <c r="H27" s="510">
        <f>+Formulaire_Demande!I60</f>
        <v>0</v>
      </c>
      <c r="I27" s="511"/>
      <c r="J27" s="87"/>
    </row>
    <row r="28" spans="2:10" ht="28" customHeight="1" x14ac:dyDescent="0.35">
      <c r="B28" s="47"/>
      <c r="C28" s="516" t="str">
        <f>IF(Formulaire_Demande!C61="","",Formulaire_Demande!C61)</f>
        <v/>
      </c>
      <c r="D28" s="510"/>
      <c r="E28" s="510"/>
      <c r="F28" s="510" t="str">
        <f>IF(Formulaire_Demande!G61="","",Formulaire_Demande!G61)</f>
        <v/>
      </c>
      <c r="G28" s="510"/>
      <c r="H28" s="510" t="str">
        <f>IF(Formulaire_Demande!I61="","",Formulaire_Demande!I61)</f>
        <v/>
      </c>
      <c r="I28" s="511"/>
      <c r="J28" s="87"/>
    </row>
    <row r="29" spans="2:10" ht="28" customHeight="1" x14ac:dyDescent="0.35">
      <c r="B29" s="47"/>
      <c r="C29" s="516" t="str">
        <f>IF(Formulaire_Demande!C62="","",Formulaire_Demande!C62)</f>
        <v/>
      </c>
      <c r="D29" s="510"/>
      <c r="E29" s="510"/>
      <c r="F29" s="510" t="str">
        <f>IF(Formulaire_Demande!G62="","",Formulaire_Demande!G62)</f>
        <v/>
      </c>
      <c r="G29" s="510"/>
      <c r="H29" s="510" t="str">
        <f>IF(Formulaire_Demande!I62="","",Formulaire_Demande!I62)</f>
        <v/>
      </c>
      <c r="I29" s="511"/>
      <c r="J29" s="87"/>
    </row>
    <row r="30" spans="2:10" ht="28" customHeight="1" x14ac:dyDescent="0.35">
      <c r="B30" s="47"/>
      <c r="C30" s="516" t="str">
        <f>IF(Formulaire_Demande!C63="","",Formulaire_Demande!C63)</f>
        <v/>
      </c>
      <c r="D30" s="510"/>
      <c r="E30" s="510"/>
      <c r="F30" s="510" t="str">
        <f>IF(Formulaire_Demande!G63="","",Formulaire_Demande!G63)</f>
        <v/>
      </c>
      <c r="G30" s="510"/>
      <c r="H30" s="510" t="str">
        <f>IF(Formulaire_Demande!I63="","",Formulaire_Demande!I63)</f>
        <v/>
      </c>
      <c r="I30" s="511"/>
      <c r="J30" s="87"/>
    </row>
    <row r="31" spans="2:10" ht="28" customHeight="1" x14ac:dyDescent="0.35">
      <c r="B31" s="47"/>
      <c r="C31" s="517" t="str">
        <f>IF(Formulaire_Demande!C64="","",Formulaire_Demande!C64)</f>
        <v/>
      </c>
      <c r="D31" s="518"/>
      <c r="E31" s="518"/>
      <c r="F31" s="518" t="str">
        <f>IF(Formulaire_Demande!G64="","",Formulaire_Demande!G64)</f>
        <v/>
      </c>
      <c r="G31" s="518"/>
      <c r="H31" s="518" t="str">
        <f>IF(Formulaire_Demande!I64="","",Formulaire_Demande!I64)</f>
        <v/>
      </c>
      <c r="I31" s="525"/>
      <c r="J31" s="87"/>
    </row>
    <row r="32" spans="2:10" ht="10" customHeight="1" thickBot="1" x14ac:dyDescent="0.4">
      <c r="B32" s="47"/>
      <c r="C32" s="99"/>
      <c r="D32" s="99"/>
      <c r="E32" s="100"/>
      <c r="F32" s="101"/>
      <c r="G32" s="101"/>
      <c r="H32" s="101"/>
      <c r="I32" s="101"/>
      <c r="J32" s="87"/>
    </row>
    <row r="33" spans="2:14" ht="35.5" customHeight="1" x14ac:dyDescent="0.35">
      <c r="B33" s="47"/>
      <c r="C33" s="539" t="s">
        <v>389</v>
      </c>
      <c r="D33" s="540"/>
      <c r="E33" s="519" t="str">
        <f>IF(Formulaire_Demande!F67="","",Formulaire_Demande!F67)</f>
        <v/>
      </c>
      <c r="F33" s="519"/>
      <c r="G33" s="519"/>
      <c r="H33" s="519"/>
      <c r="I33" s="520"/>
      <c r="J33" s="87"/>
      <c r="M33" s="503" t="s">
        <v>434</v>
      </c>
      <c r="N33" s="500"/>
    </row>
    <row r="34" spans="2:14" ht="22" customHeight="1" thickBot="1" x14ac:dyDescent="0.4">
      <c r="B34" s="47"/>
      <c r="C34" s="521"/>
      <c r="D34" s="522"/>
      <c r="E34" s="510" t="str">
        <f>IF(Formulaire_Demande!F69="","",Formulaire_Demande!F69)</f>
        <v/>
      </c>
      <c r="F34" s="510"/>
      <c r="G34" s="510"/>
      <c r="H34" s="510"/>
      <c r="I34" s="511"/>
      <c r="J34" s="87"/>
      <c r="M34" s="503"/>
      <c r="N34" s="501"/>
    </row>
    <row r="35" spans="2:14" ht="32.15" customHeight="1" x14ac:dyDescent="0.35">
      <c r="B35" s="47"/>
      <c r="C35" s="424" t="s">
        <v>328</v>
      </c>
      <c r="D35" s="425"/>
      <c r="E35" s="510" t="str">
        <f>IF(Formulaire_Demande!F75="","")</f>
        <v/>
      </c>
      <c r="F35" s="510"/>
      <c r="G35" s="510"/>
      <c r="H35" s="510"/>
      <c r="I35" s="511"/>
      <c r="J35" s="87"/>
    </row>
    <row r="36" spans="2:14" ht="32.15" customHeight="1" x14ac:dyDescent="0.35">
      <c r="B36" s="47"/>
      <c r="C36" s="424" t="s">
        <v>395</v>
      </c>
      <c r="D36" s="425"/>
      <c r="E36" s="107" t="str">
        <f>IF(Formulaire_Demande!F77="","",Formulaire_Demande!F77)</f>
        <v/>
      </c>
      <c r="F36" s="103"/>
      <c r="G36" s="103"/>
      <c r="H36" s="103"/>
      <c r="I36" s="104"/>
      <c r="J36" s="87"/>
      <c r="M36" s="108"/>
    </row>
    <row r="37" spans="2:14" ht="99" customHeight="1" x14ac:dyDescent="0.35">
      <c r="B37" s="47"/>
      <c r="C37" s="399" t="s">
        <v>329</v>
      </c>
      <c r="D37" s="400"/>
      <c r="E37" s="512" t="str">
        <f>IF(Formulaire_Demande!F79="","",Formulaire_Demande!F79)</f>
        <v/>
      </c>
      <c r="F37" s="512"/>
      <c r="G37" s="512"/>
      <c r="H37" s="512"/>
      <c r="I37" s="513"/>
      <c r="J37" s="87"/>
      <c r="M37" s="14"/>
    </row>
    <row r="38" spans="2:14" ht="48" customHeight="1" x14ac:dyDescent="0.35">
      <c r="B38" s="47"/>
      <c r="C38" s="523" t="s">
        <v>330</v>
      </c>
      <c r="D38" s="524"/>
      <c r="E38" s="512" t="str">
        <f>IF(Formulaire_Demande!F81="","",Formulaire_Demande!F81)</f>
        <v/>
      </c>
      <c r="F38" s="512"/>
      <c r="G38" s="512"/>
      <c r="H38" s="512"/>
      <c r="I38" s="513"/>
      <c r="J38" s="87"/>
    </row>
    <row r="39" spans="2:14" ht="50" customHeight="1" x14ac:dyDescent="0.35">
      <c r="B39" s="47"/>
      <c r="C39" s="397" t="s">
        <v>390</v>
      </c>
      <c r="D39" s="398"/>
      <c r="E39" s="512" t="str">
        <f>IF(Formulaire_Demande!F85="","",Formulaire_Demande!F85)</f>
        <v/>
      </c>
      <c r="F39" s="512"/>
      <c r="G39" s="512"/>
      <c r="H39" s="512"/>
      <c r="I39" s="513"/>
      <c r="J39" s="87"/>
    </row>
    <row r="40" spans="2:14" ht="111.65" customHeight="1" x14ac:dyDescent="0.35">
      <c r="B40" s="47"/>
      <c r="C40" s="397" t="s">
        <v>391</v>
      </c>
      <c r="D40" s="398"/>
      <c r="E40" s="512" t="str">
        <f>IF(Formulaire_Demande!F87="","",Formulaire_Demande!F87)</f>
        <v/>
      </c>
      <c r="F40" s="512"/>
      <c r="G40" s="512"/>
      <c r="H40" s="512"/>
      <c r="I40" s="513"/>
      <c r="J40" s="87"/>
    </row>
    <row r="41" spans="2:14" ht="111.65" customHeight="1" x14ac:dyDescent="0.35">
      <c r="B41" s="47"/>
      <c r="C41" s="397" t="s">
        <v>392</v>
      </c>
      <c r="D41" s="398"/>
      <c r="E41" s="512" t="str">
        <f>IF(Formulaire_Demande!F89="","",Formulaire_Demande!F89)</f>
        <v/>
      </c>
      <c r="F41" s="512"/>
      <c r="G41" s="512"/>
      <c r="H41" s="512"/>
      <c r="I41" s="513"/>
      <c r="J41" s="87"/>
    </row>
    <row r="42" spans="2:14" ht="111.65" customHeight="1" x14ac:dyDescent="0.35">
      <c r="B42" s="47"/>
      <c r="C42" s="397" t="s">
        <v>393</v>
      </c>
      <c r="D42" s="398"/>
      <c r="E42" s="512" t="str">
        <f>IF(Formulaire_Demande!F91="","",Formulaire_Demande!F91)</f>
        <v/>
      </c>
      <c r="F42" s="512"/>
      <c r="G42" s="512"/>
      <c r="H42" s="512"/>
      <c r="I42" s="513"/>
      <c r="J42" s="87"/>
    </row>
    <row r="43" spans="2:14" ht="32" customHeight="1" x14ac:dyDescent="0.35">
      <c r="B43" s="47"/>
      <c r="C43" s="401" t="s">
        <v>394</v>
      </c>
      <c r="D43" s="402"/>
      <c r="E43" s="510" t="str">
        <f>IF(Formulaire_Demande!F93="","",Formulaire_Demande!F93)</f>
        <v/>
      </c>
      <c r="F43" s="510"/>
      <c r="G43" s="510"/>
      <c r="H43" s="510"/>
      <c r="I43" s="511"/>
      <c r="J43" s="87"/>
      <c r="M43" s="70"/>
    </row>
    <row r="44" spans="2:14" ht="32" customHeight="1" x14ac:dyDescent="0.35">
      <c r="B44" s="47"/>
      <c r="C44" s="109"/>
      <c r="D44" s="110"/>
      <c r="E44" s="510" t="str">
        <f>IF(Formulaire_Demande!F94="","",Formulaire_Demande!F94)</f>
        <v/>
      </c>
      <c r="F44" s="510"/>
      <c r="G44" s="510"/>
      <c r="H44" s="510"/>
      <c r="I44" s="511"/>
      <c r="J44" s="87"/>
      <c r="M44" s="70"/>
    </row>
    <row r="45" spans="2:14" ht="32" customHeight="1" x14ac:dyDescent="0.35">
      <c r="B45" s="47"/>
      <c r="C45" s="109"/>
      <c r="D45" s="110"/>
      <c r="E45" s="510" t="str">
        <f>IF(Formulaire_Demande!F95="","",Formulaire_Demande!F95)</f>
        <v/>
      </c>
      <c r="F45" s="510"/>
      <c r="G45" s="510"/>
      <c r="H45" s="510"/>
      <c r="I45" s="511"/>
      <c r="J45" s="87"/>
      <c r="M45" s="70"/>
    </row>
    <row r="46" spans="2:14" ht="32" customHeight="1" x14ac:dyDescent="0.35">
      <c r="B46" s="47"/>
      <c r="C46" s="109"/>
      <c r="D46" s="110"/>
      <c r="E46" s="510" t="str">
        <f>IF(Formulaire_Demande!F96="","",Formulaire_Demande!F96)</f>
        <v/>
      </c>
      <c r="F46" s="510"/>
      <c r="G46" s="510"/>
      <c r="H46" s="510"/>
      <c r="I46" s="511"/>
      <c r="J46" s="87"/>
      <c r="M46" s="70"/>
    </row>
    <row r="47" spans="2:14" ht="32" customHeight="1" x14ac:dyDescent="0.35">
      <c r="B47" s="47"/>
      <c r="C47" s="109"/>
      <c r="D47" s="110"/>
      <c r="E47" s="510" t="str">
        <f>IF(Formulaire_Demande!F97="","",Formulaire_Demande!F97)</f>
        <v/>
      </c>
      <c r="F47" s="510"/>
      <c r="G47" s="510"/>
      <c r="H47" s="510"/>
      <c r="I47" s="511"/>
      <c r="J47" s="87"/>
      <c r="M47" s="70"/>
    </row>
    <row r="48" spans="2:14" ht="10" customHeight="1" x14ac:dyDescent="0.35">
      <c r="B48" s="47"/>
      <c r="C48" s="109"/>
      <c r="D48" s="110"/>
      <c r="E48" s="89"/>
      <c r="F48" s="89"/>
      <c r="G48" s="89"/>
      <c r="H48" s="89"/>
      <c r="I48" s="90"/>
      <c r="J48" s="87"/>
      <c r="M48" s="70"/>
    </row>
    <row r="49" spans="2:14" s="1" customFormat="1" ht="32" customHeight="1" x14ac:dyDescent="0.35">
      <c r="B49" s="69"/>
      <c r="C49" s="530" t="s">
        <v>509</v>
      </c>
      <c r="D49" s="531"/>
      <c r="E49" s="112" t="str">
        <f>"Année"&amp;" "&amp;Formulaire_Demande!G200</f>
        <v xml:space="preserve">Année </v>
      </c>
      <c r="F49" s="112" t="str">
        <f>"Année"&amp;" "&amp;Formulaire_Demande!G201</f>
        <v xml:space="preserve">Année </v>
      </c>
      <c r="G49" s="113"/>
      <c r="H49" s="113"/>
      <c r="I49" s="114"/>
      <c r="J49" s="115"/>
    </row>
    <row r="50" spans="2:14" ht="22" customHeight="1" x14ac:dyDescent="0.35">
      <c r="B50" s="47"/>
      <c r="C50" s="109"/>
      <c r="D50" s="110"/>
      <c r="E50" s="116">
        <f>+Formulaire_Demande!H200</f>
        <v>0</v>
      </c>
      <c r="F50" s="116">
        <f>+Formulaire_Demande!H201</f>
        <v>0</v>
      </c>
      <c r="G50" s="89"/>
      <c r="H50" s="89"/>
      <c r="I50" s="90"/>
      <c r="J50" s="87"/>
    </row>
    <row r="51" spans="2:14" ht="14" customHeight="1" x14ac:dyDescent="0.35">
      <c r="B51" s="47"/>
      <c r="C51" s="109"/>
      <c r="D51" s="110"/>
      <c r="E51" s="117"/>
      <c r="F51" s="117"/>
      <c r="G51" s="89"/>
      <c r="H51" s="89"/>
      <c r="I51" s="90"/>
      <c r="J51" s="87"/>
    </row>
    <row r="52" spans="2:14" ht="32" customHeight="1" x14ac:dyDescent="0.35">
      <c r="B52" s="47"/>
      <c r="C52" s="530" t="s">
        <v>510</v>
      </c>
      <c r="D52" s="531"/>
      <c r="E52" s="112" t="str">
        <f>"Année"&amp;" "&amp;Formulaire_Demande!G202</f>
        <v xml:space="preserve">Année </v>
      </c>
      <c r="F52" s="112" t="str">
        <f>"Année"&amp;" "&amp;Formulaire_Demande!G203</f>
        <v xml:space="preserve">Année </v>
      </c>
      <c r="G52" s="89"/>
      <c r="H52" s="89"/>
      <c r="I52" s="90"/>
      <c r="J52" s="87"/>
    </row>
    <row r="53" spans="2:14" ht="22" customHeight="1" x14ac:dyDescent="0.35">
      <c r="B53" s="47"/>
      <c r="C53" s="118"/>
      <c r="D53" s="119"/>
      <c r="E53" s="120">
        <f>+Formulaire_Demande!H202</f>
        <v>0</v>
      </c>
      <c r="F53" s="120">
        <f>+Formulaire_Demande!H203</f>
        <v>0</v>
      </c>
      <c r="G53" s="119"/>
      <c r="H53" s="119"/>
      <c r="I53" s="121"/>
      <c r="J53" s="87"/>
      <c r="K53" s="81"/>
    </row>
    <row r="54" spans="2:14" ht="10" customHeight="1" x14ac:dyDescent="0.35">
      <c r="B54" s="47"/>
      <c r="C54" s="101"/>
      <c r="D54" s="101"/>
      <c r="E54" s="101"/>
      <c r="F54" s="101"/>
      <c r="G54" s="101"/>
      <c r="H54" s="101"/>
      <c r="I54" s="101"/>
      <c r="J54" s="87"/>
    </row>
    <row r="55" spans="2:14" ht="22" customHeight="1" x14ac:dyDescent="0.3">
      <c r="B55" s="69"/>
      <c r="C55" s="541" t="s">
        <v>511</v>
      </c>
      <c r="D55" s="487"/>
      <c r="E55" s="122">
        <f>Formulaire_Demande!E146</f>
        <v>0</v>
      </c>
      <c r="F55" s="551" t="s">
        <v>512</v>
      </c>
      <c r="G55" s="551"/>
      <c r="H55" s="551"/>
      <c r="I55" s="123">
        <f>Formulaire_Demande!H146</f>
        <v>0</v>
      </c>
      <c r="J55" s="87"/>
      <c r="M55" s="543" t="s">
        <v>520</v>
      </c>
      <c r="N55" s="544"/>
    </row>
    <row r="56" spans="2:14" ht="22" customHeight="1" x14ac:dyDescent="0.3">
      <c r="B56" s="69"/>
      <c r="C56" s="386" t="s">
        <v>517</v>
      </c>
      <c r="D56" s="387"/>
      <c r="E56" s="124">
        <f>Formulaire_Demande!E164</f>
        <v>0</v>
      </c>
      <c r="F56" s="552" t="s">
        <v>513</v>
      </c>
      <c r="G56" s="552"/>
      <c r="H56" s="552"/>
      <c r="I56" s="126">
        <f>Formulaire_Demande!H164</f>
        <v>0</v>
      </c>
      <c r="J56" s="87"/>
      <c r="M56" s="127" t="s">
        <v>521</v>
      </c>
      <c r="N56" s="128">
        <f>Formulaire_Demande!E166</f>
        <v>0</v>
      </c>
    </row>
    <row r="57" spans="2:14" ht="22" customHeight="1" x14ac:dyDescent="0.3">
      <c r="B57" s="69"/>
      <c r="C57" s="386" t="s">
        <v>514</v>
      </c>
      <c r="D57" s="387"/>
      <c r="E57" s="124">
        <f>Formulaire_Demande!E166</f>
        <v>0</v>
      </c>
      <c r="F57" s="552" t="s">
        <v>508</v>
      </c>
      <c r="G57" s="552"/>
      <c r="H57" s="552"/>
      <c r="I57" s="126">
        <f>Formulaire_Demande!H166</f>
        <v>0</v>
      </c>
      <c r="J57" s="87"/>
      <c r="M57" s="129" t="s">
        <v>522</v>
      </c>
      <c r="N57" s="128">
        <f>SUM(Formulaire_Demande!E180,Formulaire_Demande!E181,Formulaire_Demande!E185)</f>
        <v>0</v>
      </c>
    </row>
    <row r="58" spans="2:14" ht="22" customHeight="1" x14ac:dyDescent="0.3">
      <c r="B58" s="69"/>
      <c r="C58" s="88"/>
      <c r="D58" s="130"/>
      <c r="E58" s="131"/>
      <c r="F58" s="552" t="s">
        <v>331</v>
      </c>
      <c r="G58" s="552"/>
      <c r="H58" s="552"/>
      <c r="I58" s="126">
        <f>+I55*0.5</f>
        <v>0</v>
      </c>
      <c r="J58" s="87"/>
      <c r="M58" s="129" t="s">
        <v>523</v>
      </c>
      <c r="N58" s="132" t="e">
        <f>+N57/N56</f>
        <v>#DIV/0!</v>
      </c>
    </row>
    <row r="59" spans="2:14" ht="22" customHeight="1" x14ac:dyDescent="0.3">
      <c r="B59" s="69"/>
      <c r="C59" s="386" t="s">
        <v>515</v>
      </c>
      <c r="D59" s="387"/>
      <c r="E59" s="124">
        <f>Formulaire_Demande!E180</f>
        <v>0</v>
      </c>
      <c r="F59" s="130"/>
      <c r="G59" s="130"/>
      <c r="H59" s="125"/>
      <c r="I59" s="126"/>
      <c r="J59" s="87"/>
    </row>
    <row r="60" spans="2:14" ht="22" customHeight="1" x14ac:dyDescent="0.3">
      <c r="B60" s="69"/>
      <c r="C60" s="386" t="s">
        <v>7</v>
      </c>
      <c r="D60" s="387"/>
      <c r="E60" s="124">
        <f>Formulaire_Demande!E179</f>
        <v>0</v>
      </c>
      <c r="F60" s="130"/>
      <c r="G60" s="130"/>
      <c r="H60" s="125"/>
      <c r="I60" s="133"/>
      <c r="J60" s="87"/>
    </row>
    <row r="61" spans="2:14" ht="14" customHeight="1" x14ac:dyDescent="0.3">
      <c r="B61" s="69"/>
      <c r="C61" s="105"/>
      <c r="D61" s="130"/>
      <c r="E61" s="124"/>
      <c r="F61" s="130"/>
      <c r="G61" s="130"/>
      <c r="H61" s="125"/>
      <c r="I61" s="133"/>
      <c r="J61" s="87"/>
    </row>
    <row r="62" spans="2:14" ht="22" customHeight="1" x14ac:dyDescent="0.3">
      <c r="B62" s="69"/>
      <c r="C62" s="549" t="s">
        <v>435</v>
      </c>
      <c r="D62" s="550"/>
      <c r="E62" s="134">
        <f>SUM(E59,E60,E63,E64,E65)</f>
        <v>0</v>
      </c>
      <c r="F62" s="135" t="str">
        <f>IF(E62=0,"","Total incluant le montant demandé à la SODEC")</f>
        <v/>
      </c>
      <c r="G62" s="130"/>
      <c r="H62" s="130"/>
      <c r="I62" s="136"/>
      <c r="J62" s="87"/>
      <c r="M62" s="543" t="s">
        <v>524</v>
      </c>
      <c r="N62" s="544"/>
    </row>
    <row r="63" spans="2:14" ht="22" customHeight="1" x14ac:dyDescent="0.3">
      <c r="B63" s="69"/>
      <c r="C63" s="545" t="s">
        <v>485</v>
      </c>
      <c r="D63" s="546"/>
      <c r="E63" s="137">
        <f>Formulaire_Demande!E181</f>
        <v>0</v>
      </c>
      <c r="F63" s="138"/>
      <c r="G63" s="138"/>
      <c r="H63" s="139"/>
      <c r="I63" s="136"/>
      <c r="J63" s="87"/>
      <c r="M63" s="127" t="s">
        <v>521</v>
      </c>
      <c r="N63" s="128">
        <f>Formulaire_Demande!E166</f>
        <v>0</v>
      </c>
    </row>
    <row r="64" spans="2:14" ht="22" customHeight="1" x14ac:dyDescent="0.3">
      <c r="B64" s="69"/>
      <c r="C64" s="545" t="s">
        <v>516</v>
      </c>
      <c r="D64" s="546"/>
      <c r="E64" s="137">
        <f>Formulaire_Demande!E185</f>
        <v>0</v>
      </c>
      <c r="F64" s="138"/>
      <c r="G64" s="138"/>
      <c r="H64" s="139"/>
      <c r="I64" s="136"/>
      <c r="J64" s="87"/>
      <c r="M64" s="129" t="s">
        <v>525</v>
      </c>
      <c r="N64" s="128">
        <f>Formulaire_Demande!E179</f>
        <v>0</v>
      </c>
    </row>
    <row r="65" spans="2:14" ht="22" customHeight="1" x14ac:dyDescent="0.3">
      <c r="B65" s="69"/>
      <c r="C65" s="547" t="s">
        <v>487</v>
      </c>
      <c r="D65" s="548"/>
      <c r="E65" s="140">
        <f>Formulaire_Demande!E189</f>
        <v>0</v>
      </c>
      <c r="F65" s="141"/>
      <c r="G65" s="141"/>
      <c r="H65" s="142"/>
      <c r="I65" s="98"/>
      <c r="J65" s="87"/>
      <c r="M65" s="129" t="s">
        <v>526</v>
      </c>
      <c r="N65" s="132" t="e">
        <f>+N64/N63</f>
        <v>#DIV/0!</v>
      </c>
    </row>
    <row r="66" spans="2:14" ht="10" customHeight="1" x14ac:dyDescent="0.3">
      <c r="B66" s="69"/>
      <c r="C66" s="1"/>
      <c r="D66" s="1"/>
      <c r="E66" s="1"/>
      <c r="F66" s="1"/>
      <c r="G66" s="1"/>
      <c r="H66" s="1"/>
      <c r="J66" s="87"/>
    </row>
    <row r="67" spans="2:14" ht="22" customHeight="1" x14ac:dyDescent="0.3">
      <c r="B67" s="69"/>
      <c r="C67" s="553" t="s">
        <v>332</v>
      </c>
      <c r="D67" s="554"/>
      <c r="E67" s="504"/>
      <c r="F67" s="143"/>
      <c r="G67" s="143"/>
      <c r="H67" s="144" t="s">
        <v>448</v>
      </c>
      <c r="I67" s="145">
        <f>ROUND(E67*0.7,0)</f>
        <v>0</v>
      </c>
      <c r="J67" s="87"/>
      <c r="M67" s="146"/>
      <c r="N67" s="147"/>
    </row>
    <row r="68" spans="2:14" ht="22" customHeight="1" x14ac:dyDescent="0.3">
      <c r="B68" s="69"/>
      <c r="C68" s="555"/>
      <c r="D68" s="556"/>
      <c r="E68" s="505"/>
      <c r="H68" s="148" t="s">
        <v>333</v>
      </c>
      <c r="I68" s="149">
        <f>ROUND(E67*0.3,0)</f>
        <v>0</v>
      </c>
      <c r="J68" s="87"/>
    </row>
    <row r="69" spans="2:14" ht="10" customHeight="1" x14ac:dyDescent="0.3">
      <c r="B69" s="69"/>
      <c r="C69" s="150"/>
      <c r="D69" s="151"/>
      <c r="E69" s="51"/>
      <c r="G69" s="148"/>
      <c r="H69" s="152"/>
      <c r="I69" s="153"/>
      <c r="J69" s="87"/>
    </row>
    <row r="70" spans="2:14" ht="48" customHeight="1" x14ac:dyDescent="0.3">
      <c r="B70" s="69"/>
      <c r="C70" s="506" t="s">
        <v>436</v>
      </c>
      <c r="D70" s="507"/>
      <c r="E70" s="507"/>
      <c r="G70" s="154" t="s">
        <v>437</v>
      </c>
      <c r="I70" s="155" t="s">
        <v>518</v>
      </c>
      <c r="J70" s="87"/>
      <c r="M70" s="156" t="str">
        <f>IF(M71="","","ATTENTION")</f>
        <v/>
      </c>
    </row>
    <row r="71" spans="2:14" ht="24" customHeight="1" x14ac:dyDescent="0.3">
      <c r="B71" s="69"/>
      <c r="C71" s="508"/>
      <c r="D71" s="509"/>
      <c r="E71" s="509"/>
      <c r="G71" s="286"/>
      <c r="I71" s="287" t="str">
        <f>IF(G71="","",ROUND($E$67*G71,0))</f>
        <v/>
      </c>
      <c r="J71" s="87"/>
      <c r="M71" s="157" t="str">
        <f>IF(SUM(G71:G73)&gt;100%,"Réviser les pourcentages","")</f>
        <v/>
      </c>
    </row>
    <row r="72" spans="2:14" ht="24" customHeight="1" x14ac:dyDescent="0.3">
      <c r="B72" s="69"/>
      <c r="C72" s="508"/>
      <c r="D72" s="509"/>
      <c r="E72" s="509"/>
      <c r="G72" s="286"/>
      <c r="I72" s="287" t="str">
        <f>IF(G72="","",ROUND($E$67*G72,0))</f>
        <v/>
      </c>
      <c r="J72" s="87"/>
    </row>
    <row r="73" spans="2:14" ht="24" customHeight="1" x14ac:dyDescent="0.3">
      <c r="B73" s="69"/>
      <c r="C73" s="508"/>
      <c r="D73" s="509"/>
      <c r="E73" s="509"/>
      <c r="G73" s="286"/>
      <c r="I73" s="287" t="str">
        <f>IF(G73="","",ROUND($E$67*G73,0))</f>
        <v/>
      </c>
      <c r="J73" s="87"/>
    </row>
    <row r="74" spans="2:14" ht="10" customHeight="1" x14ac:dyDescent="0.3">
      <c r="B74" s="69"/>
      <c r="C74" s="158"/>
      <c r="D74" s="159"/>
      <c r="E74" s="160"/>
      <c r="F74" s="161"/>
      <c r="G74" s="162"/>
      <c r="H74" s="163"/>
      <c r="I74" s="164"/>
      <c r="J74" s="87"/>
    </row>
    <row r="75" spans="2:14" ht="10" customHeight="1" x14ac:dyDescent="0.3">
      <c r="B75" s="69"/>
      <c r="C75" s="165"/>
      <c r="D75" s="165"/>
      <c r="E75" s="1"/>
      <c r="F75" s="166"/>
      <c r="H75" s="167"/>
      <c r="J75" s="87"/>
    </row>
    <row r="76" spans="2:14" ht="34" customHeight="1" x14ac:dyDescent="0.3">
      <c r="B76" s="69"/>
      <c r="C76" s="533" t="s">
        <v>399</v>
      </c>
      <c r="D76" s="534"/>
      <c r="E76" s="534"/>
      <c r="F76" s="534"/>
      <c r="G76" s="534"/>
      <c r="H76" s="534"/>
      <c r="I76" s="535"/>
      <c r="J76" s="87"/>
    </row>
    <row r="77" spans="2:14" ht="34" customHeight="1" x14ac:dyDescent="0.3">
      <c r="B77" s="69"/>
      <c r="C77" s="527" t="s">
        <v>419</v>
      </c>
      <c r="D77" s="528"/>
      <c r="E77" s="528"/>
      <c r="F77" s="528"/>
      <c r="G77" s="509"/>
      <c r="H77" s="509"/>
      <c r="I77" s="529"/>
      <c r="J77" s="87"/>
    </row>
    <row r="78" spans="2:14" ht="34" customHeight="1" x14ac:dyDescent="0.3">
      <c r="B78" s="69"/>
      <c r="C78" s="527" t="s">
        <v>420</v>
      </c>
      <c r="D78" s="528"/>
      <c r="E78" s="528"/>
      <c r="F78" s="528"/>
      <c r="G78" s="509"/>
      <c r="H78" s="509"/>
      <c r="I78" s="529"/>
      <c r="J78" s="87"/>
    </row>
    <row r="79" spans="2:14" ht="34" customHeight="1" x14ac:dyDescent="0.3">
      <c r="B79" s="69"/>
      <c r="C79" s="527" t="s">
        <v>421</v>
      </c>
      <c r="D79" s="528"/>
      <c r="E79" s="528"/>
      <c r="F79" s="528"/>
      <c r="G79" s="509"/>
      <c r="H79" s="509"/>
      <c r="I79" s="529"/>
      <c r="J79" s="87"/>
    </row>
    <row r="80" spans="2:14" ht="38.15" customHeight="1" x14ac:dyDescent="0.3">
      <c r="B80" s="69"/>
      <c r="C80" s="527" t="s">
        <v>422</v>
      </c>
      <c r="D80" s="528"/>
      <c r="E80" s="528"/>
      <c r="F80" s="528"/>
      <c r="G80" s="509"/>
      <c r="H80" s="509"/>
      <c r="I80" s="529"/>
      <c r="J80" s="87"/>
    </row>
    <row r="81" spans="2:10" ht="38.15" customHeight="1" x14ac:dyDescent="0.3">
      <c r="B81" s="69"/>
      <c r="C81" s="527" t="s">
        <v>423</v>
      </c>
      <c r="D81" s="528"/>
      <c r="E81" s="528"/>
      <c r="F81" s="528"/>
      <c r="G81" s="509"/>
      <c r="H81" s="509"/>
      <c r="I81" s="529"/>
      <c r="J81" s="87"/>
    </row>
    <row r="82" spans="2:10" ht="34" customHeight="1" x14ac:dyDescent="0.3">
      <c r="B82" s="69"/>
      <c r="C82" s="527" t="s">
        <v>424</v>
      </c>
      <c r="D82" s="528"/>
      <c r="E82" s="528"/>
      <c r="F82" s="528"/>
      <c r="G82" s="509"/>
      <c r="H82" s="509"/>
      <c r="I82" s="529"/>
      <c r="J82" s="87"/>
    </row>
    <row r="83" spans="2:10" ht="34" customHeight="1" x14ac:dyDescent="0.3">
      <c r="B83" s="69"/>
      <c r="C83" s="527" t="s">
        <v>425</v>
      </c>
      <c r="D83" s="528"/>
      <c r="E83" s="528"/>
      <c r="F83" s="528"/>
      <c r="G83" s="509"/>
      <c r="H83" s="509"/>
      <c r="I83" s="529"/>
      <c r="J83" s="87"/>
    </row>
    <row r="84" spans="2:10" ht="34" customHeight="1" x14ac:dyDescent="0.3">
      <c r="B84" s="69"/>
      <c r="C84" s="527" t="s">
        <v>426</v>
      </c>
      <c r="D84" s="528"/>
      <c r="E84" s="528"/>
      <c r="F84" s="528"/>
      <c r="G84" s="509"/>
      <c r="H84" s="509"/>
      <c r="I84" s="529"/>
      <c r="J84" s="87"/>
    </row>
    <row r="85" spans="2:10" ht="38.15" customHeight="1" x14ac:dyDescent="0.3">
      <c r="B85" s="69"/>
      <c r="C85" s="527" t="s">
        <v>504</v>
      </c>
      <c r="D85" s="528"/>
      <c r="E85" s="528"/>
      <c r="F85" s="528"/>
      <c r="G85" s="509"/>
      <c r="H85" s="509"/>
      <c r="I85" s="529"/>
      <c r="J85" s="87"/>
    </row>
    <row r="86" spans="2:10" ht="38.15" customHeight="1" x14ac:dyDescent="0.3">
      <c r="B86" s="69"/>
      <c r="C86" s="527" t="s">
        <v>427</v>
      </c>
      <c r="D86" s="528"/>
      <c r="E86" s="528"/>
      <c r="F86" s="528"/>
      <c r="G86" s="509"/>
      <c r="H86" s="509"/>
      <c r="I86" s="529"/>
      <c r="J86" s="87"/>
    </row>
    <row r="87" spans="2:10" ht="10" customHeight="1" x14ac:dyDescent="0.3">
      <c r="B87" s="69"/>
      <c r="C87" s="168"/>
      <c r="D87" s="169"/>
      <c r="E87" s="169"/>
      <c r="F87" s="169"/>
      <c r="G87" s="162"/>
      <c r="H87" s="163"/>
      <c r="I87" s="164"/>
      <c r="J87" s="87"/>
    </row>
    <row r="88" spans="2:10" ht="38.15" customHeight="1" x14ac:dyDescent="0.3">
      <c r="B88" s="69"/>
      <c r="C88" s="533" t="s">
        <v>334</v>
      </c>
      <c r="D88" s="534"/>
      <c r="E88" s="534"/>
      <c r="F88" s="534"/>
      <c r="G88" s="534"/>
      <c r="H88" s="534"/>
      <c r="I88" s="535"/>
      <c r="J88" s="87"/>
    </row>
    <row r="89" spans="2:10" ht="150" customHeight="1" x14ac:dyDescent="0.3">
      <c r="B89" s="69"/>
      <c r="C89" s="393"/>
      <c r="D89" s="394"/>
      <c r="E89" s="394"/>
      <c r="F89" s="394"/>
      <c r="G89" s="394"/>
      <c r="H89" s="394"/>
      <c r="I89" s="395"/>
      <c r="J89" s="87"/>
    </row>
    <row r="90" spans="2:10" x14ac:dyDescent="0.3">
      <c r="B90" s="69"/>
      <c r="C90" s="1"/>
      <c r="D90" s="1"/>
      <c r="E90" s="1"/>
      <c r="F90" s="1"/>
      <c r="G90" s="1"/>
      <c r="H90" s="1"/>
      <c r="J90" s="87"/>
    </row>
    <row r="91" spans="2:10" x14ac:dyDescent="0.3">
      <c r="B91" s="69"/>
      <c r="C91" s="1"/>
      <c r="D91" s="1"/>
      <c r="E91" s="1"/>
      <c r="F91" s="1"/>
      <c r="G91" s="1"/>
      <c r="H91" s="1"/>
      <c r="J91" s="87"/>
    </row>
    <row r="92" spans="2:10" x14ac:dyDescent="0.3">
      <c r="B92" s="69"/>
      <c r="C92" s="1"/>
      <c r="D92" s="1"/>
      <c r="E92" s="1"/>
      <c r="F92" s="1"/>
      <c r="G92" s="1"/>
      <c r="H92" s="1"/>
      <c r="J92" s="87"/>
    </row>
    <row r="93" spans="2:10" ht="15.5" x14ac:dyDescent="0.3">
      <c r="B93" s="69"/>
      <c r="C93" s="526"/>
      <c r="D93" s="526"/>
      <c r="E93" s="170"/>
      <c r="G93" s="532"/>
      <c r="H93" s="532"/>
      <c r="I93" s="170"/>
      <c r="J93" s="87"/>
    </row>
    <row r="94" spans="2:10" ht="15.5" x14ac:dyDescent="0.3">
      <c r="B94" s="69"/>
      <c r="C94" s="558"/>
      <c r="D94" s="558"/>
      <c r="E94" s="171" t="s">
        <v>335</v>
      </c>
      <c r="G94" s="172" t="s">
        <v>336</v>
      </c>
      <c r="H94" s="173"/>
      <c r="I94" s="173" t="s">
        <v>335</v>
      </c>
      <c r="J94" s="87"/>
    </row>
    <row r="95" spans="2:10" ht="33" customHeight="1" x14ac:dyDescent="0.3">
      <c r="B95" s="69"/>
      <c r="C95" s="542" t="s">
        <v>519</v>
      </c>
      <c r="D95" s="542"/>
      <c r="E95" s="542"/>
      <c r="G95" s="557" t="s">
        <v>337</v>
      </c>
      <c r="H95" s="557"/>
      <c r="I95" s="557"/>
      <c r="J95" s="87"/>
    </row>
    <row r="96" spans="2:10" ht="14.5" thickBot="1" x14ac:dyDescent="0.35">
      <c r="B96" s="75"/>
      <c r="C96" s="76"/>
      <c r="D96" s="76"/>
      <c r="E96" s="76"/>
      <c r="F96" s="76"/>
      <c r="G96" s="76"/>
      <c r="H96" s="76"/>
      <c r="I96" s="174"/>
      <c r="J96" s="175"/>
    </row>
  </sheetData>
  <sheetProtection algorithmName="SHA-512" hashValue="bcVpAgqpSOAD7rTZU7/MY5vNE9cNG4ASJme3h5Km34xvAYXxV/aB9FUnNQ9BaMMbFp1qYBvaX3cbU1X4vigVIg==" saltValue="CWeoMIpWN3gDWZDc5JKJ3Q==" spinCount="100000" sheet="1" objects="1" scenarios="1" formatRows="0"/>
  <mergeCells count="132">
    <mergeCell ref="C95:E95"/>
    <mergeCell ref="M55:N55"/>
    <mergeCell ref="M62:N62"/>
    <mergeCell ref="C26:E26"/>
    <mergeCell ref="C63:D63"/>
    <mergeCell ref="C64:D64"/>
    <mergeCell ref="C65:D65"/>
    <mergeCell ref="C55:D55"/>
    <mergeCell ref="C56:D56"/>
    <mergeCell ref="C57:D57"/>
    <mergeCell ref="C59:D59"/>
    <mergeCell ref="C60:D60"/>
    <mergeCell ref="C62:D62"/>
    <mergeCell ref="F55:H55"/>
    <mergeCell ref="F56:H56"/>
    <mergeCell ref="F57:H57"/>
    <mergeCell ref="F58:H58"/>
    <mergeCell ref="E47:I47"/>
    <mergeCell ref="C67:D68"/>
    <mergeCell ref="G95:I95"/>
    <mergeCell ref="C43:D43"/>
    <mergeCell ref="C94:D94"/>
    <mergeCell ref="C81:F81"/>
    <mergeCell ref="C82:F82"/>
    <mergeCell ref="E1:J1"/>
    <mergeCell ref="E11:I11"/>
    <mergeCell ref="E9:I9"/>
    <mergeCell ref="C6:I6"/>
    <mergeCell ref="F31:G31"/>
    <mergeCell ref="F28:G28"/>
    <mergeCell ref="C33:D33"/>
    <mergeCell ref="G77:I77"/>
    <mergeCell ref="E38:I38"/>
    <mergeCell ref="C39:D39"/>
    <mergeCell ref="E39:I39"/>
    <mergeCell ref="C8:D8"/>
    <mergeCell ref="C11:D11"/>
    <mergeCell ref="C18:D18"/>
    <mergeCell ref="E18:I18"/>
    <mergeCell ref="C19:D19"/>
    <mergeCell ref="E19:I19"/>
    <mergeCell ref="C21:D21"/>
    <mergeCell ref="C13:D13"/>
    <mergeCell ref="C14:D14"/>
    <mergeCell ref="E10:I10"/>
    <mergeCell ref="C17:D17"/>
    <mergeCell ref="E17:I17"/>
    <mergeCell ref="E8:F8"/>
    <mergeCell ref="E44:I44"/>
    <mergeCell ref="E45:I45"/>
    <mergeCell ref="E46:I46"/>
    <mergeCell ref="C41:D41"/>
    <mergeCell ref="E41:I41"/>
    <mergeCell ref="C89:I89"/>
    <mergeCell ref="G93:H93"/>
    <mergeCell ref="G83:I83"/>
    <mergeCell ref="G84:I84"/>
    <mergeCell ref="G85:I85"/>
    <mergeCell ref="E43:I43"/>
    <mergeCell ref="C83:F83"/>
    <mergeCell ref="C79:F79"/>
    <mergeCell ref="C80:F80"/>
    <mergeCell ref="G81:I81"/>
    <mergeCell ref="G82:I82"/>
    <mergeCell ref="G78:I78"/>
    <mergeCell ref="G79:I79"/>
    <mergeCell ref="G80:I80"/>
    <mergeCell ref="C86:F86"/>
    <mergeCell ref="C72:E72"/>
    <mergeCell ref="C73:E73"/>
    <mergeCell ref="C76:I76"/>
    <mergeCell ref="C88:I88"/>
    <mergeCell ref="C38:D38"/>
    <mergeCell ref="H28:I28"/>
    <mergeCell ref="H29:I29"/>
    <mergeCell ref="H30:I30"/>
    <mergeCell ref="H31:I31"/>
    <mergeCell ref="C9:D9"/>
    <mergeCell ref="C10:D10"/>
    <mergeCell ref="C93:D93"/>
    <mergeCell ref="E40:I40"/>
    <mergeCell ref="E13:I13"/>
    <mergeCell ref="C35:D35"/>
    <mergeCell ref="C37:D37"/>
    <mergeCell ref="E37:I37"/>
    <mergeCell ref="E35:I35"/>
    <mergeCell ref="F29:G29"/>
    <mergeCell ref="F30:G30"/>
    <mergeCell ref="C40:D40"/>
    <mergeCell ref="C84:F84"/>
    <mergeCell ref="C85:F85"/>
    <mergeCell ref="C78:F78"/>
    <mergeCell ref="G86:I86"/>
    <mergeCell ref="C77:F77"/>
    <mergeCell ref="C49:D49"/>
    <mergeCell ref="C52:D52"/>
    <mergeCell ref="N9:N10"/>
    <mergeCell ref="M9:M10"/>
    <mergeCell ref="M33:M34"/>
    <mergeCell ref="N33:N34"/>
    <mergeCell ref="M13:M14"/>
    <mergeCell ref="N13:N14"/>
    <mergeCell ref="E67:E68"/>
    <mergeCell ref="C70:E70"/>
    <mergeCell ref="C71:E71"/>
    <mergeCell ref="H27:I27"/>
    <mergeCell ref="C42:D42"/>
    <mergeCell ref="E42:I42"/>
    <mergeCell ref="E12:I12"/>
    <mergeCell ref="C27:E27"/>
    <mergeCell ref="F27:G27"/>
    <mergeCell ref="C28:E28"/>
    <mergeCell ref="C29:E29"/>
    <mergeCell ref="C30:E30"/>
    <mergeCell ref="C31:E31"/>
    <mergeCell ref="E33:I33"/>
    <mergeCell ref="C12:D12"/>
    <mergeCell ref="E34:I34"/>
    <mergeCell ref="C36:D36"/>
    <mergeCell ref="C34:D34"/>
    <mergeCell ref="H8:I8"/>
    <mergeCell ref="F26:G26"/>
    <mergeCell ref="H26:I26"/>
    <mergeCell ref="C22:D22"/>
    <mergeCell ref="C23:D23"/>
    <mergeCell ref="C24:D24"/>
    <mergeCell ref="E21:I21"/>
    <mergeCell ref="E22:I22"/>
    <mergeCell ref="E23:I23"/>
    <mergeCell ref="E24:I24"/>
    <mergeCell ref="E14:F14"/>
    <mergeCell ref="H14:I14"/>
  </mergeCells>
  <conditionalFormatting sqref="M70">
    <cfRule type="containsText" dxfId="2" priority="3" operator="containsText" text="ATTENTION">
      <formula>NOT(ISERROR(SEARCH("ATTENTION",M70)))</formula>
    </cfRule>
  </conditionalFormatting>
  <conditionalFormatting sqref="N58">
    <cfRule type="expression" dxfId="1" priority="2">
      <formula>$N$58&gt;70%</formula>
    </cfRule>
  </conditionalFormatting>
  <conditionalFormatting sqref="N65">
    <cfRule type="expression" dxfId="0" priority="1">
      <formula>$N$65&lt;30%</formula>
    </cfRule>
  </conditionalFormatting>
  <dataValidations count="1">
    <dataValidation allowBlank="1" showInputMessage="1" showErrorMessage="1" prompt="Entrer la ventilation budgétaire" sqref="C71:C73" xr:uid="{82828C2B-E4B0-4C2A-BA3A-10E12E33E0F0}"/>
  </dataValidations>
  <printOptions horizontalCentered="1"/>
  <pageMargins left="0.25" right="0.25" top="0.75" bottom="0.75" header="0.3" footer="0.3"/>
  <pageSetup paperSize="3" scale="85" fitToHeight="6" orientation="portrait" r:id="rId1"/>
  <headerFooter>
    <oddFooter>&amp;L&amp;"Calibri,Italique"&amp;9Direction générale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" xr:uid="{714470E2-A634-4C95-A95A-B848A52EA575}">
          <x14:formula1>
            <xm:f>Paramètres!$G$1</xm:f>
          </x14:formula1>
          <xm:sqref>N9:N10 N33:N34 N13:N14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N241"/>
  <sheetViews>
    <sheetView workbookViewId="0"/>
  </sheetViews>
  <sheetFormatPr baseColWidth="10" defaultColWidth="10.81640625" defaultRowHeight="14" x14ac:dyDescent="0.3"/>
  <cols>
    <col min="1" max="1" width="80.453125" style="2" bestFit="1" customWidth="1"/>
    <col min="2" max="2" width="50.54296875" style="2" bestFit="1" customWidth="1"/>
    <col min="3" max="3" width="50.54296875" style="2" customWidth="1"/>
    <col min="4" max="4" width="10.81640625" style="2"/>
    <col min="5" max="5" width="29" style="1" customWidth="1"/>
    <col min="6" max="6" width="7.81640625" style="2" bestFit="1" customWidth="1"/>
    <col min="7" max="7" width="10.81640625" style="1"/>
    <col min="8" max="8" width="14.1796875" style="1" bestFit="1" customWidth="1"/>
    <col min="9" max="9" width="30.81640625" style="2" customWidth="1"/>
    <col min="10" max="10" width="13.81640625" style="2" bestFit="1" customWidth="1"/>
    <col min="11" max="11" width="20.81640625" style="2" bestFit="1" customWidth="1"/>
    <col min="12" max="12" width="11.54296875" style="1" bestFit="1" customWidth="1"/>
    <col min="13" max="13" width="31.36328125" style="1" bestFit="1" customWidth="1"/>
    <col min="14" max="16384" width="10.81640625" style="1"/>
  </cols>
  <sheetData>
    <row r="1" spans="1:14" ht="14.5" x14ac:dyDescent="0.35">
      <c r="A1" s="4" t="s">
        <v>3</v>
      </c>
      <c r="B1" s="4" t="s">
        <v>26</v>
      </c>
      <c r="C1" s="4" t="s">
        <v>38</v>
      </c>
      <c r="D1" s="4" t="s">
        <v>2</v>
      </c>
      <c r="E1" s="5" t="s">
        <v>56</v>
      </c>
      <c r="F1" s="6" t="s">
        <v>21</v>
      </c>
      <c r="G1" s="2" t="s">
        <v>349</v>
      </c>
      <c r="H1" s="2" t="s">
        <v>350</v>
      </c>
      <c r="I1" s="6" t="s">
        <v>61</v>
      </c>
      <c r="J1" s="6" t="s">
        <v>9</v>
      </c>
      <c r="K1" s="6" t="s">
        <v>9</v>
      </c>
      <c r="L1" s="6" t="s">
        <v>10</v>
      </c>
      <c r="M1" s="1" t="s">
        <v>451</v>
      </c>
      <c r="N1" s="1" t="s">
        <v>481</v>
      </c>
    </row>
    <row r="2" spans="1:14" ht="31" x14ac:dyDescent="0.35">
      <c r="A2" s="3" t="s">
        <v>24</v>
      </c>
      <c r="B2" s="3" t="s">
        <v>27</v>
      </c>
      <c r="C2" s="13" t="s">
        <v>39</v>
      </c>
      <c r="D2" s="2" t="s">
        <v>455</v>
      </c>
      <c r="E2" s="14" t="s">
        <v>48</v>
      </c>
      <c r="F2" s="10">
        <v>1</v>
      </c>
      <c r="H2" s="1" t="s">
        <v>351</v>
      </c>
      <c r="I2" s="10" t="s">
        <v>62</v>
      </c>
      <c r="J2" s="10" t="s">
        <v>11</v>
      </c>
      <c r="K2" s="10" t="s">
        <v>12</v>
      </c>
      <c r="L2" s="7">
        <v>0.1</v>
      </c>
      <c r="M2" s="1" t="s">
        <v>452</v>
      </c>
      <c r="N2" s="1" t="s">
        <v>482</v>
      </c>
    </row>
    <row r="3" spans="1:14" ht="61" x14ac:dyDescent="0.35">
      <c r="A3" s="3" t="s">
        <v>25</v>
      </c>
      <c r="B3" s="3" t="s">
        <v>28</v>
      </c>
      <c r="C3" s="13" t="s">
        <v>379</v>
      </c>
      <c r="D3" s="2" t="s">
        <v>456</v>
      </c>
      <c r="E3" s="14" t="s">
        <v>49</v>
      </c>
      <c r="F3" s="10">
        <v>2</v>
      </c>
      <c r="I3" s="10" t="s">
        <v>63</v>
      </c>
      <c r="J3" s="10" t="s">
        <v>13</v>
      </c>
      <c r="K3" s="10" t="s">
        <v>14</v>
      </c>
      <c r="L3" s="7">
        <v>0.2</v>
      </c>
      <c r="M3" s="1" t="s">
        <v>453</v>
      </c>
    </row>
    <row r="4" spans="1:14" ht="62" x14ac:dyDescent="0.35">
      <c r="A4" s="3"/>
      <c r="B4" s="3" t="s">
        <v>29</v>
      </c>
      <c r="C4" s="13" t="s">
        <v>378</v>
      </c>
      <c r="E4" s="14" t="s">
        <v>50</v>
      </c>
      <c r="F4" s="10">
        <v>3</v>
      </c>
      <c r="I4" s="10" t="s">
        <v>64</v>
      </c>
      <c r="J4" s="10" t="s">
        <v>15</v>
      </c>
      <c r="K4" s="10" t="s">
        <v>16</v>
      </c>
      <c r="L4" s="8">
        <v>0.3</v>
      </c>
    </row>
    <row r="5" spans="1:14" ht="29" x14ac:dyDescent="0.35">
      <c r="B5" s="2" t="s">
        <v>30</v>
      </c>
      <c r="E5" s="14" t="s">
        <v>51</v>
      </c>
      <c r="F5" s="10">
        <v>4</v>
      </c>
      <c r="I5" s="10" t="s">
        <v>65</v>
      </c>
      <c r="J5" s="10" t="s">
        <v>17</v>
      </c>
      <c r="K5" s="10" t="s">
        <v>18</v>
      </c>
      <c r="L5" s="8">
        <v>0.4</v>
      </c>
    </row>
    <row r="6" spans="1:14" ht="14.5" x14ac:dyDescent="0.35">
      <c r="B6" s="2" t="s">
        <v>31</v>
      </c>
      <c r="E6" s="14" t="s">
        <v>52</v>
      </c>
      <c r="F6" s="10">
        <v>5</v>
      </c>
      <c r="I6" s="10" t="s">
        <v>66</v>
      </c>
      <c r="J6" s="10"/>
      <c r="K6" s="10" t="s">
        <v>19</v>
      </c>
      <c r="L6" s="8">
        <v>0.5</v>
      </c>
    </row>
    <row r="7" spans="1:14" ht="29" x14ac:dyDescent="0.35">
      <c r="B7" s="2" t="s">
        <v>32</v>
      </c>
      <c r="E7" s="14" t="s">
        <v>53</v>
      </c>
      <c r="F7" s="10">
        <v>6</v>
      </c>
      <c r="I7" s="10" t="s">
        <v>67</v>
      </c>
      <c r="J7" s="10"/>
      <c r="K7" s="10"/>
      <c r="L7" s="8">
        <v>0.6</v>
      </c>
    </row>
    <row r="8" spans="1:14" ht="14.5" x14ac:dyDescent="0.35">
      <c r="B8" s="2" t="s">
        <v>33</v>
      </c>
      <c r="E8" s="14" t="s">
        <v>54</v>
      </c>
      <c r="F8" s="10">
        <v>7</v>
      </c>
      <c r="I8" s="10" t="s">
        <v>68</v>
      </c>
      <c r="J8" s="10"/>
      <c r="K8" s="10"/>
      <c r="L8" s="7">
        <v>0.7</v>
      </c>
    </row>
    <row r="9" spans="1:14" ht="14.5" x14ac:dyDescent="0.35">
      <c r="B9" s="2" t="s">
        <v>34</v>
      </c>
      <c r="E9" s="14" t="s">
        <v>55</v>
      </c>
      <c r="F9" s="10">
        <v>8</v>
      </c>
      <c r="I9" s="10" t="s">
        <v>69</v>
      </c>
      <c r="J9" s="10"/>
      <c r="K9" s="10"/>
      <c r="L9" s="7">
        <v>0.8</v>
      </c>
    </row>
    <row r="10" spans="1:14" ht="14.5" x14ac:dyDescent="0.35">
      <c r="B10" s="2" t="s">
        <v>57</v>
      </c>
      <c r="F10" s="10">
        <v>9</v>
      </c>
      <c r="I10" s="10" t="s">
        <v>70</v>
      </c>
      <c r="J10" s="10"/>
      <c r="K10" s="10"/>
      <c r="L10" s="7">
        <v>0.9</v>
      </c>
    </row>
    <row r="11" spans="1:14" ht="14.5" x14ac:dyDescent="0.35">
      <c r="F11" s="10">
        <v>10</v>
      </c>
      <c r="I11" s="10" t="s">
        <v>71</v>
      </c>
      <c r="J11" s="10"/>
      <c r="K11" s="10"/>
      <c r="L11" s="7">
        <v>1</v>
      </c>
    </row>
    <row r="12" spans="1:14" ht="14.5" x14ac:dyDescent="0.35">
      <c r="F12" s="10"/>
      <c r="I12" s="10" t="s">
        <v>72</v>
      </c>
      <c r="J12" s="10"/>
      <c r="K12" s="10"/>
      <c r="L12" s="9" t="s">
        <v>20</v>
      </c>
    </row>
    <row r="13" spans="1:14" x14ac:dyDescent="0.3">
      <c r="I13" s="2" t="s">
        <v>73</v>
      </c>
    </row>
    <row r="14" spans="1:14" x14ac:dyDescent="0.3">
      <c r="I14" s="2" t="s">
        <v>74</v>
      </c>
    </row>
    <row r="15" spans="1:14" x14ac:dyDescent="0.3">
      <c r="I15" s="2" t="s">
        <v>75</v>
      </c>
    </row>
    <row r="16" spans="1:14" x14ac:dyDescent="0.3">
      <c r="I16" s="2" t="s">
        <v>76</v>
      </c>
    </row>
    <row r="17" spans="9:12" x14ac:dyDescent="0.3">
      <c r="I17" s="2" t="s">
        <v>77</v>
      </c>
    </row>
    <row r="18" spans="9:12" x14ac:dyDescent="0.3">
      <c r="I18" s="2" t="s">
        <v>78</v>
      </c>
    </row>
    <row r="19" spans="9:12" x14ac:dyDescent="0.3">
      <c r="I19" s="2" t="s">
        <v>79</v>
      </c>
    </row>
    <row r="20" spans="9:12" x14ac:dyDescent="0.3">
      <c r="I20" s="2" t="s">
        <v>80</v>
      </c>
    </row>
    <row r="21" spans="9:12" ht="14.5" x14ac:dyDescent="0.35">
      <c r="I21" s="2" t="s">
        <v>81</v>
      </c>
      <c r="L21"/>
    </row>
    <row r="22" spans="9:12" ht="14.5" x14ac:dyDescent="0.35">
      <c r="I22" s="2" t="s">
        <v>82</v>
      </c>
      <c r="L22"/>
    </row>
    <row r="23" spans="9:12" ht="14.5" x14ac:dyDescent="0.35">
      <c r="I23" s="2" t="s">
        <v>83</v>
      </c>
      <c r="J23" s="12"/>
      <c r="L23"/>
    </row>
    <row r="24" spans="9:12" ht="14.5" x14ac:dyDescent="0.35">
      <c r="I24" s="2" t="s">
        <v>84</v>
      </c>
      <c r="L24"/>
    </row>
    <row r="25" spans="9:12" ht="14.5" x14ac:dyDescent="0.35">
      <c r="I25" s="2" t="s">
        <v>85</v>
      </c>
      <c r="L25"/>
    </row>
    <row r="26" spans="9:12" ht="14.5" x14ac:dyDescent="0.35">
      <c r="I26" s="2" t="s">
        <v>86</v>
      </c>
      <c r="L26"/>
    </row>
    <row r="27" spans="9:12" ht="78.650000000000006" customHeight="1" x14ac:dyDescent="0.45">
      <c r="I27" s="2" t="s">
        <v>87</v>
      </c>
      <c r="J27" s="559"/>
      <c r="K27" s="559"/>
      <c r="L27" s="559"/>
    </row>
    <row r="28" spans="9:12" ht="16" x14ac:dyDescent="0.45">
      <c r="I28" s="2" t="s">
        <v>88</v>
      </c>
      <c r="J28" s="11"/>
      <c r="L28"/>
    </row>
    <row r="29" spans="9:12" ht="16" x14ac:dyDescent="0.45">
      <c r="I29" s="2" t="s">
        <v>89</v>
      </c>
      <c r="J29" s="11"/>
      <c r="L29"/>
    </row>
    <row r="30" spans="9:12" ht="16" x14ac:dyDescent="0.45">
      <c r="I30" s="2" t="s">
        <v>90</v>
      </c>
      <c r="J30" s="11"/>
      <c r="L30"/>
    </row>
    <row r="31" spans="9:12" ht="14.5" x14ac:dyDescent="0.35">
      <c r="I31" s="2" t="s">
        <v>91</v>
      </c>
      <c r="L31"/>
    </row>
    <row r="32" spans="9:12" ht="14.5" x14ac:dyDescent="0.35">
      <c r="I32" s="2" t="s">
        <v>92</v>
      </c>
      <c r="L32"/>
    </row>
    <row r="33" spans="9:12" ht="14.5" x14ac:dyDescent="0.35">
      <c r="I33" s="2" t="s">
        <v>93</v>
      </c>
      <c r="L33"/>
    </row>
    <row r="34" spans="9:12" ht="14.5" x14ac:dyDescent="0.35">
      <c r="I34" s="2" t="s">
        <v>94</v>
      </c>
      <c r="L34"/>
    </row>
    <row r="35" spans="9:12" ht="14.5" x14ac:dyDescent="0.35">
      <c r="I35" s="2" t="s">
        <v>95</v>
      </c>
      <c r="L35"/>
    </row>
    <row r="36" spans="9:12" ht="14.5" x14ac:dyDescent="0.35">
      <c r="I36" s="2" t="s">
        <v>96</v>
      </c>
      <c r="L36"/>
    </row>
    <row r="37" spans="9:12" ht="14.5" x14ac:dyDescent="0.35">
      <c r="I37" s="2" t="s">
        <v>97</v>
      </c>
      <c r="L37"/>
    </row>
    <row r="38" spans="9:12" ht="14.5" x14ac:dyDescent="0.35">
      <c r="I38" s="2" t="s">
        <v>98</v>
      </c>
      <c r="L38"/>
    </row>
    <row r="39" spans="9:12" ht="14.5" x14ac:dyDescent="0.35">
      <c r="I39" s="2" t="s">
        <v>99</v>
      </c>
      <c r="L39"/>
    </row>
    <row r="40" spans="9:12" ht="14.5" x14ac:dyDescent="0.35">
      <c r="I40" s="2" t="s">
        <v>100</v>
      </c>
      <c r="L40"/>
    </row>
    <row r="41" spans="9:12" ht="14.5" x14ac:dyDescent="0.35">
      <c r="I41" s="2" t="s">
        <v>101</v>
      </c>
      <c r="L41"/>
    </row>
    <row r="42" spans="9:12" ht="14.5" x14ac:dyDescent="0.35">
      <c r="I42" s="2" t="s">
        <v>102</v>
      </c>
      <c r="L42"/>
    </row>
    <row r="43" spans="9:12" ht="14.5" x14ac:dyDescent="0.35">
      <c r="I43" s="2" t="s">
        <v>103</v>
      </c>
      <c r="L43"/>
    </row>
    <row r="44" spans="9:12" ht="14.5" x14ac:dyDescent="0.35">
      <c r="I44" s="2" t="s">
        <v>104</v>
      </c>
      <c r="L44"/>
    </row>
    <row r="45" spans="9:12" ht="14.5" x14ac:dyDescent="0.35">
      <c r="I45" s="2" t="s">
        <v>105</v>
      </c>
      <c r="L45"/>
    </row>
    <row r="46" spans="9:12" ht="14.5" x14ac:dyDescent="0.35">
      <c r="I46" s="2" t="s">
        <v>106</v>
      </c>
      <c r="L46"/>
    </row>
    <row r="47" spans="9:12" ht="14.5" x14ac:dyDescent="0.35">
      <c r="I47" s="2" t="s">
        <v>107</v>
      </c>
      <c r="L47"/>
    </row>
    <row r="48" spans="9:12" ht="14.5" x14ac:dyDescent="0.35">
      <c r="I48" s="2" t="s">
        <v>108</v>
      </c>
      <c r="L48"/>
    </row>
    <row r="49" spans="9:12" ht="14.5" x14ac:dyDescent="0.35">
      <c r="I49" s="2" t="s">
        <v>109</v>
      </c>
      <c r="L49"/>
    </row>
    <row r="50" spans="9:12" ht="14.5" x14ac:dyDescent="0.35">
      <c r="I50" s="2" t="s">
        <v>110</v>
      </c>
      <c r="L50"/>
    </row>
    <row r="51" spans="9:12" ht="14.5" x14ac:dyDescent="0.35">
      <c r="I51" s="2" t="s">
        <v>111</v>
      </c>
      <c r="L51"/>
    </row>
    <row r="52" spans="9:12" ht="14.5" x14ac:dyDescent="0.35">
      <c r="I52" s="2" t="s">
        <v>112</v>
      </c>
      <c r="L52"/>
    </row>
    <row r="53" spans="9:12" ht="14.5" x14ac:dyDescent="0.35">
      <c r="I53" s="2" t="s">
        <v>113</v>
      </c>
      <c r="L53"/>
    </row>
    <row r="54" spans="9:12" ht="14.5" x14ac:dyDescent="0.35">
      <c r="I54" s="2" t="s">
        <v>114</v>
      </c>
      <c r="L54"/>
    </row>
    <row r="55" spans="9:12" ht="14.5" x14ac:dyDescent="0.35">
      <c r="I55" s="2" t="s">
        <v>115</v>
      </c>
      <c r="L55"/>
    </row>
    <row r="56" spans="9:12" ht="14.5" x14ac:dyDescent="0.35">
      <c r="I56" s="2" t="s">
        <v>116</v>
      </c>
      <c r="L56"/>
    </row>
    <row r="57" spans="9:12" ht="14.5" x14ac:dyDescent="0.35">
      <c r="I57" s="2" t="s">
        <v>117</v>
      </c>
      <c r="L57"/>
    </row>
    <row r="58" spans="9:12" ht="14.5" x14ac:dyDescent="0.35">
      <c r="I58" s="2" t="s">
        <v>118</v>
      </c>
      <c r="L58"/>
    </row>
    <row r="59" spans="9:12" ht="14.5" x14ac:dyDescent="0.35">
      <c r="I59" s="2" t="s">
        <v>119</v>
      </c>
      <c r="L59"/>
    </row>
    <row r="60" spans="9:12" ht="14.5" x14ac:dyDescent="0.35">
      <c r="I60" s="2" t="s">
        <v>120</v>
      </c>
      <c r="L60"/>
    </row>
    <row r="61" spans="9:12" ht="14.5" x14ac:dyDescent="0.35">
      <c r="I61" s="2" t="s">
        <v>121</v>
      </c>
      <c r="L61"/>
    </row>
    <row r="62" spans="9:12" ht="14.5" x14ac:dyDescent="0.35">
      <c r="I62" s="2" t="s">
        <v>122</v>
      </c>
      <c r="L62"/>
    </row>
    <row r="63" spans="9:12" ht="14.5" x14ac:dyDescent="0.35">
      <c r="I63" s="2" t="s">
        <v>123</v>
      </c>
      <c r="L63"/>
    </row>
    <row r="64" spans="9:12" ht="14.5" x14ac:dyDescent="0.35">
      <c r="I64" s="2" t="s">
        <v>54</v>
      </c>
      <c r="L64"/>
    </row>
    <row r="65" spans="9:12" ht="14.5" x14ac:dyDescent="0.35">
      <c r="I65" s="2" t="s">
        <v>124</v>
      </c>
      <c r="L65"/>
    </row>
    <row r="66" spans="9:12" ht="14.5" x14ac:dyDescent="0.35">
      <c r="I66" s="2" t="s">
        <v>125</v>
      </c>
      <c r="L66"/>
    </row>
    <row r="67" spans="9:12" x14ac:dyDescent="0.3">
      <c r="I67" s="2" t="s">
        <v>126</v>
      </c>
    </row>
    <row r="68" spans="9:12" x14ac:dyDescent="0.3">
      <c r="I68" s="2" t="s">
        <v>127</v>
      </c>
    </row>
    <row r="69" spans="9:12" x14ac:dyDescent="0.3">
      <c r="I69" s="2" t="s">
        <v>128</v>
      </c>
    </row>
    <row r="70" spans="9:12" x14ac:dyDescent="0.3">
      <c r="I70" s="2" t="s">
        <v>129</v>
      </c>
    </row>
    <row r="71" spans="9:12" x14ac:dyDescent="0.3">
      <c r="I71" s="2" t="s">
        <v>130</v>
      </c>
    </row>
    <row r="72" spans="9:12" x14ac:dyDescent="0.3">
      <c r="I72" s="2" t="s">
        <v>131</v>
      </c>
    </row>
    <row r="73" spans="9:12" x14ac:dyDescent="0.3">
      <c r="I73" s="2" t="s">
        <v>132</v>
      </c>
    </row>
    <row r="74" spans="9:12" x14ac:dyDescent="0.3">
      <c r="I74" s="2" t="s">
        <v>133</v>
      </c>
    </row>
    <row r="75" spans="9:12" x14ac:dyDescent="0.3">
      <c r="I75" s="2" t="s">
        <v>134</v>
      </c>
    </row>
    <row r="76" spans="9:12" x14ac:dyDescent="0.3">
      <c r="I76" s="2" t="s">
        <v>135</v>
      </c>
    </row>
    <row r="77" spans="9:12" x14ac:dyDescent="0.3">
      <c r="I77" s="2" t="s">
        <v>136</v>
      </c>
    </row>
    <row r="78" spans="9:12" x14ac:dyDescent="0.3">
      <c r="I78" s="2" t="s">
        <v>137</v>
      </c>
    </row>
    <row r="79" spans="9:12" x14ac:dyDescent="0.3">
      <c r="I79" s="2" t="s">
        <v>138</v>
      </c>
    </row>
    <row r="80" spans="9:12" x14ac:dyDescent="0.3">
      <c r="I80" s="2" t="s">
        <v>139</v>
      </c>
    </row>
    <row r="81" spans="9:9" x14ac:dyDescent="0.3">
      <c r="I81" s="2" t="s">
        <v>140</v>
      </c>
    </row>
    <row r="82" spans="9:9" x14ac:dyDescent="0.3">
      <c r="I82" s="2" t="s">
        <v>141</v>
      </c>
    </row>
    <row r="83" spans="9:9" x14ac:dyDescent="0.3">
      <c r="I83" s="2" t="s">
        <v>142</v>
      </c>
    </row>
    <row r="84" spans="9:9" x14ac:dyDescent="0.3">
      <c r="I84" s="2" t="s">
        <v>143</v>
      </c>
    </row>
    <row r="85" spans="9:9" x14ac:dyDescent="0.3">
      <c r="I85" s="2" t="s">
        <v>144</v>
      </c>
    </row>
    <row r="86" spans="9:9" x14ac:dyDescent="0.3">
      <c r="I86" s="2" t="s">
        <v>145</v>
      </c>
    </row>
    <row r="87" spans="9:9" x14ac:dyDescent="0.3">
      <c r="I87" s="2" t="s">
        <v>146</v>
      </c>
    </row>
    <row r="88" spans="9:9" x14ac:dyDescent="0.3">
      <c r="I88" s="2" t="s">
        <v>147</v>
      </c>
    </row>
    <row r="89" spans="9:9" x14ac:dyDescent="0.3">
      <c r="I89" s="2" t="s">
        <v>148</v>
      </c>
    </row>
    <row r="90" spans="9:9" x14ac:dyDescent="0.3">
      <c r="I90" s="2" t="s">
        <v>149</v>
      </c>
    </row>
    <row r="91" spans="9:9" x14ac:dyDescent="0.3">
      <c r="I91" s="2" t="s">
        <v>150</v>
      </c>
    </row>
    <row r="92" spans="9:9" x14ac:dyDescent="0.3">
      <c r="I92" s="2" t="s">
        <v>151</v>
      </c>
    </row>
    <row r="93" spans="9:9" x14ac:dyDescent="0.3">
      <c r="I93" s="2" t="s">
        <v>152</v>
      </c>
    </row>
    <row r="94" spans="9:9" x14ac:dyDescent="0.3">
      <c r="I94" s="2" t="s">
        <v>153</v>
      </c>
    </row>
    <row r="95" spans="9:9" x14ac:dyDescent="0.3">
      <c r="I95" s="2" t="s">
        <v>154</v>
      </c>
    </row>
    <row r="96" spans="9:9" x14ac:dyDescent="0.3">
      <c r="I96" s="2" t="s">
        <v>155</v>
      </c>
    </row>
    <row r="97" spans="9:9" x14ac:dyDescent="0.3">
      <c r="I97" s="2" t="s">
        <v>156</v>
      </c>
    </row>
    <row r="98" spans="9:9" x14ac:dyDescent="0.3">
      <c r="I98" s="2" t="s">
        <v>157</v>
      </c>
    </row>
    <row r="99" spans="9:9" x14ac:dyDescent="0.3">
      <c r="I99" s="2" t="s">
        <v>158</v>
      </c>
    </row>
    <row r="100" spans="9:9" x14ac:dyDescent="0.3">
      <c r="I100" s="2" t="s">
        <v>159</v>
      </c>
    </row>
    <row r="101" spans="9:9" x14ac:dyDescent="0.3">
      <c r="I101" s="2" t="s">
        <v>160</v>
      </c>
    </row>
    <row r="102" spans="9:9" x14ac:dyDescent="0.3">
      <c r="I102" s="2" t="s">
        <v>161</v>
      </c>
    </row>
    <row r="103" spans="9:9" x14ac:dyDescent="0.3">
      <c r="I103" s="2" t="s">
        <v>162</v>
      </c>
    </row>
    <row r="104" spans="9:9" x14ac:dyDescent="0.3">
      <c r="I104" s="2" t="s">
        <v>163</v>
      </c>
    </row>
    <row r="105" spans="9:9" x14ac:dyDescent="0.3">
      <c r="I105" s="2" t="s">
        <v>164</v>
      </c>
    </row>
    <row r="106" spans="9:9" x14ac:dyDescent="0.3">
      <c r="I106" s="2" t="s">
        <v>165</v>
      </c>
    </row>
    <row r="107" spans="9:9" x14ac:dyDescent="0.3">
      <c r="I107" s="2" t="s">
        <v>166</v>
      </c>
    </row>
    <row r="108" spans="9:9" x14ac:dyDescent="0.3">
      <c r="I108" s="2" t="s">
        <v>167</v>
      </c>
    </row>
    <row r="109" spans="9:9" x14ac:dyDescent="0.3">
      <c r="I109" s="2" t="s">
        <v>168</v>
      </c>
    </row>
    <row r="110" spans="9:9" x14ac:dyDescent="0.3">
      <c r="I110" s="2" t="s">
        <v>169</v>
      </c>
    </row>
    <row r="111" spans="9:9" x14ac:dyDescent="0.3">
      <c r="I111" s="2" t="s">
        <v>170</v>
      </c>
    </row>
    <row r="112" spans="9:9" x14ac:dyDescent="0.3">
      <c r="I112" s="2" t="s">
        <v>171</v>
      </c>
    </row>
    <row r="113" spans="9:9" x14ac:dyDescent="0.3">
      <c r="I113" s="2" t="s">
        <v>172</v>
      </c>
    </row>
    <row r="114" spans="9:9" x14ac:dyDescent="0.3">
      <c r="I114" s="2" t="s">
        <v>173</v>
      </c>
    </row>
    <row r="115" spans="9:9" x14ac:dyDescent="0.3">
      <c r="I115" s="2" t="s">
        <v>174</v>
      </c>
    </row>
    <row r="116" spans="9:9" x14ac:dyDescent="0.3">
      <c r="I116" s="2" t="s">
        <v>175</v>
      </c>
    </row>
    <row r="117" spans="9:9" x14ac:dyDescent="0.3">
      <c r="I117" s="2" t="s">
        <v>176</v>
      </c>
    </row>
    <row r="118" spans="9:9" x14ac:dyDescent="0.3">
      <c r="I118" s="2" t="s">
        <v>177</v>
      </c>
    </row>
    <row r="119" spans="9:9" x14ac:dyDescent="0.3">
      <c r="I119" s="2" t="s">
        <v>178</v>
      </c>
    </row>
    <row r="120" spans="9:9" x14ac:dyDescent="0.3">
      <c r="I120" s="2" t="s">
        <v>179</v>
      </c>
    </row>
    <row r="121" spans="9:9" x14ac:dyDescent="0.3">
      <c r="I121" s="2" t="s">
        <v>180</v>
      </c>
    </row>
    <row r="122" spans="9:9" x14ac:dyDescent="0.3">
      <c r="I122" s="2" t="s">
        <v>181</v>
      </c>
    </row>
    <row r="123" spans="9:9" x14ac:dyDescent="0.3">
      <c r="I123" s="2" t="s">
        <v>182</v>
      </c>
    </row>
    <row r="124" spans="9:9" x14ac:dyDescent="0.3">
      <c r="I124" s="2" t="s">
        <v>183</v>
      </c>
    </row>
    <row r="125" spans="9:9" x14ac:dyDescent="0.3">
      <c r="I125" s="2" t="s">
        <v>184</v>
      </c>
    </row>
    <row r="126" spans="9:9" x14ac:dyDescent="0.3">
      <c r="I126" s="2" t="s">
        <v>185</v>
      </c>
    </row>
    <row r="127" spans="9:9" x14ac:dyDescent="0.3">
      <c r="I127" s="2" t="s">
        <v>186</v>
      </c>
    </row>
    <row r="128" spans="9:9" x14ac:dyDescent="0.3">
      <c r="I128" s="2" t="s">
        <v>187</v>
      </c>
    </row>
    <row r="129" spans="9:9" x14ac:dyDescent="0.3">
      <c r="I129" s="2" t="s">
        <v>188</v>
      </c>
    </row>
    <row r="130" spans="9:9" x14ac:dyDescent="0.3">
      <c r="I130" s="2" t="s">
        <v>189</v>
      </c>
    </row>
    <row r="131" spans="9:9" x14ac:dyDescent="0.3">
      <c r="I131" s="2" t="s">
        <v>190</v>
      </c>
    </row>
    <row r="132" spans="9:9" x14ac:dyDescent="0.3">
      <c r="I132" s="2" t="s">
        <v>191</v>
      </c>
    </row>
    <row r="133" spans="9:9" x14ac:dyDescent="0.3">
      <c r="I133" s="2" t="s">
        <v>192</v>
      </c>
    </row>
    <row r="134" spans="9:9" x14ac:dyDescent="0.3">
      <c r="I134" s="2" t="s">
        <v>193</v>
      </c>
    </row>
    <row r="135" spans="9:9" x14ac:dyDescent="0.3">
      <c r="I135" s="2" t="s">
        <v>194</v>
      </c>
    </row>
    <row r="136" spans="9:9" x14ac:dyDescent="0.3">
      <c r="I136" s="2" t="s">
        <v>195</v>
      </c>
    </row>
    <row r="137" spans="9:9" x14ac:dyDescent="0.3">
      <c r="I137" s="2" t="s">
        <v>196</v>
      </c>
    </row>
    <row r="138" spans="9:9" x14ac:dyDescent="0.3">
      <c r="I138" s="2" t="s">
        <v>197</v>
      </c>
    </row>
    <row r="139" spans="9:9" x14ac:dyDescent="0.3">
      <c r="I139" s="2" t="s">
        <v>198</v>
      </c>
    </row>
    <row r="140" spans="9:9" x14ac:dyDescent="0.3">
      <c r="I140" s="2" t="s">
        <v>199</v>
      </c>
    </row>
    <row r="141" spans="9:9" x14ac:dyDescent="0.3">
      <c r="I141" s="2" t="s">
        <v>200</v>
      </c>
    </row>
    <row r="142" spans="9:9" x14ac:dyDescent="0.3">
      <c r="I142" s="2" t="s">
        <v>201</v>
      </c>
    </row>
    <row r="143" spans="9:9" x14ac:dyDescent="0.3">
      <c r="I143" s="2" t="s">
        <v>202</v>
      </c>
    </row>
    <row r="144" spans="9:9" x14ac:dyDescent="0.3">
      <c r="I144" s="2" t="s">
        <v>203</v>
      </c>
    </row>
    <row r="145" spans="9:9" x14ac:dyDescent="0.3">
      <c r="I145" s="2" t="s">
        <v>204</v>
      </c>
    </row>
    <row r="146" spans="9:9" x14ac:dyDescent="0.3">
      <c r="I146" s="2" t="s">
        <v>205</v>
      </c>
    </row>
    <row r="147" spans="9:9" x14ac:dyDescent="0.3">
      <c r="I147" s="2" t="s">
        <v>206</v>
      </c>
    </row>
    <row r="148" spans="9:9" x14ac:dyDescent="0.3">
      <c r="I148" s="2" t="s">
        <v>207</v>
      </c>
    </row>
    <row r="149" spans="9:9" x14ac:dyDescent="0.3">
      <c r="I149" s="2" t="s">
        <v>208</v>
      </c>
    </row>
    <row r="150" spans="9:9" x14ac:dyDescent="0.3">
      <c r="I150" s="2" t="s">
        <v>209</v>
      </c>
    </row>
    <row r="151" spans="9:9" x14ac:dyDescent="0.3">
      <c r="I151" s="2" t="s">
        <v>210</v>
      </c>
    </row>
    <row r="152" spans="9:9" x14ac:dyDescent="0.3">
      <c r="I152" s="2" t="s">
        <v>211</v>
      </c>
    </row>
    <row r="153" spans="9:9" x14ac:dyDescent="0.3">
      <c r="I153" s="2" t="s">
        <v>212</v>
      </c>
    </row>
    <row r="154" spans="9:9" x14ac:dyDescent="0.3">
      <c r="I154" s="2" t="s">
        <v>213</v>
      </c>
    </row>
    <row r="155" spans="9:9" x14ac:dyDescent="0.3">
      <c r="I155" s="2" t="s">
        <v>214</v>
      </c>
    </row>
    <row r="156" spans="9:9" x14ac:dyDescent="0.3">
      <c r="I156" s="2" t="s">
        <v>215</v>
      </c>
    </row>
    <row r="157" spans="9:9" x14ac:dyDescent="0.3">
      <c r="I157" s="2" t="s">
        <v>216</v>
      </c>
    </row>
    <row r="158" spans="9:9" x14ac:dyDescent="0.3">
      <c r="I158" s="2" t="s">
        <v>217</v>
      </c>
    </row>
    <row r="159" spans="9:9" x14ac:dyDescent="0.3">
      <c r="I159" s="2" t="s">
        <v>218</v>
      </c>
    </row>
    <row r="160" spans="9:9" x14ac:dyDescent="0.3">
      <c r="I160" s="2" t="s">
        <v>219</v>
      </c>
    </row>
    <row r="161" spans="9:9" x14ac:dyDescent="0.3">
      <c r="I161" s="2" t="s">
        <v>220</v>
      </c>
    </row>
    <row r="162" spans="9:9" x14ac:dyDescent="0.3">
      <c r="I162" s="2" t="s">
        <v>221</v>
      </c>
    </row>
    <row r="163" spans="9:9" x14ac:dyDescent="0.3">
      <c r="I163" s="2" t="s">
        <v>222</v>
      </c>
    </row>
    <row r="164" spans="9:9" x14ac:dyDescent="0.3">
      <c r="I164" s="2" t="s">
        <v>223</v>
      </c>
    </row>
    <row r="165" spans="9:9" x14ac:dyDescent="0.3">
      <c r="I165" s="2" t="s">
        <v>224</v>
      </c>
    </row>
    <row r="166" spans="9:9" x14ac:dyDescent="0.3">
      <c r="I166" s="2" t="s">
        <v>225</v>
      </c>
    </row>
    <row r="167" spans="9:9" x14ac:dyDescent="0.3">
      <c r="I167" s="2" t="s">
        <v>226</v>
      </c>
    </row>
    <row r="168" spans="9:9" x14ac:dyDescent="0.3">
      <c r="I168" s="2" t="s">
        <v>227</v>
      </c>
    </row>
    <row r="169" spans="9:9" x14ac:dyDescent="0.3">
      <c r="I169" s="2" t="s">
        <v>228</v>
      </c>
    </row>
    <row r="170" spans="9:9" x14ac:dyDescent="0.3">
      <c r="I170" s="2" t="s">
        <v>229</v>
      </c>
    </row>
    <row r="171" spans="9:9" x14ac:dyDescent="0.3">
      <c r="I171" s="2" t="s">
        <v>230</v>
      </c>
    </row>
    <row r="172" spans="9:9" x14ac:dyDescent="0.3">
      <c r="I172" s="2" t="s">
        <v>231</v>
      </c>
    </row>
    <row r="173" spans="9:9" x14ac:dyDescent="0.3">
      <c r="I173" s="2" t="s">
        <v>232</v>
      </c>
    </row>
    <row r="174" spans="9:9" x14ac:dyDescent="0.3">
      <c r="I174" s="2" t="s">
        <v>233</v>
      </c>
    </row>
    <row r="175" spans="9:9" x14ac:dyDescent="0.3">
      <c r="I175" s="2" t="s">
        <v>234</v>
      </c>
    </row>
    <row r="176" spans="9:9" x14ac:dyDescent="0.3">
      <c r="I176" s="2" t="s">
        <v>235</v>
      </c>
    </row>
    <row r="177" spans="9:9" x14ac:dyDescent="0.3">
      <c r="I177" s="2" t="s">
        <v>236</v>
      </c>
    </row>
    <row r="178" spans="9:9" x14ac:dyDescent="0.3">
      <c r="I178" s="2" t="s">
        <v>237</v>
      </c>
    </row>
    <row r="179" spans="9:9" x14ac:dyDescent="0.3">
      <c r="I179" s="2" t="s">
        <v>238</v>
      </c>
    </row>
    <row r="180" spans="9:9" x14ac:dyDescent="0.3">
      <c r="I180" s="2" t="s">
        <v>239</v>
      </c>
    </row>
    <row r="181" spans="9:9" x14ac:dyDescent="0.3">
      <c r="I181" s="2" t="s">
        <v>240</v>
      </c>
    </row>
    <row r="182" spans="9:9" x14ac:dyDescent="0.3">
      <c r="I182" s="2" t="s">
        <v>241</v>
      </c>
    </row>
    <row r="183" spans="9:9" x14ac:dyDescent="0.3">
      <c r="I183" s="2" t="s">
        <v>242</v>
      </c>
    </row>
    <row r="184" spans="9:9" x14ac:dyDescent="0.3">
      <c r="I184" s="2" t="s">
        <v>243</v>
      </c>
    </row>
    <row r="185" spans="9:9" x14ac:dyDescent="0.3">
      <c r="I185" s="2" t="s">
        <v>244</v>
      </c>
    </row>
    <row r="186" spans="9:9" x14ac:dyDescent="0.3">
      <c r="I186" s="2" t="s">
        <v>245</v>
      </c>
    </row>
    <row r="187" spans="9:9" x14ac:dyDescent="0.3">
      <c r="I187" s="2" t="s">
        <v>246</v>
      </c>
    </row>
    <row r="188" spans="9:9" x14ac:dyDescent="0.3">
      <c r="I188" s="2" t="s">
        <v>247</v>
      </c>
    </row>
    <row r="189" spans="9:9" x14ac:dyDescent="0.3">
      <c r="I189" s="2" t="s">
        <v>248</v>
      </c>
    </row>
    <row r="190" spans="9:9" x14ac:dyDescent="0.3">
      <c r="I190" s="2" t="s">
        <v>249</v>
      </c>
    </row>
    <row r="191" spans="9:9" x14ac:dyDescent="0.3">
      <c r="I191" s="2" t="s">
        <v>250</v>
      </c>
    </row>
    <row r="192" spans="9:9" x14ac:dyDescent="0.3">
      <c r="I192" s="2" t="s">
        <v>251</v>
      </c>
    </row>
    <row r="193" spans="9:9" x14ac:dyDescent="0.3">
      <c r="I193" s="2" t="s">
        <v>252</v>
      </c>
    </row>
    <row r="194" spans="9:9" x14ac:dyDescent="0.3">
      <c r="I194" s="2" t="s">
        <v>253</v>
      </c>
    </row>
    <row r="195" spans="9:9" x14ac:dyDescent="0.3">
      <c r="I195" s="2" t="s">
        <v>254</v>
      </c>
    </row>
    <row r="196" spans="9:9" x14ac:dyDescent="0.3">
      <c r="I196" s="2" t="s">
        <v>255</v>
      </c>
    </row>
    <row r="197" spans="9:9" x14ac:dyDescent="0.3">
      <c r="I197" s="2" t="s">
        <v>256</v>
      </c>
    </row>
    <row r="198" spans="9:9" x14ac:dyDescent="0.3">
      <c r="I198" s="2" t="s">
        <v>257</v>
      </c>
    </row>
    <row r="199" spans="9:9" x14ac:dyDescent="0.3">
      <c r="I199" s="2" t="s">
        <v>258</v>
      </c>
    </row>
    <row r="200" spans="9:9" x14ac:dyDescent="0.3">
      <c r="I200" s="2" t="s">
        <v>259</v>
      </c>
    </row>
    <row r="201" spans="9:9" x14ac:dyDescent="0.3">
      <c r="I201" s="2" t="s">
        <v>260</v>
      </c>
    </row>
    <row r="202" spans="9:9" x14ac:dyDescent="0.3">
      <c r="I202" s="2" t="s">
        <v>261</v>
      </c>
    </row>
    <row r="203" spans="9:9" x14ac:dyDescent="0.3">
      <c r="I203" s="2" t="s">
        <v>262</v>
      </c>
    </row>
    <row r="204" spans="9:9" x14ac:dyDescent="0.3">
      <c r="I204" s="2" t="s">
        <v>263</v>
      </c>
    </row>
    <row r="205" spans="9:9" x14ac:dyDescent="0.3">
      <c r="I205" s="2" t="s">
        <v>264</v>
      </c>
    </row>
    <row r="206" spans="9:9" x14ac:dyDescent="0.3">
      <c r="I206" s="2" t="s">
        <v>265</v>
      </c>
    </row>
    <row r="207" spans="9:9" x14ac:dyDescent="0.3">
      <c r="I207" s="2" t="s">
        <v>266</v>
      </c>
    </row>
    <row r="208" spans="9:9" x14ac:dyDescent="0.3">
      <c r="I208" s="2" t="s">
        <v>267</v>
      </c>
    </row>
    <row r="209" spans="9:9" x14ac:dyDescent="0.3">
      <c r="I209" s="2" t="s">
        <v>268</v>
      </c>
    </row>
    <row r="210" spans="9:9" x14ac:dyDescent="0.3">
      <c r="I210" s="2" t="s">
        <v>269</v>
      </c>
    </row>
    <row r="211" spans="9:9" x14ac:dyDescent="0.3">
      <c r="I211" s="2" t="s">
        <v>270</v>
      </c>
    </row>
    <row r="212" spans="9:9" x14ac:dyDescent="0.3">
      <c r="I212" s="2" t="s">
        <v>271</v>
      </c>
    </row>
    <row r="213" spans="9:9" x14ac:dyDescent="0.3">
      <c r="I213" s="2" t="s">
        <v>272</v>
      </c>
    </row>
    <row r="214" spans="9:9" x14ac:dyDescent="0.3">
      <c r="I214" s="2" t="s">
        <v>273</v>
      </c>
    </row>
    <row r="215" spans="9:9" x14ac:dyDescent="0.3">
      <c r="I215" s="2" t="s">
        <v>274</v>
      </c>
    </row>
    <row r="216" spans="9:9" x14ac:dyDescent="0.3">
      <c r="I216" s="2" t="s">
        <v>275</v>
      </c>
    </row>
    <row r="217" spans="9:9" x14ac:dyDescent="0.3">
      <c r="I217" s="2" t="s">
        <v>276</v>
      </c>
    </row>
    <row r="218" spans="9:9" x14ac:dyDescent="0.3">
      <c r="I218" s="2" t="s">
        <v>277</v>
      </c>
    </row>
    <row r="219" spans="9:9" x14ac:dyDescent="0.3">
      <c r="I219" s="2" t="s">
        <v>278</v>
      </c>
    </row>
    <row r="220" spans="9:9" x14ac:dyDescent="0.3">
      <c r="I220" s="2" t="s">
        <v>279</v>
      </c>
    </row>
    <row r="221" spans="9:9" x14ac:dyDescent="0.3">
      <c r="I221" s="2" t="s">
        <v>280</v>
      </c>
    </row>
    <row r="222" spans="9:9" x14ac:dyDescent="0.3">
      <c r="I222" s="2" t="s">
        <v>281</v>
      </c>
    </row>
    <row r="223" spans="9:9" x14ac:dyDescent="0.3">
      <c r="I223" s="2" t="s">
        <v>282</v>
      </c>
    </row>
    <row r="224" spans="9:9" x14ac:dyDescent="0.3">
      <c r="I224" s="2" t="s">
        <v>283</v>
      </c>
    </row>
    <row r="225" spans="9:9" x14ac:dyDescent="0.3">
      <c r="I225" s="2" t="s">
        <v>284</v>
      </c>
    </row>
    <row r="226" spans="9:9" x14ac:dyDescent="0.3">
      <c r="I226" s="2" t="s">
        <v>285</v>
      </c>
    </row>
    <row r="227" spans="9:9" x14ac:dyDescent="0.3">
      <c r="I227" s="2" t="s">
        <v>286</v>
      </c>
    </row>
    <row r="228" spans="9:9" x14ac:dyDescent="0.3">
      <c r="I228" s="2" t="s">
        <v>287</v>
      </c>
    </row>
    <row r="229" spans="9:9" x14ac:dyDescent="0.3">
      <c r="I229" s="2" t="s">
        <v>288</v>
      </c>
    </row>
    <row r="230" spans="9:9" x14ac:dyDescent="0.3">
      <c r="I230" s="2" t="s">
        <v>289</v>
      </c>
    </row>
    <row r="231" spans="9:9" x14ac:dyDescent="0.3">
      <c r="I231" s="2" t="s">
        <v>290</v>
      </c>
    </row>
    <row r="232" spans="9:9" x14ac:dyDescent="0.3">
      <c r="I232" s="2" t="s">
        <v>291</v>
      </c>
    </row>
    <row r="233" spans="9:9" x14ac:dyDescent="0.3">
      <c r="I233" s="2" t="s">
        <v>292</v>
      </c>
    </row>
    <row r="234" spans="9:9" x14ac:dyDescent="0.3">
      <c r="I234" s="2" t="s">
        <v>293</v>
      </c>
    </row>
    <row r="235" spans="9:9" x14ac:dyDescent="0.3">
      <c r="I235" s="2" t="s">
        <v>294</v>
      </c>
    </row>
    <row r="236" spans="9:9" x14ac:dyDescent="0.3">
      <c r="I236" s="2" t="s">
        <v>295</v>
      </c>
    </row>
    <row r="237" spans="9:9" x14ac:dyDescent="0.3">
      <c r="I237" s="2" t="s">
        <v>296</v>
      </c>
    </row>
    <row r="238" spans="9:9" x14ac:dyDescent="0.3">
      <c r="I238" s="2" t="s">
        <v>297</v>
      </c>
    </row>
    <row r="239" spans="9:9" x14ac:dyDescent="0.3">
      <c r="I239" s="2" t="s">
        <v>298</v>
      </c>
    </row>
    <row r="240" spans="9:9" x14ac:dyDescent="0.3">
      <c r="I240" s="2" t="s">
        <v>299</v>
      </c>
    </row>
    <row r="241" spans="9:9" x14ac:dyDescent="0.3">
      <c r="I241" s="2" t="s">
        <v>300</v>
      </c>
    </row>
  </sheetData>
  <sheetProtection algorithmName="SHA-512" hashValue="6BJ6rV3gb9JblsUKbVFiTu4sxt7Px7yYXJ83Xdtxyicf6WOe5ab3CId+E0NlFtJ106wpO3m+JnhldThVihatjA==" saltValue="3zgqR/pBSenbwaA6M5/zXQ==" spinCount="100000" sheet="1" objects="1" scenarios="1"/>
  <mergeCells count="1">
    <mergeCell ref="J27:L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Formulaire_Demande</vt:lpstr>
      <vt:lpstr>Description_Activités</vt:lpstr>
      <vt:lpstr>Rapport_Final</vt:lpstr>
      <vt:lpstr>Recommandation</vt:lpstr>
      <vt:lpstr>Paramètres</vt:lpstr>
      <vt:lpstr>Formulaire_Demande!Impression_des_titres</vt:lpstr>
      <vt:lpstr>Recommandation!Impression_des_titres</vt:lpstr>
      <vt:lpstr>Description_Activités!Zone_d_impression</vt:lpstr>
      <vt:lpstr>Formulaire_Demande!Zone_d_impression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2023-06-21T21:03:58Z</cp:lastPrinted>
  <dcterms:created xsi:type="dcterms:W3CDTF">2022-01-14T20:29:40Z</dcterms:created>
  <dcterms:modified xsi:type="dcterms:W3CDTF">2023-10-25T12:09:34Z</dcterms:modified>
</cp:coreProperties>
</file>