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decgouvqcca.sharepoint.com/sites/GRP-Affinternationalesexportationmiseenmarchducinma/Documents partages/07-Affaires internationales/Gestion Programme/01-Audiovisuel/Document de programme_2023_2024/"/>
    </mc:Choice>
  </mc:AlternateContent>
  <xr:revisionPtr revIDLastSave="7" documentId="8_{84A080EA-8608-4FC3-AA08-BF71FCF932D6}" xr6:coauthVersionLast="47" xr6:coauthVersionMax="47" xr10:uidLastSave="{04EF82FE-AA35-4AA5-8141-EA5B7B3BF6DD}"/>
  <workbookProtection workbookAlgorithmName="SHA-512" workbookHashValue="mHNiExXu56GrPQp8aJeBOlDrqZzNcLGk/WcOExVTyiOeApbndy35LQ2bVDixo+cF1TsGgulfW5jf1xrOb7oWvQ==" workbookSaltValue="cyGKWASdUMKMupasrsNYtw==" workbookSpinCount="100000" lockStructure="1"/>
  <bookViews>
    <workbookView xWindow="28680" yWindow="-120" windowWidth="29040" windowHeight="15840" xr2:uid="{D420C0D4-A313-4A0F-8FB5-F8CB5B873CB1}"/>
  </bookViews>
  <sheets>
    <sheet name="Formulaire_Demande" sheetId="1" r:id="rId1"/>
    <sheet name="Description_Activités" sheetId="18" r:id="rId2"/>
    <sheet name="Rapport_Final" sheetId="16" r:id="rId3"/>
    <sheet name="Recommandation" sheetId="21" state="hidden" r:id="rId4"/>
    <sheet name="Paramètres" sheetId="9" state="hidden" r:id="rId5"/>
  </sheets>
  <definedNames>
    <definedName name="_Hlk15026729" localSheetId="2">Rapport_Final!$O$33</definedName>
    <definedName name="_xlnm.Print_Titles" localSheetId="0">Formulaire_Demande!$1:$5</definedName>
    <definedName name="_xlnm.Print_Titles" localSheetId="3">Recommandation!$1:$7</definedName>
    <definedName name="_xlnm.Print_Area" localSheetId="1">Description_Activités!$A$1:$J$27</definedName>
    <definedName name="_xlnm.Print_Area" localSheetId="0">Formulaire_Demande!$A$1:$L$238</definedName>
    <definedName name="_xlnm.Print_Area" localSheetId="2">Rapport_Final!$A$1:$M$47</definedName>
    <definedName name="_xlnm.Print_Area" localSheetId="3">Recommandation!$A$1:$K$95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6" i="1" l="1"/>
  <c r="F49" i="21" s="1"/>
  <c r="G219" i="1"/>
  <c r="E49" i="21" s="1"/>
  <c r="G211" i="1"/>
  <c r="F47" i="21" s="1"/>
  <c r="G204" i="1"/>
  <c r="E47" i="21" s="1"/>
  <c r="C41" i="16"/>
  <c r="H56" i="16"/>
  <c r="H54" i="16" l="1"/>
  <c r="H55" i="16" s="1"/>
  <c r="E55" i="16"/>
  <c r="E54" i="16"/>
  <c r="G158" i="1" l="1"/>
  <c r="G157" i="1"/>
  <c r="C37" i="1" l="1"/>
  <c r="E21" i="21"/>
  <c r="F187" i="1"/>
  <c r="G183" i="1"/>
  <c r="F183" i="1"/>
  <c r="G179" i="1"/>
  <c r="F179" i="1"/>
  <c r="F192" i="1" s="1"/>
  <c r="E179" i="1"/>
  <c r="E183" i="1"/>
  <c r="E61" i="21" s="1"/>
  <c r="E187" i="1"/>
  <c r="E192" i="1" l="1"/>
  <c r="E62" i="21"/>
  <c r="E60" i="21"/>
  <c r="F164" i="1"/>
  <c r="E164" i="1"/>
  <c r="N81" i="1"/>
  <c r="E41" i="21" l="1"/>
  <c r="E40" i="21"/>
  <c r="E39" i="21"/>
  <c r="E38" i="21"/>
  <c r="E37" i="21"/>
  <c r="E36" i="21"/>
  <c r="E34" i="21"/>
  <c r="E27" i="21"/>
  <c r="C27" i="21"/>
  <c r="H14" i="21"/>
  <c r="E13" i="21"/>
  <c r="E12" i="21"/>
  <c r="E11" i="21"/>
  <c r="E10" i="21"/>
  <c r="E17" i="21"/>
  <c r="E56" i="21"/>
  <c r="E57" i="21"/>
  <c r="E59" i="21" l="1"/>
  <c r="N54" i="21"/>
  <c r="N61" i="21"/>
  <c r="H124" i="1"/>
  <c r="F59" i="21" l="1"/>
  <c r="I70" i="21"/>
  <c r="I69" i="21"/>
  <c r="E35" i="21" l="1"/>
  <c r="E19" i="21"/>
  <c r="E23" i="21" s="1"/>
  <c r="E18" i="21"/>
  <c r="E22" i="21" s="1"/>
  <c r="H164" i="1" l="1"/>
  <c r="I53" i="21" s="1"/>
  <c r="E53" i="21"/>
  <c r="G163" i="1"/>
  <c r="G162" i="1"/>
  <c r="G161" i="1"/>
  <c r="G160" i="1"/>
  <c r="G159" i="1"/>
  <c r="G156" i="1"/>
  <c r="G155" i="1"/>
  <c r="G154" i="1"/>
  <c r="G153" i="1"/>
  <c r="G152" i="1"/>
  <c r="G151" i="1"/>
  <c r="G150" i="1"/>
  <c r="G164" i="1" l="1"/>
  <c r="E24" i="21" l="1"/>
  <c r="E133" i="1" l="1"/>
  <c r="G130" i="1"/>
  <c r="E124" i="1"/>
  <c r="M68" i="21"/>
  <c r="M67" i="21" s="1"/>
  <c r="E144" i="1"/>
  <c r="E42" i="21"/>
  <c r="E43" i="21"/>
  <c r="E44" i="21"/>
  <c r="C27" i="16"/>
  <c r="C26" i="16"/>
  <c r="C25" i="16"/>
  <c r="C24" i="16"/>
  <c r="C23" i="16"/>
  <c r="E45" i="21"/>
  <c r="N77" i="1"/>
  <c r="H31" i="21"/>
  <c r="H30" i="21"/>
  <c r="H29" i="21"/>
  <c r="H28" i="21"/>
  <c r="F31" i="21"/>
  <c r="F30" i="21"/>
  <c r="F29" i="21"/>
  <c r="F28" i="21"/>
  <c r="E31" i="21"/>
  <c r="E30" i="21"/>
  <c r="E29" i="21"/>
  <c r="C31" i="21"/>
  <c r="C30" i="21"/>
  <c r="C29" i="21"/>
  <c r="H133" i="1"/>
  <c r="F133" i="1"/>
  <c r="G132" i="1"/>
  <c r="G131" i="1"/>
  <c r="G123" i="1"/>
  <c r="G122" i="1"/>
  <c r="G121" i="1"/>
  <c r="G120" i="1"/>
  <c r="G119" i="1"/>
  <c r="G118" i="1"/>
  <c r="F124" i="1"/>
  <c r="H144" i="1"/>
  <c r="F144" i="1"/>
  <c r="G143" i="1"/>
  <c r="G142" i="1"/>
  <c r="G141" i="1"/>
  <c r="E28" i="21"/>
  <c r="C28" i="21"/>
  <c r="H27" i="21"/>
  <c r="F27" i="21"/>
  <c r="G190" i="1"/>
  <c r="G188" i="1"/>
  <c r="G178" i="1"/>
  <c r="G177" i="1"/>
  <c r="G140" i="1"/>
  <c r="G139" i="1"/>
  <c r="G138" i="1"/>
  <c r="G137" i="1"/>
  <c r="G136" i="1"/>
  <c r="G129" i="1"/>
  <c r="G128" i="1"/>
  <c r="G127" i="1"/>
  <c r="G117" i="1"/>
  <c r="I65" i="21"/>
  <c r="I64" i="21"/>
  <c r="I68" i="21"/>
  <c r="G187" i="1" l="1"/>
  <c r="G192" i="1" s="1"/>
  <c r="E146" i="1"/>
  <c r="E166" i="1" s="1"/>
  <c r="H146" i="1"/>
  <c r="I52" i="21" s="1"/>
  <c r="I55" i="21" s="1"/>
  <c r="F146" i="1"/>
  <c r="F166" i="1" s="1"/>
  <c r="G81" i="1"/>
  <c r="G144" i="1"/>
  <c r="G133" i="1"/>
  <c r="G124" i="1"/>
  <c r="E54" i="21" l="1"/>
  <c r="E52" i="21"/>
  <c r="H166" i="1"/>
  <c r="I54" i="21" s="1"/>
  <c r="G146" i="1"/>
  <c r="G166" i="1" s="1"/>
  <c r="C175" i="1" l="1"/>
  <c r="N60" i="21"/>
  <c r="N62" i="21" s="1"/>
  <c r="N53" i="21"/>
  <c r="N55" i="21" s="1"/>
</calcChain>
</file>

<file path=xl/sharedStrings.xml><?xml version="1.0" encoding="utf-8"?>
<sst xmlns="http://schemas.openxmlformats.org/spreadsheetml/2006/main" count="360" uniqueCount="285">
  <si>
    <t>TOTAL FINANCEMENT</t>
  </si>
  <si>
    <t>Notes explicatives</t>
  </si>
  <si>
    <t>Producteur</t>
  </si>
  <si>
    <t>Distributeur</t>
  </si>
  <si>
    <t>Agent de vente</t>
  </si>
  <si>
    <t>Réalisateur</t>
  </si>
  <si>
    <t>REQUÉRANT</t>
  </si>
  <si>
    <t>AUTRES FRAIS</t>
  </si>
  <si>
    <t>Total Autres frais</t>
  </si>
  <si>
    <t>Rapport final</t>
  </si>
  <si>
    <t>Requérant</t>
  </si>
  <si>
    <t>Formulaire de demande</t>
  </si>
  <si>
    <t>SECTION A : IDENTIFICATION DU REQUÉRANT</t>
  </si>
  <si>
    <t xml:space="preserve">Prénom </t>
  </si>
  <si>
    <t>Nom</t>
  </si>
  <si>
    <t>Accréditation et location espace</t>
  </si>
  <si>
    <t>Honoraires experts-conseils</t>
  </si>
  <si>
    <t>Interprète</t>
  </si>
  <si>
    <t>Description des activités et calendrier de déploiement</t>
  </si>
  <si>
    <t>Titre de la personne-ressource</t>
  </si>
  <si>
    <t>Téléphone de la personne-ressource</t>
  </si>
  <si>
    <t>Courriel de la personne-ressource</t>
  </si>
  <si>
    <t>Province</t>
  </si>
  <si>
    <t>Québec</t>
  </si>
  <si>
    <t>TOTAL BUDGET</t>
  </si>
  <si>
    <t>Représentant officiel de l'entreprise - personne autorisée à signer</t>
  </si>
  <si>
    <t>* Nom de l'entreprise requérante</t>
  </si>
  <si>
    <t>* Adresse</t>
  </si>
  <si>
    <t>* Ville</t>
  </si>
  <si>
    <t>* Code postal</t>
  </si>
  <si>
    <t xml:space="preserve">* Prénom </t>
  </si>
  <si>
    <t>* Titre du représentant officiel de l'entreprise</t>
  </si>
  <si>
    <t>* Téléphone du représentant officiel de l'entreprise</t>
  </si>
  <si>
    <t>* Courriel du représentant officiel de l'entreprise</t>
  </si>
  <si>
    <t>* Nom</t>
  </si>
  <si>
    <t>* Territoires</t>
  </si>
  <si>
    <t>* Quelles ont été les difficultés rencontrées? 
Expliquez :</t>
  </si>
  <si>
    <t>Recommandation</t>
  </si>
  <si>
    <t>Nom de l'entreprise requérante</t>
  </si>
  <si>
    <t>No participation</t>
  </si>
  <si>
    <t>No Dossier</t>
  </si>
  <si>
    <t>Objet</t>
  </si>
  <si>
    <t>Adresse</t>
  </si>
  <si>
    <t>Ville</t>
  </si>
  <si>
    <t>Code postal</t>
  </si>
  <si>
    <t>Description du projet</t>
  </si>
  <si>
    <t>Marché(s) / territoire(s) visé(s)</t>
  </si>
  <si>
    <t>50% Total frais admissibles</t>
  </si>
  <si>
    <t>Subvention recommandée</t>
  </si>
  <si>
    <t>Deuxième versement (30 %)</t>
  </si>
  <si>
    <t>Commentaires de l'analyste</t>
  </si>
  <si>
    <t>Date</t>
  </si>
  <si>
    <t>Élaine Dumont</t>
  </si>
  <si>
    <t>Directrice Affaires internationales, exportation 
et mise en marché du cinéma</t>
  </si>
  <si>
    <t>Volet 2.1 - Soutien aux occasions d'affaires à l'étranger</t>
  </si>
  <si>
    <r>
      <t xml:space="preserve">* Activité du requérant </t>
    </r>
    <r>
      <rPr>
        <i/>
        <sz val="10"/>
        <rFont val="Arial"/>
        <family val="2"/>
      </rPr>
      <t>(liste déroulante)</t>
    </r>
  </si>
  <si>
    <t xml:space="preserve">Vol classe économique </t>
  </si>
  <si>
    <t xml:space="preserve">Hébergement sur les territoires visés </t>
  </si>
  <si>
    <t xml:space="preserve">Production matériel promotionnel </t>
  </si>
  <si>
    <t>Sous-titrage, doublage, voix hors champ</t>
  </si>
  <si>
    <t>Transport local classe économique</t>
  </si>
  <si>
    <t>* Marché(s) / territoire(s) visé(s)</t>
  </si>
  <si>
    <t>Promotion</t>
  </si>
  <si>
    <t>Presse</t>
  </si>
  <si>
    <t>Publicité</t>
  </si>
  <si>
    <r>
      <t xml:space="preserve">* Date fin
</t>
    </r>
    <r>
      <rPr>
        <i/>
        <sz val="10"/>
        <color theme="0"/>
        <rFont val="Arial"/>
        <family val="2"/>
      </rPr>
      <t>(mm / aaaa)</t>
    </r>
  </si>
  <si>
    <t>* Montant prévisionnel</t>
  </si>
  <si>
    <t>Court métrage</t>
  </si>
  <si>
    <t>Télévision</t>
  </si>
  <si>
    <t>XR</t>
  </si>
  <si>
    <t>Série courte</t>
  </si>
  <si>
    <t>Historique sur le territoire visé</t>
  </si>
  <si>
    <t>Vérification des participations actives au volet 2.1</t>
  </si>
  <si>
    <t>vérifié</t>
  </si>
  <si>
    <t>PRESSE ET PROMOTION</t>
  </si>
  <si>
    <t>FRAIS DE DÉPLACEMENT</t>
  </si>
  <si>
    <t>Total Presse et promotion</t>
  </si>
  <si>
    <t>Total Frais de déplacement</t>
  </si>
  <si>
    <t>Frais juridiques</t>
  </si>
  <si>
    <t>Étape 1.</t>
  </si>
  <si>
    <t>Étape 2.</t>
  </si>
  <si>
    <t>Étape 3.</t>
  </si>
  <si>
    <t>Étape 4.</t>
  </si>
  <si>
    <t>Répondre aux questions ci-dessous</t>
  </si>
  <si>
    <t>Nom du représentant officiel</t>
  </si>
  <si>
    <r>
      <t xml:space="preserve">* Date début
</t>
    </r>
    <r>
      <rPr>
        <i/>
        <sz val="10"/>
        <color theme="0"/>
        <rFont val="Arial"/>
        <family val="2"/>
      </rPr>
      <t>(mm / aaaa)</t>
    </r>
  </si>
  <si>
    <t>Étape 5.</t>
  </si>
  <si>
    <r>
      <t xml:space="preserve">* Courte description du projet </t>
    </r>
    <r>
      <rPr>
        <b/>
        <sz val="12"/>
        <rFont val="Arial"/>
        <family val="2"/>
      </rPr>
      <t xml:space="preserve">
</t>
    </r>
    <r>
      <rPr>
        <i/>
        <sz val="10"/>
        <rFont val="Arial"/>
        <family val="2"/>
      </rPr>
      <t>(5 à 10 lignes)</t>
    </r>
  </si>
  <si>
    <r>
      <t>* Historique sur le territoire visé</t>
    </r>
    <r>
      <rPr>
        <b/>
        <sz val="12"/>
        <rFont val="Arial"/>
        <family val="2"/>
      </rPr>
      <t xml:space="preserve">
</t>
    </r>
    <r>
      <rPr>
        <i/>
        <sz val="10"/>
        <rFont val="Arial"/>
        <family val="2"/>
      </rPr>
      <t>(5 à 10 lignes)</t>
    </r>
  </si>
  <si>
    <t>Activité du Requérant</t>
  </si>
  <si>
    <t>Œuvre(s) concernée(s) pour le présent projet</t>
  </si>
  <si>
    <r>
      <t xml:space="preserve">RAPPORT FINAL </t>
    </r>
    <r>
      <rPr>
        <b/>
        <i/>
        <sz val="22"/>
        <color rgb="FFC00000"/>
        <rFont val="Calibri"/>
        <family val="2"/>
      </rPr>
      <t>cliquer ici</t>
    </r>
  </si>
  <si>
    <t>Long métrage fiction</t>
  </si>
  <si>
    <t>Long métrage documentaire</t>
  </si>
  <si>
    <t>Long métrage animation</t>
  </si>
  <si>
    <t>Instructions</t>
  </si>
  <si>
    <t>accès rapide au rapport final</t>
  </si>
  <si>
    <t>RAPPORT FINAL</t>
  </si>
  <si>
    <t>FORMAT_GENRE</t>
  </si>
  <si>
    <t>OUI_NON</t>
  </si>
  <si>
    <t>PHASE_PROJET</t>
  </si>
  <si>
    <t>Scène à scène</t>
  </si>
  <si>
    <t>Première version</t>
  </si>
  <si>
    <t>Version finale</t>
  </si>
  <si>
    <t>Montage du projet</t>
  </si>
  <si>
    <t>Prototype</t>
  </si>
  <si>
    <t>INSTRUCTIONS GÉNÉRALES</t>
  </si>
  <si>
    <t>* Titre de l'œuvre</t>
  </si>
  <si>
    <t xml:space="preserve">SECTION B : PROJET </t>
  </si>
  <si>
    <t>* Projet d'occasion d'affaires</t>
  </si>
  <si>
    <t>Titre de(s) l'œuvre(s)</t>
  </si>
  <si>
    <t>Objectifs et retombées envisagées</t>
  </si>
  <si>
    <t>* Description activités</t>
  </si>
  <si>
    <t>Si série 
nbre épisodes</t>
  </si>
  <si>
    <t>Projet d'occasion d'affaires</t>
  </si>
  <si>
    <t>Justificatif du projet d'occasion d'affaires</t>
  </si>
  <si>
    <t>Genre et format</t>
  </si>
  <si>
    <t>Scénariste</t>
  </si>
  <si>
    <t>Évaluation</t>
  </si>
  <si>
    <t>Moyen métrage documentaire</t>
  </si>
  <si>
    <r>
      <t xml:space="preserve">* Potentiel des œuvres sur le territoire 
</t>
    </r>
    <r>
      <rPr>
        <i/>
        <sz val="10"/>
        <rFont val="Arial"/>
        <family val="2"/>
      </rPr>
      <t>(5 à 10 lignes)</t>
    </r>
  </si>
  <si>
    <t>SECTION C : DESCRIPTION ACTIVITÉS</t>
  </si>
  <si>
    <t>SECTION D : BUDGET</t>
  </si>
  <si>
    <t>SECTION F : VENTES</t>
  </si>
  <si>
    <t>Date de début du projet</t>
  </si>
  <si>
    <t>masquer Colonne mais ne pas supprimer</t>
  </si>
  <si>
    <t>RECOMMANDATION</t>
  </si>
  <si>
    <t>À NOTER</t>
  </si>
  <si>
    <r>
      <rPr>
        <b/>
        <i/>
        <sz val="14"/>
        <rFont val="Arial"/>
        <family val="2"/>
      </rPr>
      <t>ATTENTION : CONSERVER CE DOCUMENT POUR SOUMETTRE VOTRE RAPPORT FINAL</t>
    </r>
    <r>
      <rPr>
        <b/>
        <i/>
        <sz val="13"/>
        <rFont val="Arial"/>
        <family val="2"/>
      </rPr>
      <t xml:space="preserve">
</t>
    </r>
    <r>
      <rPr>
        <b/>
        <i/>
        <sz val="14"/>
        <rFont val="Arial"/>
        <family val="2"/>
      </rPr>
      <t>TOUT DOSSIER INCOMPLET SERA REFUSÉ.</t>
    </r>
    <r>
      <rPr>
        <b/>
        <i/>
        <sz val="13"/>
        <rFont val="Arial"/>
        <family val="2"/>
      </rPr>
      <t xml:space="preserve">
Les champs marqués d'un astérisque ( * ) sont obligatoires.</t>
    </r>
  </si>
  <si>
    <t>Veuillez noter que la SODEC pourra utiliser ce numéro à des fins d'authentification pour la signature électronique de documents.</t>
  </si>
  <si>
    <t>Veuillez noter que la SODEC utilisera cette adresse courriel pour communiquer les décisions 
et envoyer tout avis à l'entreprise requérante.</t>
  </si>
  <si>
    <t>Veuillez noter que la SODEC utilisera l'adresse courriel ci-dessus pour effectuer le suivi du projet 
(si différent du courriel du représentant officiel).</t>
  </si>
  <si>
    <t>La hauteur des lignes peut être ajustée au besoin.</t>
  </si>
  <si>
    <r>
      <t xml:space="preserve">Toute aide gouvernementale obtenue ou à obtenir en vertu de programmes publics (municipaux, régionaux, provinciaux, nationaux et internationaux) et toute aide privée, sous quelque forme que ce soit (investissement, subvention, commandite, crédit d’impôt, etc.) 
</t>
    </r>
    <r>
      <rPr>
        <b/>
        <sz val="13"/>
        <color rgb="FFC00000"/>
        <rFont val="Arial"/>
        <family val="2"/>
      </rPr>
      <t>doit être inscrite ci-dessous</t>
    </r>
    <r>
      <rPr>
        <b/>
        <sz val="13"/>
        <color theme="4" tint="-0.499984740745262"/>
        <rFont val="Arial"/>
        <family val="2"/>
      </rPr>
      <t>.</t>
    </r>
  </si>
  <si>
    <r>
      <rPr>
        <b/>
        <i/>
        <sz val="14"/>
        <rFont val="Arial"/>
        <family val="2"/>
      </rPr>
      <t>ATTENTION : CONSERVER CE DOCUMENT POUR SOUMETTRE VOTRE RAPPORT FINAL</t>
    </r>
    <r>
      <rPr>
        <b/>
        <i/>
        <sz val="13"/>
        <rFont val="Arial"/>
        <family val="2"/>
      </rPr>
      <t xml:space="preserve">
TOUT DOSSIER INCOMPLET SERA REFUSÉ.</t>
    </r>
  </si>
  <si>
    <t>Compléter tous les champs marqués d'un astérisque ( * ) ci-dessous</t>
  </si>
  <si>
    <t xml:space="preserve">Pour déposer une demande </t>
  </si>
  <si>
    <r>
      <t xml:space="preserve">compléter tous les champs requis dans le présent formulaire 
</t>
    </r>
    <r>
      <rPr>
        <b/>
        <i/>
        <sz val="16"/>
        <color rgb="FF0070C0"/>
        <rFont val="Arial"/>
        <family val="2"/>
      </rPr>
      <t>les champs marqués d'un astérisque ( * ) sont obligatoires</t>
    </r>
  </si>
  <si>
    <t>Pour déposer le rapport final</t>
  </si>
  <si>
    <r>
      <t xml:space="preserve">compléter les étapes telles que mentionnées dans l'onglet </t>
    </r>
    <r>
      <rPr>
        <b/>
        <sz val="16"/>
        <color rgb="FF0070C0"/>
        <rFont val="Arial"/>
        <family val="2"/>
      </rPr>
      <t>Rapport final</t>
    </r>
    <r>
      <rPr>
        <b/>
        <sz val="16"/>
        <color theme="4" tint="-0.499984740745262"/>
        <rFont val="Arial"/>
        <family val="2"/>
      </rPr>
      <t xml:space="preserve"> </t>
    </r>
    <r>
      <rPr>
        <b/>
        <i/>
        <sz val="16"/>
        <color rgb="FFC00000"/>
        <rFont val="Arial"/>
        <family val="2"/>
      </rPr>
      <t>cliquer ici</t>
    </r>
  </si>
  <si>
    <t>Le rapport final est composé :</t>
  </si>
  <si>
    <t>l</t>
  </si>
  <si>
    <t>des 5 étapes ci-dessous</t>
  </si>
  <si>
    <t>Les objectifs sont-ils cohérents face aux activités?</t>
  </si>
  <si>
    <t xml:space="preserve">Le potentiel des œuvres est-il bien démontré? </t>
  </si>
  <si>
    <t>Le budget est-il cohérent face aux activités?</t>
  </si>
  <si>
    <t>L'occasion d'affaires fait-elle partie des activités habituelles de l'entreprise?</t>
  </si>
  <si>
    <t>Le requérant est-il bien préparé pour atteindre ses objectifs?</t>
  </si>
  <si>
    <t>La mise de fonds est-elle bien de 30 %?</t>
  </si>
  <si>
    <t>Les outils promotionnels sont-ils pertinents?</t>
  </si>
  <si>
    <t>Le projet est-il pertinent au regard du développement de l'entreprise?</t>
  </si>
  <si>
    <t xml:space="preserve">Les retombées anticipées sont-elles réalistes? </t>
  </si>
  <si>
    <r>
      <t>du</t>
    </r>
    <r>
      <rPr>
        <b/>
        <i/>
        <sz val="14"/>
        <rFont val="Arial"/>
        <family val="2"/>
      </rPr>
      <t xml:space="preserve"> Formulaire de bilan SODEXPORT</t>
    </r>
    <r>
      <rPr>
        <b/>
        <sz val="14"/>
        <rFont val="Arial"/>
        <family val="2"/>
      </rPr>
      <t xml:space="preserve"> 
</t>
    </r>
    <r>
      <rPr>
        <b/>
        <i/>
        <sz val="11"/>
        <rFont val="Arial"/>
        <family val="2"/>
      </rPr>
      <t>(à compléter via la plateforme Sod@ccès)</t>
    </r>
  </si>
  <si>
    <t>SECTION E : SOURCES DE FINANCEMENT</t>
  </si>
  <si>
    <t>Je déclare que les informations transmises 
sont exactes et véridiques.</t>
  </si>
  <si>
    <t>Vérification admissibilité de l'entreprise</t>
  </si>
  <si>
    <t>Vérification admissibilité du projet</t>
  </si>
  <si>
    <t>Ventilation budgétaire</t>
  </si>
  <si>
    <t>Pourcentage alloué par ventilation budgétaire</t>
  </si>
  <si>
    <t>DESCRIPTION DES ACTIVITÉS</t>
  </si>
  <si>
    <r>
      <t xml:space="preserve">Compléter la section Rapport final des Activités promotionnelles - onglet Description_Activités </t>
    </r>
    <r>
      <rPr>
        <b/>
        <i/>
        <sz val="12"/>
        <color rgb="FFC00000"/>
        <rFont val="Arial"/>
        <family val="2"/>
      </rPr>
      <t>cliquer ici</t>
    </r>
  </si>
  <si>
    <r>
      <t xml:space="preserve">* Date de début du projet </t>
    </r>
    <r>
      <rPr>
        <i/>
        <sz val="10"/>
        <rFont val="Arial"/>
        <family val="2"/>
      </rPr>
      <t>(aaaa-mm-jj)</t>
    </r>
  </si>
  <si>
    <t>Retombée 1.</t>
  </si>
  <si>
    <t>Retombée 2.</t>
  </si>
  <si>
    <t>Retombée 3.</t>
  </si>
  <si>
    <t>Retombée 4.</t>
  </si>
  <si>
    <t>Retombée 5.</t>
  </si>
  <si>
    <r>
      <t xml:space="preserve">Inscrire les coûts prévus pour chacune des catégories de frais, lorsqu'applicable dans la colonne </t>
    </r>
    <r>
      <rPr>
        <b/>
        <sz val="14"/>
        <color theme="4" tint="-0.499984740745262"/>
        <rFont val="Arial"/>
        <family val="2"/>
      </rPr>
      <t>Montant prévisionnel</t>
    </r>
  </si>
  <si>
    <t>Commentaires</t>
  </si>
  <si>
    <r>
      <t xml:space="preserve">Compléter la section Rapport final du budget - Section D </t>
    </r>
    <r>
      <rPr>
        <b/>
        <i/>
        <sz val="12"/>
        <color rgb="FFC00000"/>
        <rFont val="Arial"/>
        <family val="2"/>
      </rPr>
      <t>cliquer ici</t>
    </r>
  </si>
  <si>
    <r>
      <t xml:space="preserve">Compléter la section Rapport final des sources de financement - Section E </t>
    </r>
    <r>
      <rPr>
        <b/>
        <i/>
        <sz val="12"/>
        <color rgb="FFC00000"/>
        <rFont val="Arial"/>
        <family val="2"/>
      </rPr>
      <t>cliquer ici</t>
    </r>
  </si>
  <si>
    <r>
      <t xml:space="preserve">Retombées anticipées </t>
    </r>
    <r>
      <rPr>
        <i/>
        <sz val="10"/>
        <color theme="4" tint="-0.499984740745262"/>
        <rFont val="Arial"/>
        <family val="2"/>
      </rPr>
      <t>(tels que décrites dans la demande)</t>
    </r>
  </si>
  <si>
    <t>Autres commentaires</t>
  </si>
  <si>
    <t>Montant demandé à la SODEC</t>
  </si>
  <si>
    <t>Titre du représentant officiel</t>
  </si>
  <si>
    <t>Courriel du représentant officiel</t>
  </si>
  <si>
    <t>Nom de la personne-ressource</t>
  </si>
  <si>
    <t>Premier versement (70 %)</t>
  </si>
  <si>
    <t>RÉSERVÉ À LA SODEC</t>
  </si>
  <si>
    <r>
      <t xml:space="preserve">Écart 
</t>
    </r>
    <r>
      <rPr>
        <b/>
        <sz val="9"/>
        <color theme="0"/>
        <rFont val="Arial"/>
        <family val="2"/>
      </rPr>
      <t>Montant prévisionnel 
vs 
Montant Rapport final</t>
    </r>
  </si>
  <si>
    <t>Montant
Rapport final</t>
  </si>
  <si>
    <t>Montants admissibles</t>
  </si>
  <si>
    <t>Autres spécifiez ici:</t>
  </si>
  <si>
    <t>FRAIS NON ADMISSIBLES</t>
  </si>
  <si>
    <t>FRAIS ADMISSIBLES</t>
  </si>
  <si>
    <t>Per diem</t>
  </si>
  <si>
    <t>Salaires et commissions</t>
  </si>
  <si>
    <t>Honoraires liés à la préparation du projet d’exportation</t>
  </si>
  <si>
    <t>Frais de représentation</t>
  </si>
  <si>
    <t>Accréditation lorsque présence collective soutenue par la SODEC</t>
  </si>
  <si>
    <t>Location stand lorsque présence collective soutenue par la SODEC</t>
  </si>
  <si>
    <t>Frais d’administration</t>
  </si>
  <si>
    <t>Taxes de vente perçues par les gouvernements nationaux et étrangers</t>
  </si>
  <si>
    <t>TOTAL FRAIS ADMISSIBLES</t>
  </si>
  <si>
    <t>TOTAL FRAIS NON ADMISSIBLES</t>
  </si>
  <si>
    <t>Oui</t>
  </si>
  <si>
    <t>Non</t>
  </si>
  <si>
    <t>Exclus</t>
  </si>
  <si>
    <t>Inclus</t>
  </si>
  <si>
    <r>
      <t xml:space="preserve">Joindre une revue de presse </t>
    </r>
    <r>
      <rPr>
        <i/>
        <sz val="11"/>
        <color theme="4" tint="-0.499984740745262"/>
        <rFont val="Arial"/>
        <family val="2"/>
      </rPr>
      <t>(pour les projets de promotion)</t>
    </r>
  </si>
  <si>
    <t>* Quels ont été les bons coups? Expliquez :</t>
  </si>
  <si>
    <t>Montant appliqué 
par ventilation budgétaire</t>
  </si>
  <si>
    <r>
      <rPr>
        <b/>
        <sz val="16"/>
        <color theme="4" tint="-0.499984740745262"/>
        <rFont val="Arial"/>
        <family val="2"/>
      </rPr>
      <t>Référence</t>
    </r>
    <r>
      <rPr>
        <b/>
        <sz val="16"/>
        <color theme="10"/>
        <rFont val="Arial"/>
        <family val="2"/>
      </rPr>
      <t xml:space="preserve"> : Événements professionnels internationaux </t>
    </r>
    <r>
      <rPr>
        <b/>
        <sz val="16"/>
        <color theme="4" tint="-0.499984740745262"/>
        <rFont val="Arial"/>
        <family val="2"/>
      </rPr>
      <t>Annexe B</t>
    </r>
    <r>
      <rPr>
        <b/>
        <sz val="16"/>
        <color theme="10"/>
        <rFont val="Arial"/>
        <family val="2"/>
      </rPr>
      <t xml:space="preserve"> </t>
    </r>
    <r>
      <rPr>
        <b/>
        <i/>
        <sz val="16"/>
        <color rgb="FFC00000"/>
        <rFont val="Arial"/>
        <family val="2"/>
      </rPr>
      <t>cliquer ici</t>
    </r>
  </si>
  <si>
    <r>
      <rPr>
        <b/>
        <sz val="13"/>
        <color theme="0"/>
        <rFont val="Arial"/>
        <family val="2"/>
      </rPr>
      <t>* Moyens déployés par l’entreprise 
pour mener à bien chacune des activités décrites</t>
    </r>
    <r>
      <rPr>
        <b/>
        <sz val="12"/>
        <color theme="0"/>
        <rFont val="Arial"/>
        <family val="2"/>
      </rPr>
      <t xml:space="preserve"> 
</t>
    </r>
    <r>
      <rPr>
        <i/>
        <sz val="10"/>
        <color theme="0"/>
        <rFont val="Arial"/>
        <family val="2"/>
      </rPr>
      <t>(incluant les ressources externes et internes)</t>
    </r>
  </si>
  <si>
    <r>
      <rPr>
        <b/>
        <u/>
        <sz val="13"/>
        <color theme="0"/>
        <rFont val="Arial"/>
        <family val="2"/>
      </rPr>
      <t>RAPPORT FINAL</t>
    </r>
    <r>
      <rPr>
        <b/>
        <sz val="12"/>
        <color theme="0"/>
        <rFont val="Arial"/>
        <family val="2"/>
      </rPr>
      <t xml:space="preserve">
</t>
    </r>
    <r>
      <rPr>
        <b/>
        <sz val="10"/>
        <color theme="0"/>
        <rFont val="Arial"/>
        <family val="2"/>
      </rPr>
      <t>Indiquez si les activités ont été réalisées.
Si non, expliquez pourquoi.
Décrivez également les activités non prévues.</t>
    </r>
  </si>
  <si>
    <t>Insctructions</t>
  </si>
  <si>
    <t>Montant prévisionnel</t>
  </si>
  <si>
    <t>Programme SODEXPORT - Aide à l'exportation et au rayonnement culturel 
Audiovisuel</t>
  </si>
  <si>
    <t>Montant total Frais admissibles</t>
  </si>
  <si>
    <t>Montant total Frais non admissibles</t>
  </si>
  <si>
    <t>Montant total Budget prévisionnel</t>
  </si>
  <si>
    <t>Total Budget prévisionnel RÉVISÉ SODEC</t>
  </si>
  <si>
    <t>Frais liés à une sélection en festivals majeurs de catégorie 1 et 2</t>
  </si>
  <si>
    <r>
      <t xml:space="preserve">* </t>
    </r>
    <r>
      <rPr>
        <b/>
        <sz val="11"/>
        <color theme="4" tint="-0.499984740745262"/>
        <rFont val="Arial"/>
        <family val="2"/>
      </rPr>
      <t xml:space="preserve">Format et Genre </t>
    </r>
    <r>
      <rPr>
        <b/>
        <sz val="12"/>
        <color theme="4" tint="-0.499984740745262"/>
        <rFont val="Arial"/>
        <family val="2"/>
      </rPr>
      <t xml:space="preserve">
</t>
    </r>
    <r>
      <rPr>
        <i/>
        <sz val="10"/>
        <color theme="4" tint="-0.499984740745262"/>
        <rFont val="Arial"/>
        <family val="2"/>
      </rPr>
      <t>(liste déroulante)</t>
    </r>
  </si>
  <si>
    <t>Prénom et Nom Réalisateur</t>
  </si>
  <si>
    <t>* Prénom et Nom 
Scénariste</t>
  </si>
  <si>
    <t>Dans le cadre d'une coproduction majoritaire, indiquer la(les) société(s) de production étrangère(s) et le(les) pays déjà associé(s) au projet</t>
  </si>
  <si>
    <t>Pays Coproduction</t>
  </si>
  <si>
    <t>Province
Territoire
Coproduction</t>
  </si>
  <si>
    <t>Pourcentage
Coproduction</t>
  </si>
  <si>
    <t>Nom de la (les) société(s)
Coproduction</t>
  </si>
  <si>
    <t>Titre de l'œuvre
Coproduction</t>
  </si>
  <si>
    <r>
      <t xml:space="preserve">Inscrire le détail des activités prévues dans le cadre du projet dans l'onglet </t>
    </r>
    <r>
      <rPr>
        <b/>
        <sz val="14"/>
        <color theme="4" tint="-0.499984740745262"/>
        <rFont val="Arial"/>
        <family val="2"/>
      </rPr>
      <t>Desciption_Activités</t>
    </r>
    <r>
      <rPr>
        <b/>
        <sz val="14"/>
        <color rgb="FF0070C0"/>
        <rFont val="Arial"/>
        <family val="2"/>
      </rPr>
      <t xml:space="preserve"> </t>
    </r>
    <r>
      <rPr>
        <b/>
        <i/>
        <sz val="14"/>
        <color rgb="FFC00000"/>
        <rFont val="Arial"/>
        <family val="2"/>
      </rPr>
      <t>cliquer ici</t>
    </r>
  </si>
  <si>
    <t>Le rapport final doit être remis au plus tard 6 mois après la fin des activités</t>
  </si>
  <si>
    <t>* Requérant</t>
  </si>
  <si>
    <r>
      <t xml:space="preserve">* SODEC </t>
    </r>
    <r>
      <rPr>
        <b/>
        <i/>
        <sz val="10"/>
        <color theme="4" tint="-0.499984740745262"/>
        <rFont val="Arial"/>
        <family val="2"/>
      </rPr>
      <t>(montant demandé)</t>
    </r>
  </si>
  <si>
    <t>* Expliquez :</t>
  </si>
  <si>
    <t>Pourcentage aides gouvernementales</t>
  </si>
  <si>
    <t>Total Budget requérant</t>
  </si>
  <si>
    <t>Total Aides gouvernementales</t>
  </si>
  <si>
    <t>% Aides gouvernementales</t>
  </si>
  <si>
    <t>Source de financement - Total</t>
  </si>
  <si>
    <t>Autres subventions non gouvernementales</t>
  </si>
  <si>
    <t>Contribution requérant</t>
  </si>
  <si>
    <t>% Contribution requérant</t>
  </si>
  <si>
    <t>Potentiel des œuvres sur le territoire visé</t>
  </si>
  <si>
    <r>
      <t xml:space="preserve">Ventes brutes </t>
    </r>
    <r>
      <rPr>
        <b/>
        <sz val="12"/>
        <color theme="4" tint="-0.499984740745262"/>
        <rFont val="Arial"/>
        <family val="2"/>
      </rPr>
      <t>réalisées</t>
    </r>
    <r>
      <rPr>
        <b/>
        <sz val="12"/>
        <color rgb="FF0070C0"/>
        <rFont val="Arial"/>
        <family val="2"/>
      </rPr>
      <t xml:space="preserve"> hors Québec 
</t>
    </r>
    <r>
      <rPr>
        <i/>
        <sz val="10"/>
        <rFont val="Arial"/>
        <family val="2"/>
      </rPr>
      <t>(2 dernières années)</t>
    </r>
  </si>
  <si>
    <t>Selon les retombées anticipées :</t>
  </si>
  <si>
    <r>
      <rPr>
        <b/>
        <sz val="12"/>
        <color theme="4" tint="-0.499984740745262"/>
        <rFont val="Arial"/>
        <family val="2"/>
      </rPr>
      <t>* Retombées réalisées?</t>
    </r>
    <r>
      <rPr>
        <b/>
        <sz val="11"/>
        <color theme="4" tint="-0.499984740745262"/>
        <rFont val="Arial"/>
        <family val="2"/>
      </rPr>
      <t xml:space="preserve">
</t>
    </r>
    <r>
      <rPr>
        <i/>
        <sz val="10"/>
        <color theme="4" tint="-0.499984740745262"/>
        <rFont val="Arial"/>
        <family val="2"/>
      </rPr>
      <t>(Oui / Non)</t>
    </r>
  </si>
  <si>
    <r>
      <t>Délégué</t>
    </r>
    <r>
      <rPr>
        <sz val="12"/>
        <color theme="4" tint="-0.499984740745262"/>
        <rFont val="Calibri"/>
        <family val="2"/>
      </rPr>
      <t>·</t>
    </r>
    <r>
      <rPr>
        <sz val="12"/>
        <color theme="4" tint="-0.499984740745262"/>
        <rFont val="Arial"/>
        <family val="2"/>
      </rPr>
      <t>e Affaires internationales</t>
    </r>
  </si>
  <si>
    <r>
      <t>Coproduction majoritaire</t>
    </r>
    <r>
      <rPr>
        <b/>
        <vertAlign val="superscript"/>
        <sz val="12"/>
        <color theme="4" tint="-0.499984740745262"/>
        <rFont val="Arial"/>
        <family val="2"/>
      </rPr>
      <t>1</t>
    </r>
    <r>
      <rPr>
        <b/>
        <sz val="12"/>
        <color theme="4" tint="-0.499984740745262"/>
        <rFont val="Arial"/>
        <family val="2"/>
      </rPr>
      <t xml:space="preserve">
</t>
    </r>
    <r>
      <rPr>
        <i/>
        <sz val="10"/>
        <color theme="4" tint="-0.499984740745262"/>
        <rFont val="Arial"/>
        <family val="2"/>
      </rPr>
      <t>(Oui / Non)</t>
    </r>
  </si>
  <si>
    <r>
      <rPr>
        <b/>
        <i/>
        <vertAlign val="superscript"/>
        <sz val="12"/>
        <color theme="4" tint="-0.499984740745262"/>
        <rFont val="Arial"/>
        <family val="2"/>
      </rPr>
      <t>1</t>
    </r>
    <r>
      <rPr>
        <b/>
        <i/>
        <sz val="12"/>
        <color theme="4" tint="-0.499984740745262"/>
        <rFont val="Arial"/>
        <family val="2"/>
      </rPr>
      <t xml:space="preserve"> Les coproductions </t>
    </r>
    <r>
      <rPr>
        <b/>
        <i/>
        <u/>
        <sz val="12"/>
        <color theme="4" tint="-0.499984740745262"/>
        <rFont val="Arial"/>
        <family val="2"/>
      </rPr>
      <t>minoritaires</t>
    </r>
    <r>
      <rPr>
        <b/>
        <i/>
        <sz val="12"/>
        <color theme="4" tint="-0.499984740745262"/>
        <rFont val="Arial"/>
        <family val="2"/>
      </rPr>
      <t xml:space="preserve"> ne sont pas admissibles.</t>
    </r>
  </si>
  <si>
    <t>Le représentant officiel de l'entreprise est la personne ayant la capacité d’engager la société et l’autorisation de signer un contrat d’aide financière.</t>
  </si>
  <si>
    <r>
      <t xml:space="preserve">Personne-ressource pour le traitement du dossier 
</t>
    </r>
    <r>
      <rPr>
        <b/>
        <i/>
        <sz val="12"/>
        <color theme="4" tint="-0.499984740745262"/>
        <rFont val="Arial"/>
        <family val="2"/>
      </rPr>
      <t>(si différent du Représentant officiel de l’entreprise)</t>
    </r>
  </si>
  <si>
    <t>Subventions fédérales</t>
  </si>
  <si>
    <t>Pourcentage contribution du requérant</t>
  </si>
  <si>
    <r>
      <t xml:space="preserve">* Retombées anticipées 
</t>
    </r>
    <r>
      <rPr>
        <i/>
        <sz val="10"/>
        <rFont val="Arial"/>
        <family val="2"/>
      </rPr>
      <t xml:space="preserve">  </t>
    </r>
    <r>
      <rPr>
        <b/>
        <i/>
        <sz val="10"/>
        <rFont val="Arial"/>
        <family val="2"/>
      </rPr>
      <t xml:space="preserve">Par exemple: </t>
    </r>
    <r>
      <rPr>
        <i/>
        <sz val="10"/>
        <rFont val="Arial"/>
        <family val="2"/>
      </rPr>
      <t xml:space="preserve">
-Accroissement des ventes en pourcentage, 
-Développement de XX marché et XX 
 retombées attendues
-Recherche de financement étranger 
 pour X projet
-Entente de partenariat à détailler
-Ventes de droits avec cible précise
-Présence média accrue avec cible
 Etc.</t>
    </r>
  </si>
  <si>
    <t>Confirmé</t>
  </si>
  <si>
    <t>Pressenti</t>
  </si>
  <si>
    <t xml:space="preserve">* Veuillez préciser: </t>
  </si>
  <si>
    <t>Confirmé ou Pressenti</t>
  </si>
  <si>
    <r>
      <t xml:space="preserve">Subventions provinciales </t>
    </r>
    <r>
      <rPr>
        <b/>
        <i/>
        <sz val="10"/>
        <color theme="0"/>
        <rFont val="Arial"/>
        <family val="2"/>
      </rPr>
      <t>(hormis SODEC)</t>
    </r>
  </si>
  <si>
    <r>
      <t xml:space="preserve">2. Lorsque terminé, retourner au </t>
    </r>
    <r>
      <rPr>
        <b/>
        <sz val="12"/>
        <color theme="4" tint="-0.499984740745262"/>
        <rFont val="Arial"/>
        <family val="2"/>
      </rPr>
      <t>Formulaire_Demande</t>
    </r>
    <r>
      <rPr>
        <b/>
        <sz val="12"/>
        <color rgb="FF0070C0"/>
        <rFont val="Arial"/>
        <family val="2"/>
      </rPr>
      <t xml:space="preserve"> </t>
    </r>
    <r>
      <rPr>
        <b/>
        <i/>
        <sz val="12"/>
        <color rgb="FFC00000"/>
        <rFont val="Arial"/>
        <family val="2"/>
      </rPr>
      <t>cliquer ici</t>
    </r>
  </si>
  <si>
    <r>
      <t xml:space="preserve">1. Inscrire toutes les activités et actions prévues en lien avec le projet, en ordre chronologique </t>
    </r>
    <r>
      <rPr>
        <b/>
        <i/>
        <sz val="11"/>
        <color theme="4" tint="-0.499984740745262"/>
        <rFont val="Arial"/>
        <family val="2"/>
      </rPr>
      <t>(incluant déplacement, rencontres, développement d'outils en ligne, création de matériel promotionel, etc.)</t>
    </r>
  </si>
  <si>
    <r>
      <t xml:space="preserve">* Justifier en quoi votre projet est une occasion d'affaires 
</t>
    </r>
    <r>
      <rPr>
        <b/>
        <i/>
        <sz val="11"/>
        <color theme="4" tint="-0.499984740745262"/>
        <rFont val="Arial"/>
        <family val="2"/>
      </rPr>
      <t>(hors de vos activités habituelles)</t>
    </r>
  </si>
  <si>
    <r>
      <t xml:space="preserve">Ventes brutes </t>
    </r>
    <r>
      <rPr>
        <b/>
        <sz val="12"/>
        <color theme="4" tint="-0.499984740745262"/>
        <rFont val="Arial"/>
        <family val="2"/>
      </rPr>
      <t>anticipées</t>
    </r>
    <r>
      <rPr>
        <b/>
        <sz val="12"/>
        <color rgb="FF0070C0"/>
        <rFont val="Arial"/>
        <family val="2"/>
      </rPr>
      <t xml:space="preserve"> hors Québec 
</t>
    </r>
    <r>
      <rPr>
        <i/>
        <sz val="10"/>
        <rFont val="Arial"/>
        <family val="2"/>
      </rPr>
      <t>(2 prochaines années)</t>
    </r>
  </si>
  <si>
    <r>
      <t xml:space="preserve">Subventions provinciales </t>
    </r>
    <r>
      <rPr>
        <b/>
        <i/>
        <sz val="10"/>
        <color rgb="FF0070C0"/>
        <rFont val="Arial"/>
        <family val="2"/>
      </rPr>
      <t>(hormis SODEC)</t>
    </r>
  </si>
  <si>
    <r>
      <t xml:space="preserve">Le requérant a-t-il l'expertise en promotion </t>
    </r>
    <r>
      <rPr>
        <b/>
        <i/>
        <sz val="11"/>
        <color rgb="FF0070C0"/>
        <rFont val="Arial"/>
        <family val="2"/>
      </rPr>
      <t xml:space="preserve">(interne ou externe) </t>
    </r>
    <r>
      <rPr>
        <b/>
        <sz val="11"/>
        <color rgb="FF0070C0"/>
        <rFont val="Arial"/>
        <family val="2"/>
      </rPr>
      <t xml:space="preserve">
pour atteindre ses objectifs?</t>
    </r>
  </si>
  <si>
    <r>
      <t xml:space="preserve">* Ce projet a-t-il obtenu des </t>
    </r>
    <r>
      <rPr>
        <b/>
        <i/>
        <sz val="12"/>
        <color theme="4" tint="-0.499984740745262"/>
        <rFont val="Arial"/>
        <family val="2"/>
      </rPr>
      <t>retombées non anticipées</t>
    </r>
    <r>
      <rPr>
        <b/>
        <sz val="12"/>
        <color rgb="FF0070C0"/>
        <rFont val="Arial"/>
        <family val="2"/>
      </rPr>
      <t xml:space="preserve"> </t>
    </r>
    <r>
      <rPr>
        <i/>
        <sz val="11"/>
        <color rgb="FF0070C0"/>
        <rFont val="Arial"/>
        <family val="2"/>
      </rPr>
      <t>(positives ou négatives)</t>
    </r>
    <r>
      <rPr>
        <b/>
        <i/>
        <sz val="12"/>
        <color rgb="FF0070C0"/>
        <rFont val="Arial"/>
        <family val="2"/>
      </rPr>
      <t xml:space="preserve"> pour votre entreprise</t>
    </r>
    <r>
      <rPr>
        <b/>
        <sz val="12"/>
        <color rgb="FF0070C0"/>
        <rFont val="Arial"/>
        <family val="2"/>
      </rPr>
      <t xml:space="preserve">? </t>
    </r>
    <r>
      <rPr>
        <i/>
        <sz val="10"/>
        <color theme="4" tint="-0.499984740745262"/>
        <rFont val="Arial"/>
        <family val="2"/>
      </rPr>
      <t>(Oui / Non)</t>
    </r>
  </si>
  <si>
    <r>
      <t>* Comptez-vous poursuivre des efforts de développement sur ce(s) territoire(s) dans les prochaines années?</t>
    </r>
    <r>
      <rPr>
        <b/>
        <i/>
        <sz val="12"/>
        <color theme="4" tint="-0.499984740745262"/>
        <rFont val="Arial"/>
        <family val="2"/>
      </rPr>
      <t xml:space="preserve"> </t>
    </r>
    <r>
      <rPr>
        <i/>
        <sz val="10"/>
        <color theme="4" tint="-0.499984740745262"/>
        <rFont val="Arial"/>
        <family val="2"/>
      </rPr>
      <t>(Oui / Non)</t>
    </r>
  </si>
  <si>
    <t>Total Frais admissibles RÉVISÉ SODEC</t>
  </si>
  <si>
    <t>Total Frais non admissibles RÉVISÉ SODEC</t>
  </si>
  <si>
    <t>Montant subvention accordée</t>
  </si>
  <si>
    <t>Montant subvention révisée</t>
  </si>
  <si>
    <t>2e versement prévu</t>
  </si>
  <si>
    <t>Désengagement</t>
  </si>
  <si>
    <t>Recouvrement</t>
  </si>
  <si>
    <t>1er versement remis</t>
  </si>
  <si>
    <t>2e versement révisé</t>
  </si>
  <si>
    <t>RÉSERVÉ À LA SODEC - ANALYSE DU RAPPORT FINAL</t>
  </si>
  <si>
    <t>* Indiquez le détail des résultats connus à ce jour</t>
  </si>
  <si>
    <r>
      <t xml:space="preserve">* Ventes brutes </t>
    </r>
    <r>
      <rPr>
        <b/>
        <u/>
        <sz val="16"/>
        <color rgb="FFC00000"/>
        <rFont val="Arial"/>
        <family val="2"/>
      </rPr>
      <t>réalisées</t>
    </r>
    <r>
      <rPr>
        <b/>
        <sz val="16"/>
        <color theme="4" tint="-0.499984740745262"/>
        <rFont val="Arial"/>
        <family val="2"/>
      </rPr>
      <t xml:space="preserve"> hors Québec lors de vos 2 dernières années fiscales</t>
    </r>
  </si>
  <si>
    <t>Année</t>
  </si>
  <si>
    <t>Type de ventes</t>
  </si>
  <si>
    <t>Montant</t>
  </si>
  <si>
    <r>
      <t xml:space="preserve">Ventes de produits finis </t>
    </r>
    <r>
      <rPr>
        <b/>
        <i/>
        <sz val="10"/>
        <color rgb="FF0070C0"/>
        <rFont val="Arial"/>
        <family val="2"/>
      </rPr>
      <t>(licence, MG)</t>
    </r>
  </si>
  <si>
    <t>Vente de format ou concept</t>
  </si>
  <si>
    <r>
      <t xml:space="preserve">Financement pour le développement ou la production 
</t>
    </r>
    <r>
      <rPr>
        <b/>
        <i/>
        <sz val="10"/>
        <color rgb="FF0070C0"/>
        <rFont val="Arial"/>
        <family val="2"/>
      </rPr>
      <t>(apport d’un coproducteur, d’un agent de vente, d’un télédiffuseur)</t>
    </r>
  </si>
  <si>
    <r>
      <t xml:space="preserve">Contrat de services 
</t>
    </r>
    <r>
      <rPr>
        <b/>
        <i/>
        <sz val="10"/>
        <color rgb="FF0070C0"/>
        <rFont val="Arial"/>
        <family val="2"/>
      </rPr>
      <t>(tout projet dont la PI ne reste pas à l’entreprise)</t>
    </r>
  </si>
  <si>
    <t>TOTAL</t>
  </si>
  <si>
    <r>
      <t xml:space="preserve">* Ventes brutes </t>
    </r>
    <r>
      <rPr>
        <b/>
        <u/>
        <sz val="16"/>
        <color rgb="FFC00000"/>
        <rFont val="Arial"/>
        <family val="2"/>
      </rPr>
      <t>anticipées</t>
    </r>
    <r>
      <rPr>
        <b/>
        <sz val="16"/>
        <color theme="4" tint="-0.499984740745262"/>
        <rFont val="Arial"/>
        <family val="2"/>
      </rPr>
      <t xml:space="preserve"> hors Québec lors de vos 2 prochaines années fiscales</t>
    </r>
  </si>
  <si>
    <t>dernière mise à jour : 13 novembre 2023</t>
  </si>
  <si>
    <r>
      <t xml:space="preserve">* Quel est le secteur d'activité majoritairement concerné 
par ce projet </t>
    </r>
    <r>
      <rPr>
        <i/>
        <sz val="10"/>
        <rFont val="Arial"/>
        <family val="2"/>
      </rPr>
      <t>(liste déroulante)</t>
    </r>
  </si>
  <si>
    <t>Cinéma</t>
  </si>
  <si>
    <t>Projet numérique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</si>
</sst>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 * #,##0.00_)\ &quot;$&quot;_ ;_ * \(#,##0.00\)\ &quot;$&quot;_ ;_ * &quot;-&quot;??_)\ &quot;$&quot;_ ;_ @_ "/>
    <numFmt numFmtId="164" formatCode="#,##0\ [$$-C0C]"/>
    <numFmt numFmtId="165" formatCode="_(#,##0\ &quot;$&quot;_);_(\(#,##0\ &quot;$&quot;\);_(&quot;- $&quot;_);_(@_)"/>
    <numFmt numFmtId="166" formatCode="mmm/yyyy"/>
    <numFmt numFmtId="167" formatCode="#,##0\ &quot;$&quot;"/>
    <numFmt numFmtId="168" formatCode="#,##0.00\ &quot;$&quot;"/>
    <numFmt numFmtId="169" formatCode="[$-F800]dddd\,\ mmmm\ dd\,\ yyyy"/>
    <numFmt numFmtId="170" formatCode="[&lt;=9999999]###\-####;###\-###\-####"/>
    <numFmt numFmtId="171" formatCode="0.0%"/>
    <numFmt numFmtId="172" formatCode="yyyy/mm/dd;@"/>
    <numFmt numFmtId="173" formatCode="_ * #,##0_)\ &quot;$&quot;_ ;_ * \(#,##0\)\ &quot;$&quot;_ ;_ * &quot;-&quot;??_)\ &quot;$&quot;_ ;_ @_ "/>
  </numFmts>
  <fonts count="108" x14ac:knownFonts="1">
    <font>
      <sz val="11"/>
      <color theme="1"/>
      <name val="Calibri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3"/>
      <name val="Arial"/>
      <family val="2"/>
    </font>
    <font>
      <sz val="12"/>
      <color theme="1"/>
      <name val="Arial"/>
      <family val="2"/>
    </font>
    <font>
      <b/>
      <sz val="13"/>
      <color theme="0"/>
      <name val="Arial"/>
      <family val="2"/>
    </font>
    <font>
      <sz val="10"/>
      <name val="Segoe UI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i/>
      <sz val="16"/>
      <color theme="0"/>
      <name val="Arial"/>
      <family val="2"/>
    </font>
    <font>
      <b/>
      <sz val="13"/>
      <color rgb="FF0070C0"/>
      <name val="Arial"/>
      <family val="2"/>
    </font>
    <font>
      <b/>
      <sz val="16"/>
      <color rgb="FFC00000"/>
      <name val="Arial"/>
      <family val="2"/>
    </font>
    <font>
      <b/>
      <sz val="14"/>
      <color rgb="FFC00000"/>
      <name val="Arial"/>
      <family val="2"/>
    </font>
    <font>
      <b/>
      <sz val="12"/>
      <color rgb="FF0070C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3"/>
      <color theme="4" tint="-0.499984740745262"/>
      <name val="Arial"/>
      <family val="2"/>
    </font>
    <font>
      <b/>
      <i/>
      <sz val="12"/>
      <color theme="4" tint="-0.499984740745262"/>
      <name val="Arial"/>
      <family val="2"/>
    </font>
    <font>
      <u/>
      <sz val="11"/>
      <color theme="10"/>
      <name val="Calibri"/>
      <family val="2"/>
    </font>
    <font>
      <b/>
      <sz val="11"/>
      <color rgb="FF0070C0"/>
      <name val="Arial"/>
      <family val="2"/>
    </font>
    <font>
      <b/>
      <sz val="11"/>
      <color theme="4" tint="-0.499984740745262"/>
      <name val="Arial"/>
      <family val="2"/>
    </font>
    <font>
      <b/>
      <sz val="10"/>
      <color theme="0"/>
      <name val="Arial"/>
      <family val="2"/>
    </font>
    <font>
      <b/>
      <u/>
      <sz val="13"/>
      <color theme="0"/>
      <name val="Arial"/>
      <family val="2"/>
    </font>
    <font>
      <i/>
      <sz val="10"/>
      <color theme="0"/>
      <name val="Arial"/>
      <family val="2"/>
    </font>
    <font>
      <b/>
      <sz val="14"/>
      <color theme="0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2"/>
      <color theme="0"/>
      <name val="Arial"/>
      <family val="2"/>
    </font>
    <font>
      <sz val="14"/>
      <color rgb="FF0070C0"/>
      <name val="Arial"/>
      <family val="2"/>
    </font>
    <font>
      <b/>
      <sz val="12"/>
      <color theme="4" tint="-0.499984740745262"/>
      <name val="Arial"/>
      <family val="2"/>
    </font>
    <font>
      <sz val="12"/>
      <color theme="4" tint="-0.499984740745262"/>
      <name val="Arial"/>
      <family val="2"/>
    </font>
    <font>
      <b/>
      <sz val="13"/>
      <color rgb="FFC00000"/>
      <name val="Arial"/>
      <family val="2"/>
    </font>
    <font>
      <sz val="18"/>
      <color theme="1"/>
      <name val="Arial"/>
      <family val="2"/>
    </font>
    <font>
      <b/>
      <i/>
      <sz val="18"/>
      <color theme="4" tint="-0.49998474074526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color rgb="FFC00000"/>
      <name val="Arial"/>
      <family val="2"/>
    </font>
    <font>
      <b/>
      <sz val="13"/>
      <color theme="4" tint="-0.249977111117893"/>
      <name val="Arial"/>
      <family val="2"/>
    </font>
    <font>
      <i/>
      <sz val="9"/>
      <color theme="4" tint="-0.499984740745262"/>
      <name val="Arial"/>
      <family val="2"/>
    </font>
    <font>
      <b/>
      <sz val="22"/>
      <color theme="4" tint="-0.499984740745262"/>
      <name val="Calibri"/>
      <family val="2"/>
    </font>
    <font>
      <i/>
      <sz val="9"/>
      <name val="Arial"/>
      <family val="2"/>
    </font>
    <font>
      <b/>
      <sz val="14"/>
      <color theme="4" tint="-0.499984740745262"/>
      <name val="Arial"/>
      <family val="2"/>
    </font>
    <font>
      <b/>
      <i/>
      <sz val="22"/>
      <color rgb="FFC00000"/>
      <name val="Calibri"/>
      <family val="2"/>
    </font>
    <font>
      <b/>
      <sz val="14"/>
      <color rgb="FFC00000"/>
      <name val="Calibri"/>
      <family val="2"/>
    </font>
    <font>
      <sz val="11"/>
      <color theme="1"/>
      <name val="Calibri"/>
      <family val="2"/>
    </font>
    <font>
      <b/>
      <sz val="18"/>
      <color rgb="FFC00000"/>
      <name val="Arial"/>
      <family val="2"/>
    </font>
    <font>
      <b/>
      <i/>
      <sz val="11"/>
      <color theme="4" tint="-0.499984740745262"/>
      <name val="Arial"/>
      <family val="2"/>
    </font>
    <font>
      <b/>
      <sz val="16"/>
      <color theme="4" tint="-0.499984740745262"/>
      <name val="Arial"/>
      <family val="2"/>
    </font>
    <font>
      <b/>
      <sz val="14"/>
      <color rgb="FF0070C0"/>
      <name val="Arial"/>
      <family val="2"/>
    </font>
    <font>
      <b/>
      <sz val="22"/>
      <color rgb="FFC00000"/>
      <name val="Calibri"/>
      <family val="2"/>
    </font>
    <font>
      <sz val="16"/>
      <color theme="4" tint="-0.499984740745262"/>
      <name val="Arial"/>
      <family val="2"/>
    </font>
    <font>
      <sz val="22"/>
      <color theme="4" tint="-0.499984740745262"/>
      <name val="Calibri"/>
      <family val="2"/>
    </font>
    <font>
      <b/>
      <sz val="16"/>
      <color rgb="FF0070C0"/>
      <name val="Arial"/>
      <family val="2"/>
    </font>
    <font>
      <i/>
      <sz val="10"/>
      <color theme="4" tint="-0.499984740745262"/>
      <name val="Arial"/>
      <family val="2"/>
    </font>
    <font>
      <b/>
      <i/>
      <sz val="10"/>
      <color theme="4" tint="-0.499984740745262"/>
      <name val="Arial"/>
      <family val="2"/>
    </font>
    <font>
      <b/>
      <i/>
      <sz val="16"/>
      <color rgb="FFC00000"/>
      <name val="Arial"/>
      <family val="2"/>
    </font>
    <font>
      <b/>
      <i/>
      <sz val="14"/>
      <color rgb="FFC00000"/>
      <name val="Arial"/>
      <family val="2"/>
    </font>
    <font>
      <sz val="11"/>
      <color theme="1"/>
      <name val="Arial Narrow"/>
      <family val="2"/>
    </font>
    <font>
      <b/>
      <i/>
      <sz val="12"/>
      <color rgb="FFC00000"/>
      <name val="Arial"/>
      <family val="2"/>
    </font>
    <font>
      <sz val="11"/>
      <color theme="0" tint="-0.34998626667073579"/>
      <name val="Arial"/>
      <family val="2"/>
    </font>
    <font>
      <b/>
      <sz val="14"/>
      <name val="Arial"/>
      <family val="2"/>
    </font>
    <font>
      <b/>
      <sz val="16"/>
      <color theme="10"/>
      <name val="Arial"/>
      <family val="2"/>
    </font>
    <font>
      <b/>
      <i/>
      <sz val="16"/>
      <color rgb="FF0070C0"/>
      <name val="Arial"/>
      <family val="2"/>
    </font>
    <font>
      <b/>
      <sz val="12"/>
      <name val="Wingdings"/>
      <charset val="2"/>
    </font>
    <font>
      <b/>
      <i/>
      <sz val="11"/>
      <name val="Arial"/>
      <family val="2"/>
    </font>
    <font>
      <b/>
      <sz val="11"/>
      <color theme="1"/>
      <name val="Calibri"/>
      <family val="2"/>
    </font>
    <font>
      <sz val="12"/>
      <color rgb="FF242424"/>
      <name val="Segoe UI"/>
      <family val="2"/>
    </font>
    <font>
      <sz val="11"/>
      <color theme="4" tint="-0.499984740745262"/>
      <name val="Arial"/>
      <family val="2"/>
    </font>
    <font>
      <b/>
      <sz val="15"/>
      <name val="Arial"/>
      <family val="2"/>
    </font>
    <font>
      <b/>
      <i/>
      <sz val="11"/>
      <color theme="4" tint="-0.499984740745262"/>
      <name val="Calibri"/>
      <family val="2"/>
    </font>
    <font>
      <b/>
      <sz val="12"/>
      <color theme="4" tint="-0.249977111117893"/>
      <name val="Arial"/>
      <family val="2"/>
    </font>
    <font>
      <b/>
      <sz val="10"/>
      <color rgb="FFC00000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i/>
      <sz val="11"/>
      <color theme="4" tint="-0.499984740745262"/>
      <name val="Arial"/>
      <family val="2"/>
    </font>
    <font>
      <b/>
      <i/>
      <sz val="9"/>
      <color rgb="FF0070C0"/>
      <name val="Arial"/>
      <family val="2"/>
    </font>
    <font>
      <b/>
      <i/>
      <sz val="10"/>
      <name val="Arial"/>
      <family val="2"/>
    </font>
    <font>
      <b/>
      <sz val="18"/>
      <color theme="0"/>
      <name val="Arial"/>
      <family val="2"/>
    </font>
    <font>
      <b/>
      <i/>
      <sz val="10"/>
      <color rgb="FF0070C0"/>
      <name val="Arial"/>
      <family val="2"/>
    </font>
    <font>
      <b/>
      <vertAlign val="superscript"/>
      <sz val="12"/>
      <color theme="4" tint="-0.499984740745262"/>
      <name val="Arial"/>
      <family val="2"/>
    </font>
    <font>
      <b/>
      <sz val="11"/>
      <color theme="4" tint="-0.499984740745262"/>
      <name val="Calibri"/>
      <family val="2"/>
    </font>
    <font>
      <b/>
      <sz val="13"/>
      <color theme="4" tint="-0.499984740745262"/>
      <name val="Calibri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i/>
      <sz val="12"/>
      <color rgb="FF0070C0"/>
      <name val="Arial"/>
      <family val="2"/>
    </font>
    <font>
      <i/>
      <sz val="11"/>
      <color rgb="FF0070C0"/>
      <name val="Arial"/>
      <family val="2"/>
    </font>
    <font>
      <sz val="12"/>
      <color theme="4" tint="-0.499984740745262"/>
      <name val="Calibri"/>
      <family val="2"/>
    </font>
    <font>
      <b/>
      <i/>
      <vertAlign val="superscript"/>
      <sz val="12"/>
      <color theme="4" tint="-0.499984740745262"/>
      <name val="Arial"/>
      <family val="2"/>
    </font>
    <font>
      <b/>
      <i/>
      <u/>
      <sz val="12"/>
      <color theme="4" tint="-0.499984740745262"/>
      <name val="Arial"/>
      <family val="2"/>
    </font>
    <font>
      <b/>
      <i/>
      <sz val="11"/>
      <color theme="0"/>
      <name val="Arial"/>
      <family val="2"/>
    </font>
    <font>
      <b/>
      <sz val="10"/>
      <color rgb="FF0070C0"/>
      <name val="Arial"/>
      <family val="2"/>
    </font>
    <font>
      <b/>
      <i/>
      <sz val="10"/>
      <color theme="0"/>
      <name val="Arial"/>
      <family val="2"/>
    </font>
    <font>
      <b/>
      <i/>
      <sz val="11"/>
      <color rgb="FF0070C0"/>
      <name val="Arial"/>
      <family val="2"/>
    </font>
    <font>
      <sz val="10"/>
      <color theme="4" tint="-0.499984740745262"/>
      <name val="Arial"/>
      <family val="2"/>
    </font>
    <font>
      <b/>
      <sz val="11"/>
      <color theme="1" tint="0.34998626667073579"/>
      <name val="Arial"/>
      <family val="2"/>
    </font>
    <font>
      <b/>
      <sz val="18"/>
      <color theme="0" tint="-4.9989318521683403E-2"/>
      <name val="Arial"/>
      <family val="2"/>
    </font>
    <font>
      <b/>
      <u/>
      <sz val="16"/>
      <color rgb="FFC00000"/>
      <name val="Arial"/>
      <family val="2"/>
    </font>
    <font>
      <b/>
      <sz val="11"/>
      <name val="Calibri"/>
      <family val="2"/>
    </font>
    <font>
      <sz val="13"/>
      <color rgb="FF0070C0"/>
      <name val="Arial"/>
      <family val="2"/>
    </font>
    <font>
      <sz val="10"/>
      <color rgb="FF0070C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3E9F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1F7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theme="4" tint="0.39988402966399123"/>
      </patternFill>
    </fill>
    <fill>
      <patternFill patternType="solid">
        <fgColor theme="4" tint="-0.249977111117893"/>
        <bgColor theme="4" tint="0.39991454817346722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 style="medium">
        <color theme="1" tint="0.24994659260841701"/>
      </right>
      <top/>
      <bottom style="medium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2" tint="-0.499984740745262"/>
      </bottom>
      <diagonal/>
    </border>
    <border>
      <left/>
      <right/>
      <top style="thin">
        <color indexed="64"/>
      </top>
      <bottom style="hair">
        <color theme="2" tint="-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2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5" fillId="0" borderId="0" applyNumberFormat="0" applyFill="0" applyBorder="0" applyAlignment="0" applyProtection="0"/>
    <xf numFmtId="9" fontId="51" fillId="0" borderId="0" applyFont="0" applyFill="0" applyBorder="0" applyAlignment="0" applyProtection="0"/>
    <xf numFmtId="44" fontId="51" fillId="0" borderId="0" applyFont="0" applyFill="0" applyBorder="0" applyAlignment="0" applyProtection="0"/>
  </cellStyleXfs>
  <cellXfs count="647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0" fillId="0" borderId="0" xfId="1" applyFont="1" applyFill="1" applyBorder="1" applyAlignment="1" applyProtection="1">
      <alignment horizontal="center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164" fontId="3" fillId="7" borderId="4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>
      <alignment horizontal="left"/>
    </xf>
    <xf numFmtId="0" fontId="55" fillId="0" borderId="0" xfId="1" applyFont="1" applyFill="1" applyBorder="1" applyAlignment="1" applyProtection="1">
      <alignment horizontal="left" vertical="center" wrapText="1"/>
    </xf>
    <xf numFmtId="0" fontId="40" fillId="0" borderId="13" xfId="1" applyFont="1" applyFill="1" applyBorder="1" applyAlignment="1" applyProtection="1">
      <alignment horizontal="center"/>
    </xf>
    <xf numFmtId="0" fontId="6" fillId="0" borderId="0" xfId="0" applyFont="1" applyAlignment="1">
      <alignment horizontal="left"/>
    </xf>
    <xf numFmtId="0" fontId="20" fillId="0" borderId="13" xfId="1" applyFont="1" applyFill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center" vertical="center"/>
    </xf>
    <xf numFmtId="0" fontId="22" fillId="0" borderId="25" xfId="0" applyFont="1" applyBorder="1" applyAlignment="1" applyProtection="1">
      <alignment horizontal="left" vertical="center" wrapText="1"/>
      <protection locked="0"/>
    </xf>
    <xf numFmtId="0" fontId="22" fillId="0" borderId="4" xfId="0" applyFont="1" applyBorder="1" applyAlignment="1" applyProtection="1">
      <alignment horizontal="left" vertical="center" wrapText="1"/>
      <protection locked="0"/>
    </xf>
    <xf numFmtId="9" fontId="3" fillId="0" borderId="4" xfId="2" applyFont="1" applyFill="1" applyBorder="1" applyAlignment="1" applyProtection="1">
      <alignment horizontal="center" vertical="center"/>
      <protection locked="0"/>
    </xf>
    <xf numFmtId="9" fontId="36" fillId="5" borderId="5" xfId="2" applyFont="1" applyFill="1" applyBorder="1" applyAlignment="1" applyProtection="1">
      <alignment horizontal="center" vertical="center" wrapText="1"/>
    </xf>
    <xf numFmtId="166" fontId="87" fillId="7" borderId="4" xfId="1" applyNumberFormat="1" applyFont="1" applyFill="1" applyBorder="1" applyAlignment="1" applyProtection="1">
      <alignment horizontal="center" vertical="center"/>
    </xf>
    <xf numFmtId="0" fontId="3" fillId="7" borderId="4" xfId="0" applyFont="1" applyFill="1" applyBorder="1" applyAlignment="1" applyProtection="1">
      <alignment horizontal="center" vertical="center"/>
      <protection locked="0"/>
    </xf>
    <xf numFmtId="166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90" fillId="0" borderId="3" xfId="0" applyFont="1" applyBorder="1" applyAlignment="1" applyProtection="1">
      <alignment horizontal="left" vertical="center" wrapText="1"/>
      <protection locked="0"/>
    </xf>
    <xf numFmtId="172" fontId="3" fillId="0" borderId="4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9" fillId="5" borderId="2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vertical="center"/>
    </xf>
    <xf numFmtId="0" fontId="20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21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20" fillId="5" borderId="0" xfId="0" applyFont="1" applyFill="1" applyAlignment="1">
      <alignment horizontal="right"/>
    </xf>
    <xf numFmtId="0" fontId="11" fillId="5" borderId="0" xfId="0" applyFont="1" applyFill="1"/>
    <xf numFmtId="0" fontId="6" fillId="5" borderId="21" xfId="0" applyFont="1" applyFill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left" vertical="center"/>
    </xf>
    <xf numFmtId="0" fontId="4" fillId="5" borderId="19" xfId="0" applyFont="1" applyFill="1" applyBorder="1"/>
    <xf numFmtId="0" fontId="4" fillId="5" borderId="1" xfId="0" applyFont="1" applyFill="1" applyBorder="1"/>
    <xf numFmtId="0" fontId="4" fillId="5" borderId="1" xfId="0" applyFont="1" applyFill="1" applyBorder="1" applyAlignment="1">
      <alignment horizontal="right"/>
    </xf>
    <xf numFmtId="0" fontId="4" fillId="5" borderId="15" xfId="0" applyFont="1" applyFill="1" applyBorder="1" applyAlignment="1">
      <alignment vertical="center"/>
    </xf>
    <xf numFmtId="0" fontId="4" fillId="5" borderId="24" xfId="0" applyFont="1" applyFill="1" applyBorder="1" applyAlignment="1">
      <alignment vertical="center"/>
    </xf>
    <xf numFmtId="0" fontId="42" fillId="5" borderId="6" xfId="0" applyFont="1" applyFill="1" applyBorder="1"/>
    <xf numFmtId="0" fontId="4" fillId="5" borderId="0" xfId="0" applyFont="1" applyFill="1"/>
    <xf numFmtId="0" fontId="4" fillId="5" borderId="0" xfId="0" applyFont="1" applyFill="1" applyAlignment="1">
      <alignment horizontal="right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36" fillId="5" borderId="4" xfId="0" applyFont="1" applyFill="1" applyBorder="1" applyAlignment="1">
      <alignment horizontal="center" vertical="center" wrapText="1"/>
    </xf>
    <xf numFmtId="0" fontId="27" fillId="5" borderId="4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right"/>
    </xf>
    <xf numFmtId="0" fontId="4" fillId="5" borderId="18" xfId="0" applyFont="1" applyFill="1" applyBorder="1" applyAlignment="1">
      <alignment vertical="center" wrapText="1"/>
    </xf>
    <xf numFmtId="0" fontId="4" fillId="5" borderId="16" xfId="0" applyFont="1" applyFill="1" applyBorder="1" applyAlignment="1">
      <alignment vertical="center" wrapText="1"/>
    </xf>
    <xf numFmtId="0" fontId="4" fillId="5" borderId="16" xfId="0" applyFont="1" applyFill="1" applyBorder="1" applyAlignment="1">
      <alignment horizontal="right" vertical="center"/>
    </xf>
    <xf numFmtId="0" fontId="4" fillId="5" borderId="16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/>
    </xf>
    <xf numFmtId="169" fontId="66" fillId="0" borderId="0" xfId="0" applyNumberFormat="1" applyFont="1" applyAlignment="1">
      <alignment horizontal="center" vertical="center"/>
    </xf>
    <xf numFmtId="0" fontId="4" fillId="5" borderId="0" xfId="0" applyFont="1" applyFill="1" applyAlignment="1">
      <alignment wrapText="1"/>
    </xf>
    <xf numFmtId="0" fontId="4" fillId="5" borderId="0" xfId="0" applyFont="1" applyFill="1" applyAlignment="1">
      <alignment horizontal="left" wrapText="1"/>
    </xf>
    <xf numFmtId="0" fontId="4" fillId="5" borderId="21" xfId="0" applyFont="1" applyFill="1" applyBorder="1" applyAlignment="1">
      <alignment horizontal="left" wrapText="1"/>
    </xf>
    <xf numFmtId="0" fontId="6" fillId="0" borderId="0" xfId="0" applyFont="1" applyAlignment="1">
      <alignment vertical="top" wrapText="1"/>
    </xf>
    <xf numFmtId="0" fontId="20" fillId="5" borderId="6" xfId="0" applyFont="1" applyFill="1" applyBorder="1" applyAlignment="1">
      <alignment horizontal="left" vertical="center" wrapText="1"/>
    </xf>
    <xf numFmtId="0" fontId="20" fillId="5" borderId="0" xfId="0" applyFont="1" applyFill="1" applyAlignment="1">
      <alignment horizontal="left" vertical="center" wrapText="1"/>
    </xf>
    <xf numFmtId="0" fontId="4" fillId="5" borderId="21" xfId="0" applyFont="1" applyFill="1" applyBorder="1" applyAlignment="1">
      <alignment wrapText="1"/>
    </xf>
    <xf numFmtId="0" fontId="85" fillId="5" borderId="0" xfId="0" applyFont="1" applyFill="1" applyAlignment="1">
      <alignment horizontal="right" vertical="top" wrapText="1"/>
    </xf>
    <xf numFmtId="0" fontId="73" fillId="0" borderId="0" xfId="0" applyFont="1"/>
    <xf numFmtId="0" fontId="19" fillId="5" borderId="19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9" fillId="0" borderId="14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 wrapText="1"/>
    </xf>
    <xf numFmtId="164" fontId="34" fillId="4" borderId="2" xfId="0" applyNumberFormat="1" applyFont="1" applyFill="1" applyBorder="1" applyAlignment="1">
      <alignment horizontal="center" vertical="center"/>
    </xf>
    <xf numFmtId="0" fontId="34" fillId="4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right" vertical="center"/>
    </xf>
    <xf numFmtId="164" fontId="3" fillId="8" borderId="4" xfId="0" applyNumberFormat="1" applyFont="1" applyFill="1" applyBorder="1" applyAlignment="1">
      <alignment horizontal="right" vertical="center"/>
    </xf>
    <xf numFmtId="0" fontId="82" fillId="5" borderId="4" xfId="0" applyFont="1" applyFill="1" applyBorder="1" applyAlignment="1">
      <alignment horizontal="right" vertical="center"/>
    </xf>
    <xf numFmtId="165" fontId="14" fillId="10" borderId="4" xfId="0" applyNumberFormat="1" applyFont="1" applyFill="1" applyBorder="1" applyAlignment="1">
      <alignment vertical="center"/>
    </xf>
    <xf numFmtId="165" fontId="12" fillId="6" borderId="4" xfId="0" applyNumberFormat="1" applyFont="1" applyFill="1" applyBorder="1" applyAlignment="1">
      <alignment vertical="center"/>
    </xf>
    <xf numFmtId="165" fontId="14" fillId="9" borderId="4" xfId="0" applyNumberFormat="1" applyFont="1" applyFill="1" applyBorder="1" applyAlignment="1">
      <alignment horizontal="right" vertical="center"/>
    </xf>
    <xf numFmtId="165" fontId="14" fillId="10" borderId="4" xfId="0" applyNumberFormat="1" applyFont="1" applyFill="1" applyBorder="1" applyAlignment="1">
      <alignment horizontal="right" vertical="center"/>
    </xf>
    <xf numFmtId="165" fontId="14" fillId="6" borderId="4" xfId="0" applyNumberFormat="1" applyFont="1" applyFill="1" applyBorder="1" applyAlignment="1">
      <alignment vertical="center"/>
    </xf>
    <xf numFmtId="0" fontId="4" fillId="0" borderId="0" xfId="0" applyFont="1"/>
    <xf numFmtId="0" fontId="14" fillId="0" borderId="0" xfId="0" applyFont="1" applyAlignment="1">
      <alignment vertical="center"/>
    </xf>
    <xf numFmtId="165" fontId="31" fillId="4" borderId="4" xfId="0" applyNumberFormat="1" applyFont="1" applyFill="1" applyBorder="1" applyAlignment="1">
      <alignment vertical="center"/>
    </xf>
    <xf numFmtId="165" fontId="31" fillId="6" borderId="4" xfId="0" applyNumberFormat="1" applyFont="1" applyFill="1" applyBorder="1" applyAlignment="1">
      <alignment vertical="center"/>
    </xf>
    <xf numFmtId="165" fontId="31" fillId="9" borderId="4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165" fontId="31" fillId="0" borderId="0" xfId="0" applyNumberFormat="1" applyFont="1" applyAlignment="1">
      <alignment vertical="center"/>
    </xf>
    <xf numFmtId="165" fontId="31" fillId="0" borderId="0" xfId="0" applyNumberFormat="1" applyFont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165" fontId="12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4" fillId="0" borderId="0" xfId="0" applyFont="1"/>
    <xf numFmtId="0" fontId="6" fillId="0" borderId="10" xfId="0" applyFont="1" applyBorder="1"/>
    <xf numFmtId="0" fontId="6" fillId="0" borderId="11" xfId="0" applyFont="1" applyBorder="1"/>
    <xf numFmtId="0" fontId="97" fillId="4" borderId="4" xfId="0" applyFont="1" applyFill="1" applyBorder="1" applyAlignment="1">
      <alignment horizontal="right" vertical="center" wrapText="1"/>
    </xf>
    <xf numFmtId="0" fontId="99" fillId="4" borderId="4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vertical="center"/>
    </xf>
    <xf numFmtId="0" fontId="27" fillId="5" borderId="5" xfId="0" applyFont="1" applyFill="1" applyBorder="1" applyAlignment="1">
      <alignment vertical="center" wrapText="1"/>
    </xf>
    <xf numFmtId="164" fontId="28" fillId="4" borderId="4" xfId="0" applyNumberFormat="1" applyFont="1" applyFill="1" applyBorder="1" applyAlignment="1">
      <alignment horizontal="right" vertical="center"/>
    </xf>
    <xf numFmtId="164" fontId="28" fillId="6" borderId="4" xfId="0" applyNumberFormat="1" applyFont="1" applyFill="1" applyBorder="1" applyAlignment="1">
      <alignment horizontal="right" vertical="center"/>
    </xf>
    <xf numFmtId="164" fontId="28" fillId="11" borderId="4" xfId="0" applyNumberFormat="1" applyFont="1" applyFill="1" applyBorder="1" applyAlignment="1">
      <alignment horizontal="right" vertical="center"/>
    </xf>
    <xf numFmtId="164" fontId="6" fillId="0" borderId="0" xfId="0" applyNumberFormat="1" applyFont="1"/>
    <xf numFmtId="0" fontId="8" fillId="0" borderId="16" xfId="0" applyFont="1" applyBorder="1"/>
    <xf numFmtId="0" fontId="8" fillId="0" borderId="13" xfId="0" applyFont="1" applyBorder="1"/>
    <xf numFmtId="0" fontId="54" fillId="0" borderId="0" xfId="0" applyFont="1" applyAlignment="1">
      <alignment vertical="center" wrapText="1"/>
    </xf>
    <xf numFmtId="0" fontId="11" fillId="0" borderId="13" xfId="0" applyFont="1" applyBorder="1"/>
    <xf numFmtId="164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/>
    <xf numFmtId="0" fontId="11" fillId="0" borderId="0" xfId="0" applyFont="1"/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169" fontId="52" fillId="0" borderId="0" xfId="0" applyNumberFormat="1" applyFont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wrapText="1"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7" fillId="12" borderId="6" xfId="0" applyFont="1" applyFill="1" applyBorder="1" applyAlignment="1">
      <alignment horizontal="left"/>
    </xf>
    <xf numFmtId="0" fontId="67" fillId="12" borderId="0" xfId="0" applyFont="1" applyFill="1" applyAlignment="1">
      <alignment horizontal="left" vertical="center"/>
    </xf>
    <xf numFmtId="0" fontId="67" fillId="12" borderId="0" xfId="0" applyFont="1" applyFill="1" applyAlignment="1">
      <alignment horizontal="center" vertical="center"/>
    </xf>
    <xf numFmtId="0" fontId="67" fillId="12" borderId="21" xfId="0" applyFont="1" applyFill="1" applyBorder="1" applyAlignment="1">
      <alignment horizontal="center" vertical="center"/>
    </xf>
    <xf numFmtId="0" fontId="67" fillId="12" borderId="6" xfId="0" applyFont="1" applyFill="1" applyBorder="1" applyAlignment="1">
      <alignment vertical="center"/>
    </xf>
    <xf numFmtId="0" fontId="67" fillId="12" borderId="0" xfId="0" applyFont="1" applyFill="1" applyAlignment="1">
      <alignment vertical="center"/>
    </xf>
    <xf numFmtId="0" fontId="70" fillId="12" borderId="0" xfId="0" applyFont="1" applyFill="1" applyAlignment="1">
      <alignment horizontal="right" vertical="center"/>
    </xf>
    <xf numFmtId="0" fontId="67" fillId="12" borderId="19" xfId="0" applyFont="1" applyFill="1" applyBorder="1" applyAlignment="1">
      <alignment vertical="center"/>
    </xf>
    <xf numFmtId="0" fontId="67" fillId="12" borderId="1" xfId="0" applyFont="1" applyFill="1" applyBorder="1" applyAlignment="1">
      <alignment vertical="center"/>
    </xf>
    <xf numFmtId="0" fontId="70" fillId="12" borderId="1" xfId="0" applyFont="1" applyFill="1" applyBorder="1" applyAlignment="1">
      <alignment horizontal="right" vertical="center"/>
    </xf>
    <xf numFmtId="0" fontId="44" fillId="7" borderId="18" xfId="0" applyFont="1" applyFill="1" applyBorder="1" applyAlignment="1">
      <alignment vertical="center"/>
    </xf>
    <xf numFmtId="0" fontId="44" fillId="7" borderId="6" xfId="0" applyFont="1" applyFill="1" applyBorder="1" applyAlignment="1">
      <alignment vertical="center"/>
    </xf>
    <xf numFmtId="0" fontId="44" fillId="7" borderId="19" xfId="0" applyFont="1" applyFill="1" applyBorder="1" applyAlignment="1">
      <alignment vertical="center"/>
    </xf>
    <xf numFmtId="0" fontId="8" fillId="0" borderId="0" xfId="0" applyFont="1"/>
    <xf numFmtId="0" fontId="2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6" fillId="0" borderId="10" xfId="0" applyFont="1" applyBorder="1" applyAlignment="1">
      <alignment wrapText="1"/>
    </xf>
    <xf numFmtId="0" fontId="72" fillId="0" borderId="0" xfId="0" applyFont="1" applyAlignment="1">
      <alignment vertical="center"/>
    </xf>
    <xf numFmtId="0" fontId="72" fillId="0" borderId="0" xfId="0" applyFont="1"/>
    <xf numFmtId="0" fontId="20" fillId="0" borderId="0" xfId="0" applyFont="1" applyAlignment="1">
      <alignment horizontal="left" vertical="top" wrapText="1"/>
    </xf>
    <xf numFmtId="0" fontId="6" fillId="0" borderId="12" xfId="0" applyFont="1" applyBorder="1"/>
    <xf numFmtId="0" fontId="6" fillId="0" borderId="14" xfId="0" applyFont="1" applyBorder="1"/>
    <xf numFmtId="0" fontId="3" fillId="0" borderId="0" xfId="0" applyFont="1" applyAlignment="1" applyProtection="1">
      <alignment horizontal="center" vertical="center" wrapText="1"/>
      <protection locked="0"/>
    </xf>
    <xf numFmtId="166" fontId="0" fillId="0" borderId="0" xfId="0" applyNumberFormat="1" applyAlignment="1">
      <alignment horizontal="center"/>
    </xf>
    <xf numFmtId="0" fontId="50" fillId="0" borderId="0" xfId="0" applyFont="1"/>
    <xf numFmtId="0" fontId="23" fillId="0" borderId="0" xfId="0" applyFont="1"/>
    <xf numFmtId="0" fontId="0" fillId="0" borderId="0" xfId="0" applyAlignment="1">
      <alignment wrapText="1"/>
    </xf>
    <xf numFmtId="0" fontId="0" fillId="0" borderId="7" xfId="0" applyBorder="1"/>
    <xf numFmtId="166" fontId="0" fillId="0" borderId="8" xfId="0" applyNumberForma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6" fontId="76" fillId="0" borderId="0" xfId="0" quotePrefix="1" applyNumberFormat="1" applyFont="1" applyAlignment="1">
      <alignment horizontal="left" vertical="center"/>
    </xf>
    <xf numFmtId="166" fontId="14" fillId="4" borderId="4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/>
    <xf numFmtId="166" fontId="0" fillId="0" borderId="13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13" fillId="0" borderId="0" xfId="0" applyFont="1"/>
    <xf numFmtId="0" fontId="15" fillId="0" borderId="0" xfId="0" applyFont="1" applyAlignment="1">
      <alignment vertical="center"/>
    </xf>
    <xf numFmtId="0" fontId="20" fillId="5" borderId="16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right" vertical="center"/>
    </xf>
    <xf numFmtId="0" fontId="13" fillId="0" borderId="0" xfId="0" applyFont="1" applyAlignment="1">
      <alignment horizontal="center" wrapText="1"/>
    </xf>
    <xf numFmtId="0" fontId="22" fillId="5" borderId="0" xfId="0" applyFont="1" applyFill="1" applyAlignment="1">
      <alignment horizontal="left" vertical="center" wrapText="1"/>
    </xf>
    <xf numFmtId="0" fontId="22" fillId="5" borderId="21" xfId="0" applyFont="1" applyFill="1" applyBorder="1" applyAlignment="1">
      <alignment horizontal="left" vertical="center" wrapText="1"/>
    </xf>
    <xf numFmtId="0" fontId="20" fillId="5" borderId="0" xfId="0" applyFont="1" applyFill="1" applyAlignment="1">
      <alignment horizontal="right" vertical="center"/>
    </xf>
    <xf numFmtId="0" fontId="4" fillId="5" borderId="19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vertical="center"/>
    </xf>
    <xf numFmtId="0" fontId="6" fillId="5" borderId="20" xfId="0" applyFont="1" applyFill="1" applyBorder="1" applyAlignment="1">
      <alignment vertical="center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22" fillId="5" borderId="0" xfId="0" applyFont="1" applyFill="1" applyAlignment="1">
      <alignment horizontal="left" wrapText="1"/>
    </xf>
    <xf numFmtId="0" fontId="22" fillId="5" borderId="2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right"/>
    </xf>
    <xf numFmtId="164" fontId="22" fillId="5" borderId="0" xfId="0" applyNumberFormat="1" applyFont="1" applyFill="1" applyAlignment="1">
      <alignment horizontal="center" vertical="top" wrapText="1"/>
    </xf>
    <xf numFmtId="164" fontId="22" fillId="5" borderId="1" xfId="0" applyNumberFormat="1" applyFont="1" applyFill="1" applyBorder="1" applyAlignment="1">
      <alignment horizontal="center" vertical="top" wrapText="1"/>
    </xf>
    <xf numFmtId="164" fontId="6" fillId="5" borderId="16" xfId="0" applyNumberFormat="1" applyFont="1" applyFill="1" applyBorder="1" applyAlignment="1">
      <alignment horizontal="center" vertical="center"/>
    </xf>
    <xf numFmtId="164" fontId="6" fillId="5" borderId="17" xfId="0" applyNumberFormat="1" applyFont="1" applyFill="1" applyBorder="1" applyAlignment="1">
      <alignment horizontal="center" vertical="center"/>
    </xf>
    <xf numFmtId="164" fontId="6" fillId="5" borderId="0" xfId="0" applyNumberFormat="1" applyFont="1" applyFill="1" applyAlignment="1">
      <alignment horizontal="center" vertical="center"/>
    </xf>
    <xf numFmtId="164" fontId="6" fillId="5" borderId="21" xfId="0" applyNumberFormat="1" applyFont="1" applyFill="1" applyBorder="1" applyAlignment="1">
      <alignment horizontal="center" vertical="center"/>
    </xf>
    <xf numFmtId="0" fontId="26" fillId="0" borderId="26" xfId="0" applyFont="1" applyBorder="1" applyAlignment="1">
      <alignment vertical="center"/>
    </xf>
    <xf numFmtId="164" fontId="6" fillId="0" borderId="4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6" fillId="5" borderId="0" xfId="0" applyFont="1" applyFill="1" applyAlignment="1">
      <alignment horizontal="right" vertical="center"/>
    </xf>
    <xf numFmtId="171" fontId="6" fillId="0" borderId="4" xfId="2" applyNumberFormat="1" applyFont="1" applyBorder="1" applyAlignment="1" applyProtection="1">
      <alignment horizontal="center" vertical="center"/>
    </xf>
    <xf numFmtId="0" fontId="79" fillId="5" borderId="0" xfId="0" applyFont="1" applyFill="1" applyAlignment="1">
      <alignment vertical="center"/>
    </xf>
    <xf numFmtId="0" fontId="79" fillId="5" borderId="21" xfId="0" applyFont="1" applyFill="1" applyBorder="1" applyAlignment="1">
      <alignment vertical="center"/>
    </xf>
    <xf numFmtId="0" fontId="4" fillId="5" borderId="0" xfId="0" applyFont="1" applyFill="1" applyAlignment="1">
      <alignment horizontal="left" vertical="center"/>
    </xf>
    <xf numFmtId="0" fontId="4" fillId="5" borderId="21" xfId="0" applyFont="1" applyFill="1" applyBorder="1" applyAlignment="1">
      <alignment horizontal="left" vertical="center"/>
    </xf>
    <xf numFmtId="164" fontId="41" fillId="5" borderId="0" xfId="0" applyNumberFormat="1" applyFont="1" applyFill="1" applyAlignment="1">
      <alignment horizontal="center" vertical="center"/>
    </xf>
    <xf numFmtId="164" fontId="91" fillId="5" borderId="0" xfId="0" applyNumberFormat="1" applyFont="1" applyFill="1" applyAlignment="1">
      <alignment horizontal="center" vertical="center"/>
    </xf>
    <xf numFmtId="0" fontId="79" fillId="5" borderId="0" xfId="0" applyFont="1" applyFill="1" applyAlignment="1">
      <alignment horizontal="center" vertical="center"/>
    </xf>
    <xf numFmtId="0" fontId="79" fillId="5" borderId="21" xfId="0" applyFont="1" applyFill="1" applyBorder="1" applyAlignment="1">
      <alignment horizontal="center" vertical="center"/>
    </xf>
    <xf numFmtId="164" fontId="91" fillId="5" borderId="1" xfId="0" applyNumberFormat="1" applyFont="1" applyFill="1" applyBorder="1" applyAlignment="1">
      <alignment horizontal="center" vertical="center"/>
    </xf>
    <xf numFmtId="0" fontId="79" fillId="5" borderId="20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167" fontId="35" fillId="0" borderId="17" xfId="0" applyNumberFormat="1" applyFont="1" applyBorder="1" applyAlignment="1">
      <alignment horizontal="center" vertical="center"/>
    </xf>
    <xf numFmtId="0" fontId="35" fillId="0" borderId="0" xfId="0" applyFont="1" applyAlignment="1">
      <alignment horizontal="right" vertical="center"/>
    </xf>
    <xf numFmtId="167" fontId="35" fillId="0" borderId="2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68" fontId="35" fillId="0" borderId="0" xfId="0" applyNumberFormat="1" applyFont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27" fillId="0" borderId="19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6" fillId="0" borderId="1" xfId="0" applyFont="1" applyBorder="1"/>
    <xf numFmtId="9" fontId="2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27" fillId="0" borderId="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27" fillId="0" borderId="0" xfId="0" applyFont="1" applyAlignment="1">
      <alignment horizontal="left"/>
    </xf>
    <xf numFmtId="9" fontId="27" fillId="0" borderId="0" xfId="0" applyNumberFormat="1" applyFont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0" fontId="27" fillId="0" borderId="18" xfId="0" applyFont="1" applyBorder="1" applyAlignment="1">
      <alignment horizontal="left" wrapText="1"/>
    </xf>
    <xf numFmtId="0" fontId="27" fillId="0" borderId="16" xfId="0" applyFont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wrapText="1"/>
    </xf>
    <xf numFmtId="0" fontId="2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169" fontId="4" fillId="0" borderId="1" xfId="0" applyNumberFormat="1" applyFont="1" applyBorder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vertical="center" wrapText="1"/>
    </xf>
    <xf numFmtId="0" fontId="27" fillId="0" borderId="0" xfId="0" applyFont="1" applyAlignment="1">
      <alignment horizontal="right" vertical="center"/>
    </xf>
    <xf numFmtId="0" fontId="3" fillId="0" borderId="5" xfId="0" applyFont="1" applyBorder="1" applyAlignment="1" applyProtection="1">
      <alignment horizontal="left" vertical="center" wrapText="1"/>
      <protection locked="0"/>
    </xf>
    <xf numFmtId="9" fontId="74" fillId="0" borderId="28" xfId="0" applyNumberFormat="1" applyFont="1" applyBorder="1" applyAlignment="1" applyProtection="1">
      <alignment horizontal="center" vertical="center"/>
      <protection locked="0"/>
    </xf>
    <xf numFmtId="9" fontId="74" fillId="0" borderId="30" xfId="0" applyNumberFormat="1" applyFont="1" applyBorder="1" applyAlignment="1" applyProtection="1">
      <alignment horizontal="center" vertical="center"/>
      <protection locked="0"/>
    </xf>
    <xf numFmtId="164" fontId="74" fillId="0" borderId="29" xfId="0" applyNumberFormat="1" applyFont="1" applyBorder="1" applyAlignment="1">
      <alignment horizontal="center" vertical="center"/>
    </xf>
    <xf numFmtId="164" fontId="74" fillId="0" borderId="31" xfId="0" applyNumberFormat="1" applyFont="1" applyBorder="1" applyAlignment="1">
      <alignment horizontal="center" vertical="center"/>
    </xf>
    <xf numFmtId="0" fontId="3" fillId="0" borderId="4" xfId="2" applyNumberFormat="1" applyFont="1" applyFill="1" applyBorder="1" applyAlignment="1" applyProtection="1">
      <alignment horizontal="left" vertical="center" wrapText="1"/>
      <protection locked="0"/>
    </xf>
    <xf numFmtId="0" fontId="3" fillId="0" borderId="5" xfId="2" applyNumberFormat="1" applyFont="1" applyFill="1" applyBorder="1" applyAlignment="1" applyProtection="1">
      <alignment horizontal="left" vertical="center" wrapText="1"/>
      <protection locked="0"/>
    </xf>
    <xf numFmtId="0" fontId="3" fillId="0" borderId="3" xfId="2" applyNumberFormat="1" applyFont="1" applyFill="1" applyBorder="1" applyAlignment="1" applyProtection="1">
      <alignment horizontal="left" vertical="center" wrapText="1"/>
      <protection locked="0"/>
    </xf>
    <xf numFmtId="0" fontId="6" fillId="0" borderId="33" xfId="0" applyFont="1" applyBorder="1"/>
    <xf numFmtId="0" fontId="6" fillId="0" borderId="34" xfId="0" applyFont="1" applyBorder="1"/>
    <xf numFmtId="0" fontId="6" fillId="0" borderId="35" xfId="0" applyFont="1" applyBorder="1"/>
    <xf numFmtId="0" fontId="6" fillId="0" borderId="36" xfId="0" applyFont="1" applyBorder="1"/>
    <xf numFmtId="0" fontId="6" fillId="0" borderId="37" xfId="0" applyFont="1" applyBorder="1"/>
    <xf numFmtId="0" fontId="6" fillId="0" borderId="36" xfId="0" applyFont="1" applyBorder="1" applyAlignment="1">
      <alignment wrapText="1"/>
    </xf>
    <xf numFmtId="0" fontId="6" fillId="0" borderId="38" xfId="0" applyFont="1" applyBorder="1" applyAlignment="1">
      <alignment wrapText="1"/>
    </xf>
    <xf numFmtId="0" fontId="6" fillId="0" borderId="39" xfId="0" applyFont="1" applyBorder="1"/>
    <xf numFmtId="0" fontId="6" fillId="0" borderId="40" xfId="0" applyFont="1" applyBorder="1"/>
    <xf numFmtId="0" fontId="6" fillId="17" borderId="18" xfId="0" applyFont="1" applyFill="1" applyBorder="1"/>
    <xf numFmtId="0" fontId="6" fillId="17" borderId="16" xfId="0" applyFont="1" applyFill="1" applyBorder="1"/>
    <xf numFmtId="0" fontId="6" fillId="17" borderId="17" xfId="0" applyFont="1" applyFill="1" applyBorder="1"/>
    <xf numFmtId="0" fontId="6" fillId="17" borderId="19" xfId="0" applyFont="1" applyFill="1" applyBorder="1"/>
    <xf numFmtId="0" fontId="6" fillId="17" borderId="1" xfId="0" applyFont="1" applyFill="1" applyBorder="1"/>
    <xf numFmtId="0" fontId="6" fillId="17" borderId="20" xfId="0" applyFont="1" applyFill="1" applyBorder="1"/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/>
    </xf>
    <xf numFmtId="173" fontId="8" fillId="0" borderId="4" xfId="3" applyNumberFormat="1" applyFont="1" applyFill="1" applyBorder="1" applyAlignment="1">
      <alignment vertical="center"/>
    </xf>
    <xf numFmtId="173" fontId="102" fillId="0" borderId="4" xfId="3" applyNumberFormat="1" applyFont="1" applyFill="1" applyBorder="1" applyAlignment="1">
      <alignment vertical="center"/>
    </xf>
    <xf numFmtId="0" fontId="6" fillId="17" borderId="0" xfId="0" applyFont="1" applyFill="1" applyAlignment="1">
      <alignment vertical="center"/>
    </xf>
    <xf numFmtId="0" fontId="6" fillId="17" borderId="21" xfId="0" applyFont="1" applyFill="1" applyBorder="1" applyAlignment="1">
      <alignment vertical="center"/>
    </xf>
    <xf numFmtId="0" fontId="6" fillId="17" borderId="6" xfId="0" applyFont="1" applyFill="1" applyBorder="1" applyAlignment="1">
      <alignment vertical="center"/>
    </xf>
    <xf numFmtId="173" fontId="6" fillId="17" borderId="0" xfId="3" applyNumberFormat="1" applyFont="1" applyFill="1" applyBorder="1" applyAlignment="1" applyProtection="1">
      <alignment vertical="center"/>
      <protection hidden="1"/>
    </xf>
    <xf numFmtId="0" fontId="74" fillId="0" borderId="0" xfId="0" applyFont="1" applyAlignment="1">
      <alignment vertical="center"/>
    </xf>
    <xf numFmtId="173" fontId="101" fillId="0" borderId="3" xfId="3" applyNumberFormat="1" applyFont="1" applyFill="1" applyBorder="1" applyAlignment="1" applyProtection="1">
      <alignment horizontal="left" vertical="center" wrapText="1"/>
      <protection locked="0"/>
    </xf>
    <xf numFmtId="0" fontId="105" fillId="0" borderId="0" xfId="0" applyFont="1" applyAlignment="1">
      <alignment horizontal="left" vertical="center"/>
    </xf>
    <xf numFmtId="173" fontId="101" fillId="0" borderId="17" xfId="3" applyNumberFormat="1" applyFont="1" applyFill="1" applyBorder="1" applyAlignment="1" applyProtection="1">
      <alignment horizontal="left" vertical="center" wrapText="1"/>
      <protection locked="0"/>
    </xf>
    <xf numFmtId="173" fontId="89" fillId="4" borderId="4" xfId="3" applyNumberFormat="1" applyFont="1" applyFill="1" applyBorder="1" applyAlignment="1" applyProtection="1">
      <alignment horizontal="left" vertical="center" wrapText="1"/>
    </xf>
    <xf numFmtId="173" fontId="3" fillId="0" borderId="4" xfId="3" applyNumberFormat="1" applyFont="1" applyFill="1" applyBorder="1" applyAlignment="1" applyProtection="1">
      <alignment horizontal="left" vertical="center" wrapText="1"/>
      <protection locked="0"/>
    </xf>
    <xf numFmtId="173" fontId="3" fillId="0" borderId="25" xfId="3" applyNumberFormat="1" applyFont="1" applyFill="1" applyBorder="1" applyAlignment="1" applyProtection="1">
      <alignment horizontal="left" vertical="center" wrapText="1"/>
      <protection locked="0"/>
    </xf>
    <xf numFmtId="173" fontId="89" fillId="4" borderId="3" xfId="3" applyNumberFormat="1" applyFont="1" applyFill="1" applyBorder="1" applyAlignment="1" applyProtection="1">
      <alignment horizontal="left" vertical="center" wrapText="1"/>
    </xf>
    <xf numFmtId="0" fontId="22" fillId="5" borderId="0" xfId="0" applyFont="1" applyFill="1" applyAlignment="1">
      <alignment horizontal="center" vertical="center" wrapText="1"/>
    </xf>
    <xf numFmtId="0" fontId="74" fillId="5" borderId="0" xfId="0" applyFont="1" applyFill="1" applyAlignment="1">
      <alignment horizontal="center" vertical="center" wrapText="1"/>
    </xf>
    <xf numFmtId="164" fontId="14" fillId="4" borderId="4" xfId="0" applyNumberFormat="1" applyFont="1" applyFill="1" applyBorder="1" applyAlignment="1">
      <alignment horizontal="center" vertical="center" wrapText="1"/>
    </xf>
    <xf numFmtId="164" fontId="14" fillId="4" borderId="4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106" fillId="0" borderId="0" xfId="0" applyFont="1" applyAlignment="1">
      <alignment horizontal="center" vertical="center" wrapText="1"/>
    </xf>
    <xf numFmtId="164" fontId="107" fillId="0" borderId="0" xfId="0" applyNumberFormat="1" applyFont="1" applyAlignment="1">
      <alignment horizontal="left" vertical="center" wrapText="1"/>
    </xf>
    <xf numFmtId="164" fontId="98" fillId="0" borderId="0" xfId="0" applyNumberFormat="1" applyFont="1" applyAlignment="1">
      <alignment horizontal="left" vertical="center" wrapText="1"/>
    </xf>
    <xf numFmtId="164" fontId="107" fillId="0" borderId="0" xfId="0" applyNumberFormat="1" applyFont="1" applyAlignment="1">
      <alignment vertical="center" wrapText="1"/>
    </xf>
    <xf numFmtId="0" fontId="106" fillId="4" borderId="5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12" fillId="11" borderId="25" xfId="0" applyFont="1" applyFill="1" applyBorder="1" applyAlignment="1">
      <alignment horizontal="center" vertical="center" wrapText="1"/>
    </xf>
    <xf numFmtId="0" fontId="12" fillId="11" borderId="26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 wrapText="1"/>
    </xf>
    <xf numFmtId="0" fontId="31" fillId="4" borderId="0" xfId="0" applyFont="1" applyFill="1" applyAlignment="1">
      <alignment vertical="center"/>
    </xf>
    <xf numFmtId="0" fontId="31" fillId="4" borderId="21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20" fillId="5" borderId="5" xfId="0" applyFont="1" applyFill="1" applyBorder="1" applyAlignment="1">
      <alignment horizontal="left" vertical="center" wrapText="1"/>
    </xf>
    <xf numFmtId="0" fontId="20" fillId="5" borderId="3" xfId="0" applyFont="1" applyFill="1" applyBorder="1" applyAlignment="1">
      <alignment horizontal="left" vertical="center" wrapText="1"/>
    </xf>
    <xf numFmtId="0" fontId="23" fillId="14" borderId="5" xfId="0" applyFont="1" applyFill="1" applyBorder="1" applyAlignment="1">
      <alignment horizontal="center" wrapText="1"/>
    </xf>
    <xf numFmtId="0" fontId="23" fillId="14" borderId="2" xfId="0" applyFont="1" applyFill="1" applyBorder="1" applyAlignment="1">
      <alignment horizontal="center" wrapText="1"/>
    </xf>
    <xf numFmtId="0" fontId="23" fillId="14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4" fillId="4" borderId="0" xfId="0" applyFont="1" applyFill="1" applyAlignment="1">
      <alignment vertical="center"/>
    </xf>
    <xf numFmtId="0" fontId="14" fillId="4" borderId="21" xfId="0" applyFont="1" applyFill="1" applyBorder="1" applyAlignment="1">
      <alignment vertical="center"/>
    </xf>
    <xf numFmtId="0" fontId="14" fillId="4" borderId="5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31" fillId="4" borderId="5" xfId="0" applyFont="1" applyFill="1" applyBorder="1" applyAlignment="1">
      <alignment horizontal="left" vertical="center"/>
    </xf>
    <xf numFmtId="0" fontId="31" fillId="4" borderId="3" xfId="0" applyFont="1" applyFill="1" applyBorder="1" applyAlignment="1">
      <alignment horizontal="left" vertical="center"/>
    </xf>
    <xf numFmtId="0" fontId="31" fillId="15" borderId="1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vertical="center"/>
    </xf>
    <xf numFmtId="0" fontId="31" fillId="4" borderId="3" xfId="0" applyFont="1" applyFill="1" applyBorder="1" applyAlignment="1">
      <alignment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left" vertical="center"/>
    </xf>
    <xf numFmtId="0" fontId="20" fillId="5" borderId="3" xfId="0" applyFont="1" applyFill="1" applyBorder="1" applyAlignment="1">
      <alignment horizontal="left" vertical="center"/>
    </xf>
    <xf numFmtId="165" fontId="3" fillId="4" borderId="18" xfId="0" applyNumberFormat="1" applyFont="1" applyFill="1" applyBorder="1" applyAlignment="1">
      <alignment vertical="center"/>
    </xf>
    <xf numFmtId="165" fontId="3" fillId="4" borderId="16" xfId="0" applyNumberFormat="1" applyFont="1" applyFill="1" applyBorder="1" applyAlignment="1">
      <alignment vertical="center"/>
    </xf>
    <xf numFmtId="0" fontId="84" fillId="13" borderId="0" xfId="0" applyFont="1" applyFill="1" applyAlignment="1">
      <alignment horizontal="center" vertical="center"/>
    </xf>
    <xf numFmtId="0" fontId="89" fillId="4" borderId="5" xfId="0" applyFont="1" applyFill="1" applyBorder="1" applyAlignment="1">
      <alignment horizontal="left" vertical="center" wrapText="1"/>
    </xf>
    <xf numFmtId="0" fontId="89" fillId="4" borderId="3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8" fillId="4" borderId="6" xfId="0" applyFont="1" applyFill="1" applyBorder="1"/>
    <xf numFmtId="0" fontId="8" fillId="4" borderId="0" xfId="0" applyFont="1" applyFill="1"/>
    <xf numFmtId="0" fontId="32" fillId="2" borderId="5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20" fillId="5" borderId="6" xfId="0" applyFont="1" applyFill="1" applyBorder="1" applyAlignment="1">
      <alignment horizontal="left" vertical="top" wrapText="1"/>
    </xf>
    <xf numFmtId="0" fontId="20" fillId="5" borderId="0" xfId="0" applyFont="1" applyFill="1" applyAlignment="1">
      <alignment horizontal="left" vertical="top" wrapText="1"/>
    </xf>
    <xf numFmtId="0" fontId="20" fillId="5" borderId="6" xfId="0" applyFont="1" applyFill="1" applyBorder="1" applyAlignment="1">
      <alignment horizontal="left" vertical="top"/>
    </xf>
    <xf numFmtId="0" fontId="20" fillId="5" borderId="0" xfId="0" applyFont="1" applyFill="1" applyAlignment="1">
      <alignment horizontal="left" vertical="top"/>
    </xf>
    <xf numFmtId="0" fontId="14" fillId="4" borderId="16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46" fillId="7" borderId="5" xfId="1" applyFont="1" applyFill="1" applyBorder="1" applyAlignment="1" applyProtection="1">
      <alignment horizontal="center" vertical="center"/>
    </xf>
    <xf numFmtId="0" fontId="46" fillId="7" borderId="2" xfId="1" applyFont="1" applyFill="1" applyBorder="1" applyAlignment="1" applyProtection="1">
      <alignment horizontal="center" vertical="center"/>
    </xf>
    <xf numFmtId="0" fontId="46" fillId="7" borderId="3" xfId="1" applyFont="1" applyFill="1" applyBorder="1" applyAlignment="1" applyProtection="1">
      <alignment horizontal="center" vertical="center"/>
    </xf>
    <xf numFmtId="0" fontId="20" fillId="5" borderId="6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left" vertical="center"/>
    </xf>
    <xf numFmtId="0" fontId="20" fillId="5" borderId="21" xfId="0" applyFont="1" applyFill="1" applyBorder="1" applyAlignment="1">
      <alignment horizontal="left" vertical="center"/>
    </xf>
    <xf numFmtId="0" fontId="20" fillId="5" borderId="21" xfId="0" applyFont="1" applyFill="1" applyBorder="1" applyAlignment="1">
      <alignment horizontal="left" vertical="top" wrapText="1"/>
    </xf>
    <xf numFmtId="0" fontId="36" fillId="5" borderId="5" xfId="0" applyFont="1" applyFill="1" applyBorder="1" applyAlignment="1">
      <alignment horizontal="center" vertical="center"/>
    </xf>
    <xf numFmtId="0" fontId="36" fillId="5" borderId="2" xfId="0" applyFont="1" applyFill="1" applyBorder="1" applyAlignment="1">
      <alignment horizontal="center" vertical="center"/>
    </xf>
    <xf numFmtId="0" fontId="36" fillId="5" borderId="3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61" fillId="0" borderId="0" xfId="0" applyFont="1" applyAlignment="1">
      <alignment horizontal="left" vertical="center"/>
    </xf>
    <xf numFmtId="9" fontId="36" fillId="5" borderId="5" xfId="2" applyFont="1" applyFill="1" applyBorder="1" applyAlignment="1" applyProtection="1">
      <alignment horizontal="center" vertical="center" wrapText="1"/>
    </xf>
    <xf numFmtId="9" fontId="36" fillId="5" borderId="3" xfId="2" applyFont="1" applyFill="1" applyBorder="1" applyAlignment="1" applyProtection="1">
      <alignment horizontal="center" vertical="center" wrapText="1"/>
    </xf>
    <xf numFmtId="0" fontId="3" fillId="0" borderId="5" xfId="2" applyNumberFormat="1" applyFont="1" applyFill="1" applyBorder="1" applyAlignment="1" applyProtection="1">
      <alignment horizontal="left" vertical="center" wrapText="1"/>
      <protection locked="0"/>
    </xf>
    <xf numFmtId="0" fontId="3" fillId="0" borderId="3" xfId="2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15" fillId="4" borderId="5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78" fillId="5" borderId="6" xfId="0" applyFont="1" applyFill="1" applyBorder="1" applyAlignment="1">
      <alignment horizontal="center" vertical="center" wrapText="1"/>
    </xf>
    <xf numFmtId="0" fontId="78" fillId="5" borderId="0" xfId="0" applyFont="1" applyFill="1" applyAlignment="1">
      <alignment horizontal="center" vertical="center" wrapText="1"/>
    </xf>
    <xf numFmtId="0" fontId="78" fillId="5" borderId="21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left" vertical="center" wrapText="1"/>
    </xf>
    <xf numFmtId="0" fontId="20" fillId="5" borderId="0" xfId="0" applyFont="1" applyFill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22" fillId="0" borderId="5" xfId="0" applyFont="1" applyBorder="1" applyAlignment="1" applyProtection="1">
      <alignment horizontal="left" vertical="center" wrapText="1"/>
      <protection locked="0"/>
    </xf>
    <xf numFmtId="0" fontId="22" fillId="0" borderId="2" xfId="0" applyFont="1" applyBorder="1" applyAlignment="1" applyProtection="1">
      <alignment horizontal="left" vertical="center" wrapText="1"/>
      <protection locked="0"/>
    </xf>
    <xf numFmtId="0" fontId="22" fillId="0" borderId="3" xfId="0" applyFont="1" applyBorder="1" applyAlignment="1" applyProtection="1">
      <alignment horizontal="left" vertical="center" wrapText="1"/>
      <protection locked="0"/>
    </xf>
    <xf numFmtId="0" fontId="68" fillId="0" borderId="0" xfId="1" applyFont="1" applyFill="1" applyAlignment="1" applyProtection="1">
      <alignment vertical="center"/>
    </xf>
    <xf numFmtId="170" fontId="22" fillId="0" borderId="18" xfId="0" applyNumberFormat="1" applyFont="1" applyBorder="1" applyAlignment="1" applyProtection="1">
      <alignment horizontal="left" vertical="center" wrapText="1"/>
      <protection locked="0"/>
    </xf>
    <xf numFmtId="170" fontId="22" fillId="0" borderId="17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47" fillId="5" borderId="0" xfId="0" applyFont="1" applyFill="1" applyAlignment="1">
      <alignment horizontal="left" wrapText="1"/>
    </xf>
    <xf numFmtId="0" fontId="47" fillId="5" borderId="21" xfId="0" applyFont="1" applyFill="1" applyBorder="1" applyAlignment="1">
      <alignment horizontal="left" wrapText="1"/>
    </xf>
    <xf numFmtId="0" fontId="47" fillId="5" borderId="0" xfId="0" applyFont="1" applyFill="1" applyAlignment="1">
      <alignment horizontal="left" vertical="center" wrapText="1"/>
    </xf>
    <xf numFmtId="0" fontId="47" fillId="5" borderId="21" xfId="0" applyFont="1" applyFill="1" applyBorder="1" applyAlignment="1">
      <alignment horizontal="left" vertical="center" wrapText="1"/>
    </xf>
    <xf numFmtId="0" fontId="47" fillId="5" borderId="1" xfId="0" applyFont="1" applyFill="1" applyBorder="1" applyAlignment="1">
      <alignment horizontal="left" vertical="center" wrapText="1"/>
    </xf>
    <xf numFmtId="0" fontId="47" fillId="5" borderId="20" xfId="0" applyFont="1" applyFill="1" applyBorder="1" applyAlignment="1">
      <alignment horizontal="left" vertical="center" wrapText="1"/>
    </xf>
    <xf numFmtId="0" fontId="20" fillId="5" borderId="6" xfId="0" applyFont="1" applyFill="1" applyBorder="1" applyAlignment="1">
      <alignment vertical="center"/>
    </xf>
    <xf numFmtId="0" fontId="20" fillId="5" borderId="0" xfId="0" applyFont="1" applyFill="1" applyAlignment="1">
      <alignment vertical="center"/>
    </xf>
    <xf numFmtId="170" fontId="22" fillId="0" borderId="5" xfId="0" applyNumberFormat="1" applyFont="1" applyBorder="1" applyAlignment="1" applyProtection="1">
      <alignment horizontal="left" vertical="center" wrapText="1"/>
      <protection locked="0"/>
    </xf>
    <xf numFmtId="170" fontId="22" fillId="0" borderId="3" xfId="0" applyNumberFormat="1" applyFont="1" applyBorder="1" applyAlignment="1" applyProtection="1">
      <alignment horizontal="left" vertical="center" wrapText="1"/>
      <protection locked="0"/>
    </xf>
    <xf numFmtId="0" fontId="19" fillId="5" borderId="18" xfId="0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83" fillId="5" borderId="6" xfId="0" applyFont="1" applyFill="1" applyBorder="1" applyAlignment="1">
      <alignment horizontal="center" vertical="center" wrapText="1"/>
    </xf>
    <xf numFmtId="0" fontId="83" fillId="5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9" fontId="36" fillId="5" borderId="2" xfId="2" applyFont="1" applyFill="1" applyBorder="1" applyAlignment="1" applyProtection="1">
      <alignment horizontal="center" vertical="center" wrapText="1"/>
    </xf>
    <xf numFmtId="0" fontId="24" fillId="14" borderId="5" xfId="0" applyFont="1" applyFill="1" applyBorder="1" applyAlignment="1">
      <alignment horizontal="center" vertical="top" wrapText="1"/>
    </xf>
    <xf numFmtId="0" fontId="24" fillId="14" borderId="2" xfId="0" applyFont="1" applyFill="1" applyBorder="1" applyAlignment="1">
      <alignment horizontal="center" vertical="top" wrapText="1"/>
    </xf>
    <xf numFmtId="0" fontId="24" fillId="14" borderId="3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54" fillId="5" borderId="5" xfId="0" applyFont="1" applyFill="1" applyBorder="1" applyAlignment="1">
      <alignment horizontal="center" vertical="center" wrapText="1"/>
    </xf>
    <xf numFmtId="0" fontId="54" fillId="5" borderId="2" xfId="0" applyFont="1" applyFill="1" applyBorder="1" applyAlignment="1">
      <alignment horizontal="center" vertical="center" wrapText="1"/>
    </xf>
    <xf numFmtId="0" fontId="54" fillId="5" borderId="3" xfId="0" applyFont="1" applyFill="1" applyBorder="1" applyAlignment="1">
      <alignment horizontal="center" vertical="center" wrapText="1"/>
    </xf>
    <xf numFmtId="164" fontId="14" fillId="4" borderId="4" xfId="0" applyNumberFormat="1" applyFont="1" applyFill="1" applyBorder="1" applyAlignment="1">
      <alignment horizontal="center" vertical="center"/>
    </xf>
    <xf numFmtId="1" fontId="6" fillId="0" borderId="25" xfId="0" applyNumberFormat="1" applyFont="1" applyBorder="1" applyAlignment="1" applyProtection="1">
      <alignment horizontal="center" vertical="center"/>
      <protection locked="0"/>
    </xf>
    <xf numFmtId="1" fontId="6" fillId="0" borderId="44" xfId="0" applyNumberFormat="1" applyFont="1" applyBorder="1" applyAlignment="1" applyProtection="1">
      <alignment horizontal="center" vertical="center"/>
      <protection locked="0"/>
    </xf>
    <xf numFmtId="1" fontId="6" fillId="0" borderId="26" xfId="0" applyNumberFormat="1" applyFont="1" applyBorder="1" applyAlignment="1" applyProtection="1">
      <alignment horizontal="center" vertical="center"/>
      <protection locked="0"/>
    </xf>
    <xf numFmtId="164" fontId="98" fillId="5" borderId="4" xfId="0" applyNumberFormat="1" applyFont="1" applyFill="1" applyBorder="1" applyAlignment="1">
      <alignment vertical="center" wrapText="1"/>
    </xf>
    <xf numFmtId="0" fontId="101" fillId="0" borderId="5" xfId="0" applyFont="1" applyBorder="1" applyAlignment="1" applyProtection="1">
      <alignment horizontal="left" vertical="center" wrapText="1"/>
      <protection locked="0"/>
    </xf>
    <xf numFmtId="0" fontId="101" fillId="0" borderId="2" xfId="0" applyFont="1" applyBorder="1" applyAlignment="1" applyProtection="1">
      <alignment horizontal="left" vertical="center" wrapText="1"/>
      <protection locked="0"/>
    </xf>
    <xf numFmtId="0" fontId="101" fillId="0" borderId="3" xfId="0" applyFont="1" applyBorder="1" applyAlignment="1" applyProtection="1">
      <alignment horizontal="left" vertical="center" wrapText="1"/>
      <protection locked="0"/>
    </xf>
    <xf numFmtId="164" fontId="98" fillId="5" borderId="25" xfId="0" applyNumberFormat="1" applyFont="1" applyFill="1" applyBorder="1" applyAlignment="1">
      <alignment vertical="center" wrapText="1"/>
    </xf>
    <xf numFmtId="0" fontId="101" fillId="0" borderId="18" xfId="0" applyFont="1" applyBorder="1" applyAlignment="1" applyProtection="1">
      <alignment horizontal="left" vertical="center" wrapText="1"/>
      <protection locked="0"/>
    </xf>
    <xf numFmtId="0" fontId="101" fillId="0" borderId="16" xfId="0" applyFont="1" applyBorder="1" applyAlignment="1" applyProtection="1">
      <alignment horizontal="left" vertical="center" wrapText="1"/>
      <protection locked="0"/>
    </xf>
    <xf numFmtId="0" fontId="101" fillId="0" borderId="17" xfId="0" applyFont="1" applyBorder="1" applyAlignment="1" applyProtection="1">
      <alignment horizontal="left" vertical="center" wrapText="1"/>
      <protection locked="0"/>
    </xf>
    <xf numFmtId="164" fontId="89" fillId="4" borderId="2" xfId="0" applyNumberFormat="1" applyFont="1" applyFill="1" applyBorder="1" applyAlignment="1">
      <alignment horizontal="right" vertical="center" wrapText="1"/>
    </xf>
    <xf numFmtId="0" fontId="101" fillId="4" borderId="5" xfId="0" applyFont="1" applyFill="1" applyBorder="1" applyAlignment="1">
      <alignment horizontal="left" vertical="center" wrapText="1"/>
    </xf>
    <xf numFmtId="0" fontId="101" fillId="4" borderId="2" xfId="0" applyFont="1" applyFill="1" applyBorder="1" applyAlignment="1">
      <alignment horizontal="left" vertical="center" wrapText="1"/>
    </xf>
    <xf numFmtId="0" fontId="101" fillId="4" borderId="3" xfId="0" applyFont="1" applyFill="1" applyBorder="1" applyAlignment="1">
      <alignment horizontal="left" vertical="center" wrapText="1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164" fontId="107" fillId="4" borderId="5" xfId="0" applyNumberFormat="1" applyFont="1" applyFill="1" applyBorder="1" applyAlignment="1">
      <alignment horizontal="left" vertical="center" wrapText="1"/>
    </xf>
    <xf numFmtId="164" fontId="107" fillId="4" borderId="2" xfId="0" applyNumberFormat="1" applyFont="1" applyFill="1" applyBorder="1" applyAlignment="1">
      <alignment horizontal="left" vertical="center" wrapText="1"/>
    </xf>
    <xf numFmtId="164" fontId="107" fillId="4" borderId="3" xfId="0" applyNumberFormat="1" applyFont="1" applyFill="1" applyBorder="1" applyAlignment="1">
      <alignment horizontal="left" vertical="center" wrapText="1"/>
    </xf>
    <xf numFmtId="166" fontId="88" fillId="7" borderId="5" xfId="1" applyNumberFormat="1" applyFont="1" applyFill="1" applyBorder="1" applyAlignment="1" applyProtection="1">
      <alignment horizontal="center" vertical="center"/>
    </xf>
    <xf numFmtId="166" fontId="88" fillId="7" borderId="2" xfId="1" applyNumberFormat="1" applyFont="1" applyFill="1" applyBorder="1" applyAlignment="1" applyProtection="1">
      <alignment horizontal="center" vertical="center"/>
    </xf>
    <xf numFmtId="166" fontId="88" fillId="7" borderId="3" xfId="1" applyNumberFormat="1" applyFont="1" applyFill="1" applyBorder="1" applyAlignment="1" applyProtection="1">
      <alignment horizontal="center" vertical="center"/>
    </xf>
    <xf numFmtId="166" fontId="84" fillId="3" borderId="0" xfId="0" applyNumberFormat="1" applyFont="1" applyFill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52" fillId="0" borderId="0" xfId="0" applyNumberFormat="1" applyFont="1" applyAlignment="1">
      <alignment horizontal="left" vertical="center"/>
    </xf>
    <xf numFmtId="0" fontId="6" fillId="17" borderId="0" xfId="0" applyFont="1" applyFill="1" applyAlignment="1">
      <alignment horizontal="right" vertical="center"/>
    </xf>
    <xf numFmtId="0" fontId="2" fillId="16" borderId="41" xfId="0" applyFont="1" applyFill="1" applyBorder="1" applyAlignment="1">
      <alignment horizontal="left" vertical="center"/>
    </xf>
    <xf numFmtId="0" fontId="2" fillId="16" borderId="42" xfId="0" applyFont="1" applyFill="1" applyBorder="1" applyAlignment="1">
      <alignment horizontal="left" vertical="center"/>
    </xf>
    <xf numFmtId="0" fontId="2" fillId="16" borderId="43" xfId="0" applyFont="1" applyFill="1" applyBorder="1" applyAlignment="1">
      <alignment horizontal="left" vertical="center"/>
    </xf>
    <xf numFmtId="0" fontId="3" fillId="16" borderId="19" xfId="0" applyFont="1" applyFill="1" applyBorder="1" applyAlignment="1">
      <alignment horizontal="left" vertical="top" wrapText="1"/>
    </xf>
    <xf numFmtId="0" fontId="3" fillId="16" borderId="1" xfId="0" applyFont="1" applyFill="1" applyBorder="1" applyAlignment="1">
      <alignment horizontal="left" vertical="top" wrapText="1"/>
    </xf>
    <xf numFmtId="0" fontId="3" fillId="16" borderId="20" xfId="0" applyFont="1" applyFill="1" applyBorder="1" applyAlignment="1">
      <alignment horizontal="left" vertical="top" wrapText="1"/>
    </xf>
    <xf numFmtId="0" fontId="31" fillId="11" borderId="5" xfId="0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horizontal="center" vertical="center"/>
    </xf>
    <xf numFmtId="0" fontId="31" fillId="11" borderId="3" xfId="0" applyFont="1" applyFill="1" applyBorder="1" applyAlignment="1">
      <alignment horizontal="center" vertical="center"/>
    </xf>
    <xf numFmtId="0" fontId="102" fillId="17" borderId="6" xfId="0" applyFont="1" applyFill="1" applyBorder="1" applyAlignment="1">
      <alignment horizontal="right" vertical="center"/>
    </xf>
    <xf numFmtId="0" fontId="102" fillId="17" borderId="21" xfId="0" applyFont="1" applyFill="1" applyBorder="1" applyAlignment="1">
      <alignment horizontal="right" vertical="center"/>
    </xf>
    <xf numFmtId="0" fontId="6" fillId="17" borderId="6" xfId="0" applyFont="1" applyFill="1" applyBorder="1" applyAlignment="1">
      <alignment horizontal="right" vertical="center"/>
    </xf>
    <xf numFmtId="0" fontId="84" fillId="6" borderId="5" xfId="0" applyFont="1" applyFill="1" applyBorder="1" applyAlignment="1">
      <alignment horizontal="center" vertical="center"/>
    </xf>
    <xf numFmtId="0" fontId="84" fillId="6" borderId="2" xfId="0" applyFont="1" applyFill="1" applyBorder="1" applyAlignment="1">
      <alignment horizontal="center" vertical="center"/>
    </xf>
    <xf numFmtId="0" fontId="84" fillId="6" borderId="3" xfId="0" applyFont="1" applyFill="1" applyBorder="1" applyAlignment="1">
      <alignment horizontal="center" vertical="center"/>
    </xf>
    <xf numFmtId="0" fontId="77" fillId="7" borderId="0" xfId="1" applyFont="1" applyFill="1" applyBorder="1" applyAlignment="1" applyProtection="1">
      <alignment horizontal="left" vertical="center"/>
    </xf>
    <xf numFmtId="0" fontId="77" fillId="7" borderId="21" xfId="1" applyFont="1" applyFill="1" applyBorder="1" applyAlignment="1" applyProtection="1">
      <alignment horizontal="left" vertical="center"/>
    </xf>
    <xf numFmtId="0" fontId="77" fillId="7" borderId="16" xfId="1" applyFont="1" applyFill="1" applyBorder="1" applyAlignment="1" applyProtection="1">
      <alignment horizontal="left" vertical="center"/>
    </xf>
    <xf numFmtId="0" fontId="77" fillId="7" borderId="17" xfId="1" applyFont="1" applyFill="1" applyBorder="1" applyAlignment="1" applyProtection="1">
      <alignment horizontal="left" vertical="center"/>
    </xf>
    <xf numFmtId="0" fontId="103" fillId="3" borderId="5" xfId="0" applyFont="1" applyFill="1" applyBorder="1" applyAlignment="1">
      <alignment horizontal="center" vertical="center"/>
    </xf>
    <xf numFmtId="0" fontId="103" fillId="3" borderId="2" xfId="0" applyFont="1" applyFill="1" applyBorder="1" applyAlignment="1">
      <alignment horizontal="center" vertical="center"/>
    </xf>
    <xf numFmtId="0" fontId="103" fillId="3" borderId="3" xfId="0" applyFont="1" applyFill="1" applyBorder="1" applyAlignment="1">
      <alignment horizontal="center" vertical="center"/>
    </xf>
    <xf numFmtId="0" fontId="5" fillId="12" borderId="18" xfId="0" applyFont="1" applyFill="1" applyBorder="1" applyAlignment="1">
      <alignment horizontal="center" vertical="center"/>
    </xf>
    <xf numFmtId="0" fontId="5" fillId="12" borderId="16" xfId="0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horizontal="center" vertical="center"/>
    </xf>
    <xf numFmtId="0" fontId="67" fillId="12" borderId="0" xfId="0" applyFont="1" applyFill="1" applyAlignment="1">
      <alignment horizontal="left" vertical="center"/>
    </xf>
    <xf numFmtId="0" fontId="67" fillId="12" borderId="21" xfId="0" applyFont="1" applyFill="1" applyBorder="1" applyAlignment="1">
      <alignment horizontal="left" vertical="center"/>
    </xf>
    <xf numFmtId="0" fontId="67" fillId="12" borderId="1" xfId="0" applyFont="1" applyFill="1" applyBorder="1" applyAlignment="1">
      <alignment horizontal="left" vertical="center" wrapText="1"/>
    </xf>
    <xf numFmtId="0" fontId="67" fillId="12" borderId="20" xfId="0" applyFont="1" applyFill="1" applyBorder="1" applyAlignment="1">
      <alignment horizontal="left" vertical="center" wrapText="1"/>
    </xf>
    <xf numFmtId="0" fontId="44" fillId="7" borderId="0" xfId="0" applyFont="1" applyFill="1" applyAlignment="1">
      <alignment horizontal="left" vertical="center"/>
    </xf>
    <xf numFmtId="0" fontId="44" fillId="7" borderId="21" xfId="0" applyFont="1" applyFill="1" applyBorder="1" applyAlignment="1">
      <alignment horizontal="left" vertical="center"/>
    </xf>
    <xf numFmtId="0" fontId="44" fillId="7" borderId="1" xfId="0" applyFont="1" applyFill="1" applyBorder="1" applyAlignment="1">
      <alignment horizontal="left" vertical="center"/>
    </xf>
    <xf numFmtId="0" fontId="44" fillId="7" borderId="20" xfId="0" applyFont="1" applyFill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101" fillId="7" borderId="5" xfId="0" applyFont="1" applyFill="1" applyBorder="1" applyAlignment="1" applyProtection="1">
      <alignment horizontal="left" vertical="top" wrapText="1"/>
      <protection locked="0"/>
    </xf>
    <xf numFmtId="0" fontId="101" fillId="7" borderId="2" xfId="0" applyFont="1" applyFill="1" applyBorder="1" applyAlignment="1" applyProtection="1">
      <alignment horizontal="left" vertical="top" wrapText="1"/>
      <protection locked="0"/>
    </xf>
    <xf numFmtId="0" fontId="101" fillId="7" borderId="3" xfId="0" applyFont="1" applyFill="1" applyBorder="1" applyAlignment="1" applyProtection="1">
      <alignment horizontal="left" vertical="top" wrapText="1"/>
      <protection locked="0"/>
    </xf>
    <xf numFmtId="169" fontId="74" fillId="0" borderId="0" xfId="0" applyNumberFormat="1" applyFont="1" applyAlignment="1">
      <alignment horizontal="left" vertical="center"/>
    </xf>
    <xf numFmtId="0" fontId="36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2" fillId="0" borderId="0" xfId="0" applyFont="1" applyAlignment="1" applyProtection="1">
      <alignment horizontal="center" vertical="center" wrapText="1"/>
      <protection locked="0"/>
    </xf>
    <xf numFmtId="0" fontId="20" fillId="0" borderId="21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22" fillId="5" borderId="1" xfId="0" applyFont="1" applyFill="1" applyBorder="1" applyAlignment="1">
      <alignment horizontal="left" vertical="center" wrapText="1"/>
    </xf>
    <xf numFmtId="0" fontId="22" fillId="5" borderId="20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22" fillId="5" borderId="0" xfId="0" applyFont="1" applyFill="1" applyAlignment="1">
      <alignment vertical="center"/>
    </xf>
    <xf numFmtId="0" fontId="6" fillId="5" borderId="0" xfId="0" applyFont="1" applyFill="1" applyAlignment="1">
      <alignment horizontal="left" vertical="center"/>
    </xf>
    <xf numFmtId="0" fontId="6" fillId="5" borderId="21" xfId="0" applyFont="1" applyFill="1" applyBorder="1" applyAlignment="1">
      <alignment horizontal="left" vertical="center"/>
    </xf>
    <xf numFmtId="0" fontId="89" fillId="3" borderId="5" xfId="0" applyFont="1" applyFill="1" applyBorder="1" applyAlignment="1">
      <alignment horizontal="center" vertical="center"/>
    </xf>
    <xf numFmtId="0" fontId="89" fillId="3" borderId="3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167" fontId="36" fillId="0" borderId="0" xfId="0" applyNumberFormat="1" applyFont="1" applyAlignment="1">
      <alignment horizontal="center" vertical="center"/>
    </xf>
    <xf numFmtId="0" fontId="20" fillId="5" borderId="18" xfId="0" applyFont="1" applyFill="1" applyBorder="1" applyAlignment="1">
      <alignment vertical="center"/>
    </xf>
    <xf numFmtId="0" fontId="20" fillId="5" borderId="16" xfId="0" applyFont="1" applyFill="1" applyBorder="1" applyAlignment="1">
      <alignment vertical="center"/>
    </xf>
    <xf numFmtId="0" fontId="43" fillId="0" borderId="11" xfId="0" applyFont="1" applyBorder="1" applyAlignment="1">
      <alignment horizontal="left" vertical="center" wrapText="1"/>
    </xf>
    <xf numFmtId="0" fontId="36" fillId="0" borderId="22" xfId="0" applyFont="1" applyBorder="1" applyAlignment="1" applyProtection="1">
      <alignment horizontal="center" vertical="center"/>
      <protection locked="0"/>
    </xf>
    <xf numFmtId="0" fontId="36" fillId="0" borderId="23" xfId="0" applyFont="1" applyBorder="1" applyAlignment="1" applyProtection="1">
      <alignment horizontal="center" vertical="center"/>
      <protection locked="0"/>
    </xf>
    <xf numFmtId="0" fontId="3" fillId="5" borderId="6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left" wrapText="1"/>
    </xf>
    <xf numFmtId="0" fontId="20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left" vertical="top" wrapText="1"/>
    </xf>
    <xf numFmtId="0" fontId="3" fillId="5" borderId="21" xfId="0" applyFont="1" applyFill="1" applyBorder="1" applyAlignment="1">
      <alignment horizontal="left" vertical="top" wrapText="1"/>
    </xf>
    <xf numFmtId="0" fontId="20" fillId="5" borderId="19" xfId="0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0" fontId="22" fillId="5" borderId="0" xfId="0" applyFont="1" applyFill="1" applyAlignment="1">
      <alignment horizontal="left" vertical="center" wrapText="1"/>
    </xf>
    <xf numFmtId="0" fontId="22" fillId="5" borderId="21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22" fillId="5" borderId="16" xfId="0" applyFont="1" applyFill="1" applyBorder="1" applyAlignment="1">
      <alignment horizontal="left" vertical="center" wrapText="1"/>
    </xf>
    <xf numFmtId="0" fontId="22" fillId="5" borderId="17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left" vertical="center"/>
    </xf>
    <xf numFmtId="0" fontId="22" fillId="5" borderId="2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2" fillId="5" borderId="0" xfId="0" applyFont="1" applyFill="1" applyAlignment="1" applyProtection="1">
      <alignment horizontal="left" vertical="center"/>
      <protection locked="0"/>
    </xf>
    <xf numFmtId="0" fontId="22" fillId="5" borderId="21" xfId="0" applyFont="1" applyFill="1" applyBorder="1" applyAlignment="1" applyProtection="1">
      <alignment horizontal="left" vertical="center"/>
      <protection locked="0"/>
    </xf>
    <xf numFmtId="0" fontId="22" fillId="5" borderId="16" xfId="0" applyFont="1" applyFill="1" applyBorder="1" applyAlignment="1" applyProtection="1">
      <alignment horizontal="left" vertical="center"/>
      <protection locked="0"/>
    </xf>
    <xf numFmtId="0" fontId="22" fillId="5" borderId="17" xfId="0" applyFont="1" applyFill="1" applyBorder="1" applyAlignment="1" applyProtection="1">
      <alignment horizontal="left" vertical="center"/>
      <protection locked="0"/>
    </xf>
    <xf numFmtId="0" fontId="20" fillId="5" borderId="17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21" xfId="0" applyFont="1" applyFill="1" applyBorder="1" applyAlignment="1">
      <alignment horizontal="left" vertical="center" wrapText="1"/>
    </xf>
    <xf numFmtId="169" fontId="3" fillId="5" borderId="0" xfId="0" applyNumberFormat="1" applyFont="1" applyFill="1" applyAlignment="1">
      <alignment horizontal="left" vertical="center" wrapText="1"/>
    </xf>
    <xf numFmtId="0" fontId="20" fillId="5" borderId="6" xfId="0" applyFont="1" applyFill="1" applyBorder="1" applyAlignment="1">
      <alignment vertical="top"/>
    </xf>
    <xf numFmtId="0" fontId="20" fillId="5" borderId="0" xfId="0" applyFont="1" applyFill="1" applyAlignment="1">
      <alignment vertical="top"/>
    </xf>
    <xf numFmtId="0" fontId="37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6" fillId="0" borderId="16" xfId="0" applyFont="1" applyBorder="1" applyAlignment="1" applyProtection="1">
      <alignment horizontal="left" vertical="center"/>
      <protection locked="0"/>
    </xf>
    <xf numFmtId="0" fontId="26" fillId="0" borderId="6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2" fillId="0" borderId="30" xfId="0" applyFont="1" applyBorder="1" applyAlignment="1" applyProtection="1">
      <alignment horizontal="left" vertical="center" wrapText="1"/>
      <protection locked="0"/>
    </xf>
    <xf numFmtId="0" fontId="22" fillId="0" borderId="3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37" fillId="0" borderId="0" xfId="0" applyFont="1" applyAlignment="1">
      <alignment vertical="top"/>
    </xf>
    <xf numFmtId="0" fontId="98" fillId="5" borderId="6" xfId="0" applyFont="1" applyFill="1" applyBorder="1" applyAlignment="1">
      <alignment vertical="center" wrapText="1"/>
    </xf>
    <xf numFmtId="0" fontId="98" fillId="5" borderId="0" xfId="0" applyFont="1" applyFill="1" applyAlignment="1">
      <alignment vertical="center" wrapText="1"/>
    </xf>
    <xf numFmtId="0" fontId="98" fillId="5" borderId="19" xfId="0" applyFont="1" applyFill="1" applyBorder="1" applyAlignment="1">
      <alignment vertical="center" wrapText="1"/>
    </xf>
    <xf numFmtId="0" fontId="98" fillId="5" borderId="1" xfId="0" applyFont="1" applyFill="1" applyBorder="1" applyAlignment="1">
      <alignment vertical="center" wrapText="1"/>
    </xf>
    <xf numFmtId="0" fontId="53" fillId="5" borderId="0" xfId="0" applyFont="1" applyFill="1" applyAlignment="1">
      <alignment vertical="center"/>
    </xf>
    <xf numFmtId="0" fontId="36" fillId="5" borderId="16" xfId="0" applyFont="1" applyFill="1" applyBorder="1" applyAlignment="1">
      <alignment horizontal="right" vertical="center"/>
    </xf>
    <xf numFmtId="0" fontId="36" fillId="5" borderId="0" xfId="0" applyFont="1" applyFill="1" applyAlignment="1">
      <alignment horizontal="right" vertical="center"/>
    </xf>
    <xf numFmtId="0" fontId="36" fillId="5" borderId="6" xfId="0" applyFont="1" applyFill="1" applyBorder="1" applyAlignment="1">
      <alignment vertical="center" wrapText="1"/>
    </xf>
    <xf numFmtId="0" fontId="36" fillId="5" borderId="0" xfId="0" applyFont="1" applyFill="1" applyAlignment="1">
      <alignment vertical="center" wrapText="1"/>
    </xf>
    <xf numFmtId="0" fontId="20" fillId="0" borderId="6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5" fillId="0" borderId="16" xfId="0" applyFont="1" applyBorder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31" fillId="3" borderId="18" xfId="0" applyFont="1" applyFill="1" applyBorder="1" applyAlignment="1">
      <alignment horizontal="center" vertical="center"/>
    </xf>
    <xf numFmtId="0" fontId="31" fillId="3" borderId="16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167" fontId="19" fillId="0" borderId="25" xfId="0" applyNumberFormat="1" applyFont="1" applyBorder="1" applyAlignment="1" applyProtection="1">
      <alignment horizontal="center" vertical="center"/>
      <protection locked="0"/>
    </xf>
    <xf numFmtId="167" fontId="19" fillId="0" borderId="26" xfId="0" applyNumberFormat="1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left" vertical="center" wrapText="1"/>
      <protection locked="0"/>
    </xf>
    <xf numFmtId="0" fontId="22" fillId="0" borderId="29" xfId="0" applyFont="1" applyBorder="1" applyAlignment="1" applyProtection="1">
      <alignment horizontal="left" vertical="center" wrapText="1"/>
      <protection locked="0"/>
    </xf>
    <xf numFmtId="0" fontId="74" fillId="0" borderId="32" xfId="0" applyFont="1" applyBorder="1" applyAlignment="1" applyProtection="1">
      <alignment horizontal="left" vertical="center" wrapText="1"/>
      <protection locked="0"/>
    </xf>
    <xf numFmtId="0" fontId="74" fillId="0" borderId="30" xfId="0" applyFont="1" applyBorder="1" applyAlignment="1" applyProtection="1">
      <alignment horizontal="left" vertical="center" wrapText="1"/>
      <protection locked="0"/>
    </xf>
    <xf numFmtId="0" fontId="74" fillId="0" borderId="27" xfId="0" applyFont="1" applyBorder="1" applyAlignment="1" applyProtection="1">
      <alignment horizontal="left" vertical="center" wrapText="1"/>
      <protection locked="0"/>
    </xf>
    <xf numFmtId="0" fontId="74" fillId="0" borderId="28" xfId="0" applyFont="1" applyBorder="1" applyAlignment="1" applyProtection="1">
      <alignment horizontal="left" vertical="center" wrapText="1"/>
      <protection locked="0"/>
    </xf>
  </cellXfs>
  <cellStyles count="4">
    <cellStyle name="Lien hypertexte" xfId="1" builtinId="8"/>
    <cellStyle name="Monétaire" xfId="3" builtinId="4"/>
    <cellStyle name="Normal" xfId="0" builtinId="0"/>
    <cellStyle name="Pourcentage" xfId="2" builtinId="5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1F7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1F7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E1F7FF"/>
      <color rgb="FFE3E9F5"/>
      <color rgb="FFFFFFCC"/>
      <color rgb="FF203764"/>
      <color rgb="FFFFFF99"/>
      <color rgb="FF5F5F5F"/>
      <color rgb="FFFFF4EB"/>
      <color rgb="FFFFECE7"/>
      <color rgb="FFFFDDD5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69849</xdr:colOff>
      <xdr:row>0</xdr:row>
      <xdr:rowOff>63500</xdr:rowOff>
    </xdr:from>
    <xdr:ext cx="1669967" cy="882650"/>
    <xdr:pic>
      <xdr:nvPicPr>
        <xdr:cNvPr id="27" name="Imag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149" y="63500"/>
          <a:ext cx="1669967" cy="88265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233</xdr:row>
          <xdr:rowOff>38100</xdr:rowOff>
        </xdr:from>
        <xdr:to>
          <xdr:col>9</xdr:col>
          <xdr:colOff>904875</xdr:colOff>
          <xdr:row>234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</xdr:colOff>
      <xdr:row>0</xdr:row>
      <xdr:rowOff>66675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66675"/>
          <a:ext cx="1669967" cy="882650"/>
        </a:xfrm>
        <a:prstGeom prst="rect">
          <a:avLst/>
        </a:prstGeom>
      </xdr:spPr>
    </xdr:pic>
    <xdr:clientData/>
  </xdr:oneCellAnchor>
  <xdr:oneCellAnchor>
    <xdr:from>
      <xdr:col>2</xdr:col>
      <xdr:colOff>133350</xdr:colOff>
      <xdr:row>0</xdr:row>
      <xdr:rowOff>66675</xdr:rowOff>
    </xdr:from>
    <xdr:ext cx="1669967" cy="882650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63500"/>
          <a:ext cx="1669967" cy="8826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400050</xdr:colOff>
      <xdr:row>0</xdr:row>
      <xdr:rowOff>123825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23825"/>
          <a:ext cx="1669967" cy="8826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69849</xdr:colOff>
      <xdr:row>0</xdr:row>
      <xdr:rowOff>63500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4" y="66675"/>
          <a:ext cx="1669967" cy="8826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odec.gouv.qc.ca/wp-content/uploads/sodexport-cin-liste-festivals-annexe-b.xlsx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06893-42EF-4DB5-8B6D-54BB87C6469C}">
  <sheetPr>
    <tabColor theme="4" tint="0.79998168889431442"/>
    <pageSetUpPr fitToPage="1"/>
  </sheetPr>
  <dimension ref="B1:T239"/>
  <sheetViews>
    <sheetView showGridLines="0" tabSelected="1" zoomScaleNormal="100" workbookViewId="0">
      <selection activeCell="C9" sqref="C9:J9"/>
    </sheetView>
  </sheetViews>
  <sheetFormatPr baseColWidth="10" defaultColWidth="10.81640625" defaultRowHeight="14" x14ac:dyDescent="0.35"/>
  <cols>
    <col min="1" max="1" width="1.54296875" style="29" customWidth="1"/>
    <col min="2" max="2" width="2.54296875" style="29" customWidth="1"/>
    <col min="3" max="3" width="27.453125" style="29" customWidth="1"/>
    <col min="4" max="4" width="22.54296875" style="29" customWidth="1"/>
    <col min="5" max="5" width="18.54296875" style="33" customWidth="1"/>
    <col min="6" max="7" width="18.54296875" style="29" customWidth="1"/>
    <col min="8" max="8" width="20.54296875" style="29" customWidth="1"/>
    <col min="9" max="9" width="19.54296875" style="29" customWidth="1"/>
    <col min="10" max="10" width="18.54296875" style="29" customWidth="1"/>
    <col min="11" max="11" width="2.54296875" style="33" customWidth="1"/>
    <col min="12" max="12" width="1.54296875" style="29" customWidth="1"/>
    <col min="13" max="13" width="28.08984375" style="29" bestFit="1" customWidth="1"/>
    <col min="14" max="14" width="21.54296875" style="29" hidden="1" customWidth="1"/>
    <col min="15" max="16" width="21.54296875" style="29" customWidth="1"/>
    <col min="17" max="16384" width="10.81640625" style="29"/>
  </cols>
  <sheetData>
    <row r="1" spans="2:15" ht="38.15" customHeight="1" x14ac:dyDescent="0.35">
      <c r="E1" s="442" t="s">
        <v>207</v>
      </c>
      <c r="F1" s="442"/>
      <c r="G1" s="442"/>
      <c r="H1" s="442"/>
      <c r="I1" s="442"/>
      <c r="J1" s="442"/>
      <c r="K1" s="442"/>
      <c r="L1" s="30"/>
      <c r="M1" s="30"/>
      <c r="N1" s="31"/>
      <c r="O1" s="32"/>
    </row>
    <row r="2" spans="2:15" ht="18" customHeight="1" x14ac:dyDescent="0.35">
      <c r="K2" s="34" t="s">
        <v>54</v>
      </c>
      <c r="N2" s="33"/>
    </row>
    <row r="3" spans="2:15" ht="18" customHeight="1" x14ac:dyDescent="0.35">
      <c r="C3" s="35"/>
      <c r="D3" s="35"/>
      <c r="E3" s="35"/>
      <c r="F3" s="36"/>
      <c r="K3" s="37" t="s">
        <v>11</v>
      </c>
      <c r="N3" s="31"/>
    </row>
    <row r="4" spans="2:15" ht="12" customHeight="1" x14ac:dyDescent="0.35">
      <c r="C4" s="35"/>
      <c r="D4" s="35"/>
      <c r="E4" s="35"/>
      <c r="F4" s="36"/>
      <c r="K4" s="38" t="s">
        <v>281</v>
      </c>
      <c r="N4" s="33"/>
    </row>
    <row r="5" spans="2:15" ht="10" customHeight="1" x14ac:dyDescent="0.35">
      <c r="C5" s="35"/>
      <c r="D5" s="35"/>
      <c r="E5" s="35"/>
      <c r="F5" s="36"/>
      <c r="K5" s="37"/>
      <c r="N5" s="473" t="s">
        <v>125</v>
      </c>
      <c r="O5" s="471"/>
    </row>
    <row r="6" spans="2:15" ht="70" customHeight="1" x14ac:dyDescent="0.35">
      <c r="C6" s="400" t="s">
        <v>128</v>
      </c>
      <c r="D6" s="401"/>
      <c r="E6" s="401"/>
      <c r="F6" s="401"/>
      <c r="G6" s="401"/>
      <c r="H6" s="401"/>
      <c r="I6" s="401"/>
      <c r="J6" s="402"/>
      <c r="K6" s="37"/>
      <c r="N6" s="473"/>
      <c r="O6" s="471"/>
    </row>
    <row r="7" spans="2:15" ht="10" customHeight="1" thickBot="1" x14ac:dyDescent="0.4">
      <c r="N7" s="39"/>
      <c r="O7" s="40"/>
    </row>
    <row r="8" spans="2:15" ht="10" customHeight="1" x14ac:dyDescent="0.35">
      <c r="B8" s="41"/>
      <c r="C8" s="42"/>
      <c r="D8" s="42"/>
      <c r="E8" s="43"/>
      <c r="F8" s="42"/>
      <c r="G8" s="42"/>
      <c r="H8" s="42"/>
      <c r="I8" s="42"/>
      <c r="J8" s="42"/>
      <c r="K8" s="44"/>
      <c r="N8" s="39"/>
      <c r="O8" s="40"/>
    </row>
    <row r="9" spans="2:15" ht="27.65" customHeight="1" x14ac:dyDescent="0.35">
      <c r="B9" s="45"/>
      <c r="C9" s="392" t="s">
        <v>106</v>
      </c>
      <c r="D9" s="392"/>
      <c r="E9" s="392"/>
      <c r="F9" s="392"/>
      <c r="G9" s="392"/>
      <c r="H9" s="392"/>
      <c r="I9" s="392"/>
      <c r="J9" s="392"/>
      <c r="K9" s="46"/>
      <c r="N9" s="39"/>
      <c r="O9" s="40"/>
    </row>
    <row r="10" spans="2:15" ht="16" customHeight="1" x14ac:dyDescent="0.35">
      <c r="B10" s="45"/>
      <c r="K10" s="46"/>
      <c r="N10" s="39"/>
      <c r="O10" s="40"/>
    </row>
    <row r="11" spans="2:15" ht="27.5" customHeight="1" x14ac:dyDescent="0.35">
      <c r="B11" s="45"/>
      <c r="C11" s="47" t="s">
        <v>136</v>
      </c>
      <c r="K11" s="46"/>
      <c r="N11" s="39"/>
      <c r="O11" s="40"/>
    </row>
    <row r="12" spans="2:15" ht="48" customHeight="1" x14ac:dyDescent="0.35">
      <c r="B12" s="45"/>
      <c r="D12" s="451" t="s">
        <v>137</v>
      </c>
      <c r="E12" s="451"/>
      <c r="F12" s="451"/>
      <c r="G12" s="451"/>
      <c r="H12" s="451"/>
      <c r="I12" s="451"/>
      <c r="J12" s="451"/>
      <c r="K12" s="46"/>
      <c r="N12" s="39"/>
      <c r="O12" s="40"/>
    </row>
    <row r="13" spans="2:15" ht="16" customHeight="1" x14ac:dyDescent="0.35">
      <c r="B13" s="45"/>
      <c r="D13" s="48"/>
      <c r="K13" s="46"/>
      <c r="N13" s="39"/>
      <c r="O13" s="40"/>
    </row>
    <row r="14" spans="2:15" ht="27.5" customHeight="1" x14ac:dyDescent="0.35">
      <c r="B14" s="45"/>
      <c r="C14" s="47" t="s">
        <v>138</v>
      </c>
      <c r="D14" s="49"/>
      <c r="E14" s="49"/>
      <c r="F14" s="49"/>
      <c r="K14" s="46"/>
      <c r="N14" s="39"/>
      <c r="O14" s="40"/>
    </row>
    <row r="15" spans="2:15" ht="26" customHeight="1" x14ac:dyDescent="0.35">
      <c r="B15" s="45"/>
      <c r="D15" s="451" t="s">
        <v>139</v>
      </c>
      <c r="E15" s="451"/>
      <c r="F15" s="451"/>
      <c r="G15" s="451"/>
      <c r="H15" s="451"/>
      <c r="I15" s="451"/>
      <c r="J15" s="451"/>
      <c r="K15" s="46"/>
      <c r="N15" s="39"/>
      <c r="O15" s="40"/>
    </row>
    <row r="16" spans="2:15" ht="10" customHeight="1" thickBot="1" x14ac:dyDescent="0.4">
      <c r="B16" s="50"/>
      <c r="C16" s="51"/>
      <c r="D16" s="51"/>
      <c r="E16" s="52"/>
      <c r="F16" s="51"/>
      <c r="G16" s="51"/>
      <c r="H16" s="51"/>
      <c r="I16" s="51"/>
      <c r="J16" s="51"/>
      <c r="K16" s="53"/>
      <c r="N16" s="39"/>
      <c r="O16" s="40"/>
    </row>
    <row r="17" spans="2:15" ht="14.15" customHeight="1" thickBot="1" x14ac:dyDescent="0.4">
      <c r="N17" s="39"/>
      <c r="O17" s="40"/>
    </row>
    <row r="18" spans="2:15" ht="10" customHeight="1" x14ac:dyDescent="0.35">
      <c r="B18" s="41"/>
      <c r="C18" s="54"/>
      <c r="D18" s="54"/>
      <c r="E18" s="55"/>
      <c r="F18" s="56"/>
      <c r="G18" s="42"/>
      <c r="H18" s="42"/>
      <c r="I18" s="42"/>
      <c r="J18" s="42"/>
      <c r="K18" s="57"/>
      <c r="N18" s="33"/>
    </row>
    <row r="19" spans="2:15" ht="26.15" customHeight="1" x14ac:dyDescent="0.35">
      <c r="B19" s="45"/>
      <c r="C19" s="392" t="s">
        <v>12</v>
      </c>
      <c r="D19" s="392"/>
      <c r="E19" s="392"/>
      <c r="F19" s="392"/>
      <c r="G19" s="392"/>
      <c r="H19" s="392"/>
      <c r="I19" s="392"/>
      <c r="J19" s="392"/>
      <c r="K19" s="58"/>
      <c r="N19" s="33"/>
    </row>
    <row r="20" spans="2:15" ht="28" customHeight="1" x14ac:dyDescent="0.35">
      <c r="B20" s="45"/>
      <c r="C20" s="443" t="s">
        <v>10</v>
      </c>
      <c r="D20" s="443"/>
      <c r="E20" s="443"/>
      <c r="F20" s="443"/>
      <c r="G20" s="443"/>
      <c r="H20" s="443"/>
      <c r="I20" s="443"/>
      <c r="J20" s="443"/>
      <c r="K20" s="46"/>
    </row>
    <row r="21" spans="2:15" ht="10" customHeight="1" x14ac:dyDescent="0.35">
      <c r="B21" s="45"/>
      <c r="C21" s="462"/>
      <c r="D21" s="463"/>
      <c r="E21" s="463"/>
      <c r="F21" s="59"/>
      <c r="G21" s="463"/>
      <c r="H21" s="463"/>
      <c r="I21" s="463"/>
      <c r="J21" s="467"/>
      <c r="K21" s="46"/>
    </row>
    <row r="22" spans="2:15" ht="24" customHeight="1" x14ac:dyDescent="0.35">
      <c r="B22" s="45"/>
      <c r="C22" s="458" t="s">
        <v>55</v>
      </c>
      <c r="D22" s="459"/>
      <c r="E22" s="459"/>
      <c r="F22" s="18"/>
      <c r="G22" s="62"/>
      <c r="H22" s="62"/>
      <c r="I22" s="62"/>
      <c r="J22" s="63"/>
      <c r="K22" s="46"/>
    </row>
    <row r="23" spans="2:15" ht="24" customHeight="1" x14ac:dyDescent="0.35">
      <c r="B23" s="45"/>
      <c r="C23" s="458" t="s">
        <v>26</v>
      </c>
      <c r="D23" s="459"/>
      <c r="E23" s="459"/>
      <c r="F23" s="444"/>
      <c r="G23" s="445"/>
      <c r="H23" s="445"/>
      <c r="I23" s="445"/>
      <c r="J23" s="446"/>
      <c r="K23" s="46"/>
    </row>
    <row r="24" spans="2:15" ht="24" customHeight="1" x14ac:dyDescent="0.35">
      <c r="B24" s="45"/>
      <c r="C24" s="458" t="s">
        <v>27</v>
      </c>
      <c r="D24" s="459"/>
      <c r="E24" s="459"/>
      <c r="F24" s="444"/>
      <c r="G24" s="445"/>
      <c r="H24" s="445"/>
      <c r="I24" s="445"/>
      <c r="J24" s="446"/>
      <c r="K24" s="46"/>
    </row>
    <row r="25" spans="2:15" ht="24" customHeight="1" x14ac:dyDescent="0.35">
      <c r="B25" s="45"/>
      <c r="C25" s="458" t="s">
        <v>28</v>
      </c>
      <c r="D25" s="459"/>
      <c r="E25" s="459"/>
      <c r="F25" s="444"/>
      <c r="G25" s="445"/>
      <c r="H25" s="445"/>
      <c r="I25" s="445"/>
      <c r="J25" s="446"/>
      <c r="K25" s="46"/>
    </row>
    <row r="26" spans="2:15" ht="24" customHeight="1" x14ac:dyDescent="0.35">
      <c r="B26" s="45"/>
      <c r="C26" s="458" t="s">
        <v>29</v>
      </c>
      <c r="D26" s="459"/>
      <c r="E26" s="459"/>
      <c r="F26" s="19"/>
      <c r="G26" s="64"/>
      <c r="H26" s="65" t="s">
        <v>22</v>
      </c>
      <c r="I26" s="66" t="s">
        <v>23</v>
      </c>
      <c r="J26" s="67"/>
      <c r="K26" s="46"/>
    </row>
    <row r="27" spans="2:15" ht="10" customHeight="1" x14ac:dyDescent="0.35">
      <c r="B27" s="45"/>
      <c r="C27" s="481"/>
      <c r="D27" s="482"/>
      <c r="E27" s="482"/>
      <c r="F27" s="482"/>
      <c r="G27" s="482"/>
      <c r="H27" s="482"/>
      <c r="I27" s="482"/>
      <c r="J27" s="483"/>
      <c r="K27" s="46"/>
    </row>
    <row r="28" spans="2:15" ht="28" customHeight="1" x14ac:dyDescent="0.35">
      <c r="B28" s="45"/>
      <c r="C28" s="450" t="s">
        <v>25</v>
      </c>
      <c r="D28" s="450"/>
      <c r="E28" s="450"/>
      <c r="F28" s="450"/>
      <c r="G28" s="450"/>
      <c r="H28" s="450"/>
      <c r="I28" s="450"/>
      <c r="J28" s="450"/>
      <c r="K28" s="46"/>
    </row>
    <row r="29" spans="2:15" ht="34" customHeight="1" x14ac:dyDescent="0.35">
      <c r="B29" s="45"/>
      <c r="C29" s="468" t="s">
        <v>242</v>
      </c>
      <c r="D29" s="469"/>
      <c r="E29" s="469"/>
      <c r="F29" s="469"/>
      <c r="G29" s="469"/>
      <c r="H29" s="469"/>
      <c r="I29" s="469"/>
      <c r="J29" s="470"/>
      <c r="K29" s="46"/>
    </row>
    <row r="30" spans="2:15" ht="10" customHeight="1" x14ac:dyDescent="0.35">
      <c r="B30" s="45"/>
      <c r="C30" s="68"/>
      <c r="D30" s="68"/>
      <c r="E30" s="68"/>
      <c r="F30" s="68"/>
      <c r="G30" s="68"/>
      <c r="H30" s="68"/>
      <c r="I30" s="68"/>
      <c r="J30" s="68"/>
      <c r="K30" s="46"/>
    </row>
    <row r="31" spans="2:15" ht="10" customHeight="1" x14ac:dyDescent="0.35">
      <c r="B31" s="45"/>
      <c r="C31" s="462"/>
      <c r="D31" s="463"/>
      <c r="E31" s="463"/>
      <c r="F31" s="59"/>
      <c r="G31" s="59"/>
      <c r="H31" s="59"/>
      <c r="I31" s="59"/>
      <c r="J31" s="69"/>
      <c r="K31" s="46"/>
    </row>
    <row r="32" spans="2:15" ht="24" customHeight="1" x14ac:dyDescent="0.35">
      <c r="B32" s="45"/>
      <c r="C32" s="418" t="s">
        <v>30</v>
      </c>
      <c r="D32" s="419"/>
      <c r="E32" s="420"/>
      <c r="F32" s="444"/>
      <c r="G32" s="445"/>
      <c r="H32" s="445"/>
      <c r="I32" s="445"/>
      <c r="J32" s="446"/>
      <c r="K32" s="46"/>
    </row>
    <row r="33" spans="2:11" ht="24" customHeight="1" x14ac:dyDescent="0.35">
      <c r="B33" s="45"/>
      <c r="C33" s="418" t="s">
        <v>34</v>
      </c>
      <c r="D33" s="419"/>
      <c r="E33" s="420"/>
      <c r="F33" s="444"/>
      <c r="G33" s="445"/>
      <c r="H33" s="445"/>
      <c r="I33" s="445"/>
      <c r="J33" s="446"/>
      <c r="K33" s="46"/>
    </row>
    <row r="34" spans="2:11" ht="24" customHeight="1" x14ac:dyDescent="0.35">
      <c r="B34" s="45"/>
      <c r="C34" s="458" t="s">
        <v>31</v>
      </c>
      <c r="D34" s="459"/>
      <c r="E34" s="459"/>
      <c r="F34" s="444"/>
      <c r="G34" s="445"/>
      <c r="H34" s="445"/>
      <c r="I34" s="445"/>
      <c r="J34" s="446"/>
      <c r="K34" s="46"/>
    </row>
    <row r="35" spans="2:11" ht="24" customHeight="1" x14ac:dyDescent="0.3">
      <c r="B35" s="45"/>
      <c r="C35" s="458" t="s">
        <v>32</v>
      </c>
      <c r="D35" s="459"/>
      <c r="E35" s="459"/>
      <c r="F35" s="460"/>
      <c r="G35" s="461"/>
      <c r="H35" s="452" t="s">
        <v>129</v>
      </c>
      <c r="I35" s="452"/>
      <c r="J35" s="453"/>
      <c r="K35" s="46"/>
    </row>
    <row r="36" spans="2:11" ht="24" customHeight="1" x14ac:dyDescent="0.35">
      <c r="B36" s="45"/>
      <c r="C36" s="458" t="s">
        <v>33</v>
      </c>
      <c r="D36" s="459"/>
      <c r="E36" s="459"/>
      <c r="F36" s="444"/>
      <c r="G36" s="445"/>
      <c r="H36" s="445"/>
      <c r="I36" s="445"/>
      <c r="J36" s="446"/>
      <c r="K36" s="46"/>
    </row>
    <row r="37" spans="2:11" ht="26.15" customHeight="1" x14ac:dyDescent="0.35">
      <c r="B37" s="45"/>
      <c r="C37" s="464" t="str">
        <f>IF(AND(F36="",F32&lt;&gt;""),"L'adresse courriel du représentant officiel de l'entreprise est essentielle pour communiquer la décision","")</f>
        <v/>
      </c>
      <c r="D37" s="465"/>
      <c r="E37" s="465"/>
      <c r="F37" s="454" t="s">
        <v>130</v>
      </c>
      <c r="G37" s="454"/>
      <c r="H37" s="454"/>
      <c r="I37" s="454"/>
      <c r="J37" s="455"/>
      <c r="K37" s="46"/>
    </row>
    <row r="38" spans="2:11" ht="10" customHeight="1" x14ac:dyDescent="0.35">
      <c r="B38" s="45"/>
      <c r="C38" s="72"/>
      <c r="D38" s="73"/>
      <c r="E38" s="74"/>
      <c r="F38" s="456"/>
      <c r="G38" s="456"/>
      <c r="H38" s="456"/>
      <c r="I38" s="456"/>
      <c r="J38" s="457"/>
      <c r="K38" s="46"/>
    </row>
    <row r="39" spans="2:11" ht="34" customHeight="1" x14ac:dyDescent="0.35">
      <c r="B39" s="45"/>
      <c r="C39" s="466" t="s">
        <v>243</v>
      </c>
      <c r="D39" s="450"/>
      <c r="E39" s="450"/>
      <c r="F39" s="450"/>
      <c r="G39" s="450"/>
      <c r="H39" s="450"/>
      <c r="I39" s="450"/>
      <c r="J39" s="450"/>
      <c r="K39" s="46"/>
    </row>
    <row r="40" spans="2:11" ht="10" customHeight="1" x14ac:dyDescent="0.35">
      <c r="B40" s="45"/>
      <c r="C40" s="462"/>
      <c r="D40" s="463"/>
      <c r="E40" s="463"/>
      <c r="F40" s="59"/>
      <c r="G40" s="59"/>
      <c r="H40" s="59"/>
      <c r="I40" s="59"/>
      <c r="J40" s="69"/>
      <c r="K40" s="46"/>
    </row>
    <row r="41" spans="2:11" ht="24" customHeight="1" x14ac:dyDescent="0.35">
      <c r="B41" s="45"/>
      <c r="C41" s="418" t="s">
        <v>13</v>
      </c>
      <c r="D41" s="419"/>
      <c r="E41" s="420"/>
      <c r="F41" s="444"/>
      <c r="G41" s="445"/>
      <c r="H41" s="445"/>
      <c r="I41" s="445"/>
      <c r="J41" s="446"/>
      <c r="K41" s="46"/>
    </row>
    <row r="42" spans="2:11" ht="24" customHeight="1" x14ac:dyDescent="0.35">
      <c r="B42" s="45"/>
      <c r="C42" s="418" t="s">
        <v>14</v>
      </c>
      <c r="D42" s="419"/>
      <c r="E42" s="420"/>
      <c r="F42" s="444"/>
      <c r="G42" s="445"/>
      <c r="H42" s="445"/>
      <c r="I42" s="445"/>
      <c r="J42" s="446"/>
      <c r="K42" s="46"/>
    </row>
    <row r="43" spans="2:11" ht="24" customHeight="1" x14ac:dyDescent="0.35">
      <c r="B43" s="45"/>
      <c r="C43" s="458" t="s">
        <v>19</v>
      </c>
      <c r="D43" s="459"/>
      <c r="E43" s="459"/>
      <c r="F43" s="444"/>
      <c r="G43" s="445"/>
      <c r="H43" s="445"/>
      <c r="I43" s="445"/>
      <c r="J43" s="446"/>
      <c r="K43" s="46"/>
    </row>
    <row r="44" spans="2:11" ht="24" customHeight="1" x14ac:dyDescent="0.35">
      <c r="B44" s="45"/>
      <c r="C44" s="458" t="s">
        <v>20</v>
      </c>
      <c r="D44" s="459"/>
      <c r="E44" s="459"/>
      <c r="F44" s="448"/>
      <c r="G44" s="449"/>
      <c r="H44" s="75"/>
      <c r="I44" s="75"/>
      <c r="J44" s="76"/>
      <c r="K44" s="46"/>
    </row>
    <row r="45" spans="2:11" ht="24" customHeight="1" x14ac:dyDescent="0.35">
      <c r="B45" s="45"/>
      <c r="C45" s="458" t="s">
        <v>21</v>
      </c>
      <c r="D45" s="459"/>
      <c r="E45" s="459"/>
      <c r="F45" s="444"/>
      <c r="G45" s="445"/>
      <c r="H45" s="445"/>
      <c r="I45" s="445"/>
      <c r="J45" s="446"/>
      <c r="K45" s="46"/>
    </row>
    <row r="46" spans="2:11" ht="23.15" customHeight="1" x14ac:dyDescent="0.35">
      <c r="B46" s="45"/>
      <c r="C46" s="77"/>
      <c r="D46" s="78"/>
      <c r="E46" s="79"/>
      <c r="F46" s="454" t="s">
        <v>131</v>
      </c>
      <c r="G46" s="454"/>
      <c r="H46" s="454"/>
      <c r="I46" s="454"/>
      <c r="J46" s="455"/>
      <c r="K46" s="46"/>
    </row>
    <row r="47" spans="2:11" ht="10" customHeight="1" x14ac:dyDescent="0.35">
      <c r="B47" s="45"/>
      <c r="C47" s="72"/>
      <c r="D47" s="73"/>
      <c r="E47" s="74"/>
      <c r="F47" s="456"/>
      <c r="G47" s="456"/>
      <c r="H47" s="456"/>
      <c r="I47" s="456"/>
      <c r="J47" s="457"/>
      <c r="K47" s="46"/>
    </row>
    <row r="48" spans="2:11" ht="10" customHeight="1" thickBot="1" x14ac:dyDescent="0.4">
      <c r="B48" s="50"/>
      <c r="C48" s="80"/>
      <c r="D48" s="80"/>
      <c r="E48" s="81"/>
      <c r="F48" s="82"/>
      <c r="G48" s="51"/>
      <c r="H48" s="51"/>
      <c r="I48" s="51"/>
      <c r="J48" s="51"/>
      <c r="K48" s="53"/>
    </row>
    <row r="49" spans="2:13" ht="14.15" customHeight="1" thickBot="1" x14ac:dyDescent="0.4">
      <c r="C49" s="83"/>
      <c r="D49" s="83"/>
      <c r="E49" s="83"/>
      <c r="F49" s="40"/>
      <c r="G49" s="40"/>
      <c r="H49" s="40"/>
      <c r="I49" s="40"/>
      <c r="J49" s="40"/>
    </row>
    <row r="50" spans="2:13" ht="10" customHeight="1" x14ac:dyDescent="0.35">
      <c r="B50" s="41"/>
      <c r="C50" s="84"/>
      <c r="D50" s="84"/>
      <c r="E50" s="85"/>
      <c r="F50" s="56"/>
      <c r="G50" s="42"/>
      <c r="H50" s="42"/>
      <c r="I50" s="42"/>
      <c r="J50" s="42"/>
      <c r="K50" s="44"/>
    </row>
    <row r="51" spans="2:13" ht="28" customHeight="1" x14ac:dyDescent="0.35">
      <c r="B51" s="45"/>
      <c r="C51" s="392" t="s">
        <v>108</v>
      </c>
      <c r="D51" s="392"/>
      <c r="E51" s="392"/>
      <c r="F51" s="392"/>
      <c r="G51" s="392"/>
      <c r="H51" s="392"/>
      <c r="I51" s="392"/>
      <c r="J51" s="392"/>
      <c r="K51" s="46"/>
    </row>
    <row r="52" spans="2:13" ht="10" customHeight="1" x14ac:dyDescent="0.35">
      <c r="B52" s="45"/>
      <c r="C52" s="86"/>
      <c r="D52" s="86"/>
      <c r="E52" s="87"/>
      <c r="F52" s="40"/>
      <c r="G52" s="40"/>
      <c r="H52" s="40"/>
      <c r="I52" s="40"/>
      <c r="J52" s="40"/>
      <c r="K52" s="46"/>
    </row>
    <row r="53" spans="2:13" ht="25.5" customHeight="1" x14ac:dyDescent="0.35">
      <c r="B53" s="45"/>
      <c r="C53" s="447" t="s">
        <v>202</v>
      </c>
      <c r="D53" s="447"/>
      <c r="E53" s="447"/>
      <c r="F53" s="447"/>
      <c r="G53" s="447"/>
      <c r="H53" s="447"/>
      <c r="I53" s="447"/>
      <c r="J53" s="447"/>
      <c r="K53" s="46"/>
      <c r="M53" s="31"/>
    </row>
    <row r="54" spans="2:13" ht="10" customHeight="1" x14ac:dyDescent="0.35">
      <c r="B54" s="45"/>
      <c r="C54" s="10"/>
      <c r="D54" s="10"/>
      <c r="E54" s="10"/>
      <c r="F54" s="10"/>
      <c r="G54" s="10"/>
      <c r="H54" s="10"/>
      <c r="I54" s="10"/>
      <c r="J54" s="10"/>
      <c r="K54" s="46"/>
      <c r="M54" s="88"/>
    </row>
    <row r="55" spans="2:13" ht="22" customHeight="1" x14ac:dyDescent="0.35">
      <c r="B55" s="45"/>
      <c r="C55" s="369" t="s">
        <v>95</v>
      </c>
      <c r="D55" s="369"/>
      <c r="E55" s="369"/>
      <c r="F55" s="369"/>
      <c r="G55" s="369"/>
      <c r="H55" s="369"/>
      <c r="I55" s="369"/>
      <c r="J55" s="369"/>
      <c r="K55" s="46"/>
    </row>
    <row r="56" spans="2:13" ht="20" customHeight="1" x14ac:dyDescent="0.35">
      <c r="B56" s="45"/>
      <c r="C56" s="435" t="s">
        <v>135</v>
      </c>
      <c r="D56" s="435"/>
      <c r="E56" s="435"/>
      <c r="F56" s="435"/>
      <c r="G56" s="435"/>
      <c r="H56" s="435"/>
      <c r="I56" s="435"/>
      <c r="J56" s="435"/>
      <c r="K56" s="46"/>
    </row>
    <row r="57" spans="2:13" ht="20.149999999999999" customHeight="1" x14ac:dyDescent="0.35">
      <c r="B57" s="45"/>
      <c r="C57" s="426" t="s">
        <v>132</v>
      </c>
      <c r="D57" s="426"/>
      <c r="E57" s="426"/>
      <c r="F57" s="426"/>
      <c r="G57" s="426"/>
      <c r="H57" s="426"/>
      <c r="I57" s="426"/>
      <c r="J57" s="426"/>
      <c r="K57" s="46"/>
    </row>
    <row r="58" spans="2:13" ht="28" customHeight="1" x14ac:dyDescent="0.35">
      <c r="B58" s="45"/>
      <c r="C58" s="432" t="s">
        <v>90</v>
      </c>
      <c r="D58" s="433"/>
      <c r="E58" s="433"/>
      <c r="F58" s="433"/>
      <c r="G58" s="433"/>
      <c r="H58" s="433"/>
      <c r="I58" s="433"/>
      <c r="J58" s="434"/>
      <c r="K58" s="46"/>
      <c r="L58" s="33"/>
    </row>
    <row r="59" spans="2:13" ht="10" customHeight="1" x14ac:dyDescent="0.35">
      <c r="B59" s="45"/>
      <c r="C59" s="89"/>
      <c r="D59" s="89"/>
      <c r="E59" s="89"/>
      <c r="F59" s="89"/>
      <c r="G59" s="89"/>
      <c r="H59" s="89"/>
      <c r="I59" s="89"/>
      <c r="J59" s="89"/>
      <c r="K59" s="46"/>
    </row>
    <row r="60" spans="2:13" s="94" customFormat="1" ht="56" customHeight="1" x14ac:dyDescent="0.35">
      <c r="B60" s="90"/>
      <c r="C60" s="422" t="s">
        <v>107</v>
      </c>
      <c r="D60" s="423"/>
      <c r="E60" s="424"/>
      <c r="F60" s="91" t="s">
        <v>213</v>
      </c>
      <c r="G60" s="92" t="s">
        <v>113</v>
      </c>
      <c r="H60" s="91" t="s">
        <v>215</v>
      </c>
      <c r="I60" s="91" t="s">
        <v>214</v>
      </c>
      <c r="J60" s="91" t="s">
        <v>240</v>
      </c>
      <c r="K60" s="93"/>
    </row>
    <row r="61" spans="2:13" s="94" customFormat="1" ht="26" customHeight="1" x14ac:dyDescent="0.35">
      <c r="B61" s="90"/>
      <c r="C61" s="363"/>
      <c r="D61" s="425"/>
      <c r="E61" s="364"/>
      <c r="F61" s="14"/>
      <c r="G61" s="14"/>
      <c r="H61" s="15"/>
      <c r="I61" s="15"/>
      <c r="J61" s="14"/>
      <c r="K61" s="93"/>
    </row>
    <row r="62" spans="2:13" s="94" customFormat="1" ht="26" customHeight="1" x14ac:dyDescent="0.35">
      <c r="B62" s="90"/>
      <c r="C62" s="363"/>
      <c r="D62" s="425"/>
      <c r="E62" s="364"/>
      <c r="F62" s="14"/>
      <c r="G62" s="14"/>
      <c r="H62" s="15"/>
      <c r="I62" s="15"/>
      <c r="J62" s="14"/>
      <c r="K62" s="93"/>
    </row>
    <row r="63" spans="2:13" s="94" customFormat="1" ht="26" customHeight="1" x14ac:dyDescent="0.35">
      <c r="B63" s="90"/>
      <c r="C63" s="363"/>
      <c r="D63" s="425"/>
      <c r="E63" s="364"/>
      <c r="F63" s="14"/>
      <c r="G63" s="14"/>
      <c r="H63" s="15"/>
      <c r="I63" s="15"/>
      <c r="J63" s="14"/>
      <c r="K63" s="93"/>
    </row>
    <row r="64" spans="2:13" s="94" customFormat="1" ht="26" customHeight="1" x14ac:dyDescent="0.35">
      <c r="B64" s="90"/>
      <c r="C64" s="363"/>
      <c r="D64" s="425"/>
      <c r="E64" s="364"/>
      <c r="F64" s="14"/>
      <c r="G64" s="14"/>
      <c r="H64" s="15"/>
      <c r="I64" s="15"/>
      <c r="J64" s="14"/>
      <c r="K64" s="93"/>
    </row>
    <row r="65" spans="2:20" s="94" customFormat="1" ht="26" customHeight="1" x14ac:dyDescent="0.35">
      <c r="B65" s="90"/>
      <c r="C65" s="363"/>
      <c r="D65" s="425"/>
      <c r="E65" s="364"/>
      <c r="F65" s="14"/>
      <c r="G65" s="14"/>
      <c r="H65" s="15"/>
      <c r="I65" s="15"/>
      <c r="J65" s="14"/>
      <c r="K65" s="93"/>
    </row>
    <row r="66" spans="2:20" ht="22" customHeight="1" x14ac:dyDescent="0.35">
      <c r="B66" s="45"/>
      <c r="C66" s="475" t="s">
        <v>241</v>
      </c>
      <c r="D66" s="476"/>
      <c r="E66" s="476"/>
      <c r="F66" s="476"/>
      <c r="G66" s="476"/>
      <c r="H66" s="476"/>
      <c r="I66" s="476"/>
      <c r="J66" s="477"/>
      <c r="K66" s="46"/>
      <c r="M66" s="366"/>
      <c r="N66" s="366"/>
      <c r="O66" s="366"/>
      <c r="P66" s="366"/>
      <c r="Q66" s="366"/>
      <c r="R66" s="366"/>
      <c r="S66" s="366"/>
      <c r="T66" s="366"/>
    </row>
    <row r="67" spans="2:20" ht="10" customHeight="1" x14ac:dyDescent="0.35">
      <c r="B67" s="45"/>
      <c r="C67" s="94"/>
      <c r="D67" s="95"/>
      <c r="E67" s="96"/>
      <c r="F67" s="96"/>
      <c r="G67" s="96"/>
      <c r="H67" s="96"/>
      <c r="I67" s="96"/>
      <c r="J67" s="96"/>
      <c r="K67" s="46"/>
      <c r="L67" s="33"/>
    </row>
    <row r="68" spans="2:20" ht="29" customHeight="1" x14ac:dyDescent="0.35">
      <c r="B68" s="45"/>
      <c r="C68" s="478" t="s">
        <v>216</v>
      </c>
      <c r="D68" s="479"/>
      <c r="E68" s="479"/>
      <c r="F68" s="479"/>
      <c r="G68" s="479"/>
      <c r="H68" s="479"/>
      <c r="I68" s="479"/>
      <c r="J68" s="480"/>
      <c r="K68" s="46"/>
      <c r="L68" s="33"/>
      <c r="M68" s="97"/>
    </row>
    <row r="69" spans="2:20" ht="51.65" customHeight="1" x14ac:dyDescent="0.35">
      <c r="B69" s="45"/>
      <c r="C69" s="427" t="s">
        <v>221</v>
      </c>
      <c r="D69" s="474"/>
      <c r="E69" s="428"/>
      <c r="F69" s="21" t="s">
        <v>217</v>
      </c>
      <c r="G69" s="21" t="s">
        <v>218</v>
      </c>
      <c r="H69" s="21" t="s">
        <v>219</v>
      </c>
      <c r="I69" s="427" t="s">
        <v>220</v>
      </c>
      <c r="J69" s="428"/>
      <c r="K69" s="46"/>
      <c r="L69" s="33"/>
    </row>
    <row r="70" spans="2:20" ht="20" customHeight="1" x14ac:dyDescent="0.35">
      <c r="B70" s="45"/>
      <c r="C70" s="431"/>
      <c r="D70" s="431"/>
      <c r="E70" s="431"/>
      <c r="F70" s="309"/>
      <c r="G70" s="309"/>
      <c r="H70" s="20"/>
      <c r="I70" s="429"/>
      <c r="J70" s="430"/>
      <c r="K70" s="46"/>
      <c r="L70" s="33"/>
      <c r="M70"/>
    </row>
    <row r="71" spans="2:20" ht="20" customHeight="1" x14ac:dyDescent="0.35">
      <c r="B71" s="45"/>
      <c r="C71" s="431"/>
      <c r="D71" s="431"/>
      <c r="E71" s="431"/>
      <c r="F71" s="309"/>
      <c r="G71" s="309"/>
      <c r="H71" s="20"/>
      <c r="I71" s="429"/>
      <c r="J71" s="430"/>
      <c r="K71" s="46"/>
      <c r="L71" s="33"/>
      <c r="M71"/>
    </row>
    <row r="72" spans="2:20" ht="20" customHeight="1" x14ac:dyDescent="0.35">
      <c r="B72" s="45"/>
      <c r="C72" s="431"/>
      <c r="D72" s="431"/>
      <c r="E72" s="431"/>
      <c r="F72" s="309"/>
      <c r="G72" s="309"/>
      <c r="H72" s="20"/>
      <c r="I72" s="310"/>
      <c r="J72" s="311"/>
      <c r="K72" s="46"/>
      <c r="L72" s="33"/>
      <c r="M72"/>
    </row>
    <row r="73" spans="2:20" ht="20" customHeight="1" x14ac:dyDescent="0.35">
      <c r="B73" s="45"/>
      <c r="C73" s="431"/>
      <c r="D73" s="431"/>
      <c r="E73" s="431"/>
      <c r="F73" s="309"/>
      <c r="G73" s="309"/>
      <c r="H73" s="20"/>
      <c r="I73" s="310"/>
      <c r="J73" s="311"/>
      <c r="K73" s="46"/>
      <c r="L73" s="33"/>
      <c r="M73"/>
    </row>
    <row r="74" spans="2:20" ht="20" customHeight="1" x14ac:dyDescent="0.35">
      <c r="B74" s="45"/>
      <c r="C74" s="431"/>
      <c r="D74" s="431"/>
      <c r="E74" s="431"/>
      <c r="F74" s="309"/>
      <c r="G74" s="309"/>
      <c r="H74" s="20"/>
      <c r="I74" s="429"/>
      <c r="J74" s="430"/>
      <c r="K74" s="46"/>
      <c r="L74" s="33"/>
    </row>
    <row r="75" spans="2:20" ht="14.15" customHeight="1" x14ac:dyDescent="0.35">
      <c r="B75" s="45"/>
      <c r="C75" s="98"/>
      <c r="D75" s="95"/>
      <c r="E75" s="96"/>
      <c r="F75" s="96"/>
      <c r="G75" s="98"/>
      <c r="H75" s="99"/>
      <c r="I75" s="96"/>
      <c r="J75" s="96"/>
      <c r="K75" s="46"/>
      <c r="L75" s="33"/>
      <c r="M75"/>
    </row>
    <row r="76" spans="2:20" ht="10" customHeight="1" x14ac:dyDescent="0.35">
      <c r="B76" s="45"/>
      <c r="C76" s="100"/>
      <c r="D76" s="101"/>
      <c r="E76" s="102"/>
      <c r="F76" s="103"/>
      <c r="G76" s="103"/>
      <c r="H76" s="103"/>
      <c r="I76" s="103"/>
      <c r="J76" s="104"/>
      <c r="K76" s="46"/>
      <c r="M76" s="472"/>
    </row>
    <row r="77" spans="2:20" ht="26.15" customHeight="1" x14ac:dyDescent="0.35">
      <c r="B77" s="45"/>
      <c r="C77" s="418" t="s">
        <v>109</v>
      </c>
      <c r="D77" s="419"/>
      <c r="E77" s="420"/>
      <c r="F77" s="363"/>
      <c r="G77" s="425"/>
      <c r="H77" s="425"/>
      <c r="I77" s="425"/>
      <c r="J77" s="364"/>
      <c r="K77" s="46"/>
      <c r="M77" s="472"/>
      <c r="N77" s="105">
        <f ca="1">TODAY()</f>
        <v>45243</v>
      </c>
    </row>
    <row r="78" spans="2:20" ht="10" customHeight="1" x14ac:dyDescent="0.35">
      <c r="B78" s="45"/>
      <c r="C78" s="70"/>
      <c r="D78" s="71"/>
      <c r="E78" s="106"/>
      <c r="F78" s="107"/>
      <c r="G78" s="107"/>
      <c r="H78" s="107"/>
      <c r="I78" s="107"/>
      <c r="J78" s="108"/>
      <c r="K78" s="46"/>
      <c r="M78" s="472"/>
      <c r="N78" s="105"/>
    </row>
    <row r="79" spans="2:20" ht="32" customHeight="1" x14ac:dyDescent="0.35">
      <c r="B79" s="45"/>
      <c r="C79" s="439" t="s">
        <v>282</v>
      </c>
      <c r="D79" s="440"/>
      <c r="E79" s="440"/>
      <c r="F79" s="15"/>
      <c r="G79" s="107"/>
      <c r="H79" s="107"/>
      <c r="I79" s="107"/>
      <c r="J79" s="108"/>
      <c r="K79" s="46"/>
      <c r="M79" s="472"/>
      <c r="N79" s="105"/>
    </row>
    <row r="80" spans="2:20" ht="10" customHeight="1" x14ac:dyDescent="0.35">
      <c r="B80" s="45"/>
      <c r="C80" s="70"/>
      <c r="D80" s="71"/>
      <c r="E80" s="106"/>
      <c r="F80" s="107"/>
      <c r="G80" s="107"/>
      <c r="H80" s="107"/>
      <c r="I80" s="107"/>
      <c r="J80" s="108"/>
      <c r="K80" s="46"/>
      <c r="M80" s="472"/>
      <c r="N80" s="105"/>
    </row>
    <row r="81" spans="2:14" ht="36.65" customHeight="1" x14ac:dyDescent="0.35">
      <c r="B81" s="45"/>
      <c r="C81" s="418" t="s">
        <v>161</v>
      </c>
      <c r="D81" s="419"/>
      <c r="E81" s="420"/>
      <c r="F81" s="27"/>
      <c r="G81" s="436" t="str">
        <f>IF(F81="","",IF(N81-N77&lt;14,"Malheureusement, votre demande étant soumise hors du délai de 14 jours avant le début des activités elle n'est donc pas admissible",IF(N81-N77&gt;=14,"Le rapport final devra être remis au plus tard 6 mois après la fin des activités","")))</f>
        <v/>
      </c>
      <c r="H81" s="437"/>
      <c r="I81" s="437"/>
      <c r="J81" s="438"/>
      <c r="K81" s="46"/>
      <c r="M81" s="472"/>
      <c r="N81" s="105">
        <f>+F81</f>
        <v>0</v>
      </c>
    </row>
    <row r="82" spans="2:14" ht="10" customHeight="1" x14ac:dyDescent="0.35">
      <c r="B82" s="45"/>
      <c r="C82" s="70"/>
      <c r="D82" s="71"/>
      <c r="E82" s="106"/>
      <c r="F82" s="107"/>
      <c r="G82" s="107"/>
      <c r="H82" s="107"/>
      <c r="I82" s="107"/>
      <c r="J82" s="108"/>
      <c r="K82" s="46"/>
      <c r="M82" s="109"/>
    </row>
    <row r="83" spans="2:14" ht="120" customHeight="1" x14ac:dyDescent="0.35">
      <c r="B83" s="45"/>
      <c r="C83" s="407" t="s">
        <v>87</v>
      </c>
      <c r="D83" s="408"/>
      <c r="E83" s="421"/>
      <c r="F83" s="403"/>
      <c r="G83" s="404"/>
      <c r="H83" s="404"/>
      <c r="I83" s="404"/>
      <c r="J83" s="405"/>
      <c r="K83" s="46"/>
      <c r="M83" s="109"/>
    </row>
    <row r="84" spans="2:14" ht="10" customHeight="1" x14ac:dyDescent="0.35">
      <c r="B84" s="45"/>
      <c r="C84" s="110"/>
      <c r="D84" s="111"/>
      <c r="E84" s="106"/>
      <c r="F84" s="106"/>
      <c r="G84" s="106"/>
      <c r="H84" s="106"/>
      <c r="I84" s="106"/>
      <c r="J84" s="112"/>
      <c r="K84" s="46"/>
    </row>
    <row r="85" spans="2:14" ht="48" customHeight="1" x14ac:dyDescent="0.35">
      <c r="B85" s="45"/>
      <c r="C85" s="409" t="s">
        <v>61</v>
      </c>
      <c r="D85" s="410"/>
      <c r="E85" s="410"/>
      <c r="F85" s="403"/>
      <c r="G85" s="404"/>
      <c r="H85" s="404"/>
      <c r="I85" s="404"/>
      <c r="J85" s="405"/>
      <c r="K85" s="46"/>
    </row>
    <row r="86" spans="2:14" ht="10" customHeight="1" x14ac:dyDescent="0.35">
      <c r="B86" s="45"/>
      <c r="C86" s="70"/>
      <c r="D86" s="71"/>
      <c r="E86" s="106"/>
      <c r="F86" s="107"/>
      <c r="G86" s="107"/>
      <c r="H86" s="107"/>
      <c r="I86" s="107"/>
      <c r="J86" s="108"/>
      <c r="K86" s="46"/>
    </row>
    <row r="87" spans="2:14" ht="62.5" customHeight="1" x14ac:dyDescent="0.35">
      <c r="B87" s="45"/>
      <c r="C87" s="407" t="s">
        <v>88</v>
      </c>
      <c r="D87" s="408"/>
      <c r="E87" s="408"/>
      <c r="F87" s="403"/>
      <c r="G87" s="404"/>
      <c r="H87" s="404"/>
      <c r="I87" s="404"/>
      <c r="J87" s="405"/>
      <c r="K87" s="46"/>
    </row>
    <row r="88" spans="2:14" ht="10" customHeight="1" x14ac:dyDescent="0.35">
      <c r="B88" s="45"/>
      <c r="C88" s="70"/>
      <c r="D88" s="71"/>
      <c r="E88" s="106"/>
      <c r="F88" s="107"/>
      <c r="G88" s="107"/>
      <c r="H88" s="107"/>
      <c r="I88" s="107"/>
      <c r="J88" s="108"/>
      <c r="K88" s="46"/>
    </row>
    <row r="89" spans="2:14" ht="100" customHeight="1" x14ac:dyDescent="0.35">
      <c r="B89" s="45"/>
      <c r="C89" s="407" t="s">
        <v>254</v>
      </c>
      <c r="D89" s="408"/>
      <c r="E89" s="408"/>
      <c r="F89" s="403"/>
      <c r="G89" s="404"/>
      <c r="H89" s="404"/>
      <c r="I89" s="404"/>
      <c r="J89" s="405"/>
      <c r="K89" s="46"/>
    </row>
    <row r="90" spans="2:14" ht="10" customHeight="1" x14ac:dyDescent="0.35">
      <c r="B90" s="45"/>
      <c r="C90" s="70"/>
      <c r="D90" s="71"/>
      <c r="E90" s="106"/>
      <c r="F90" s="107"/>
      <c r="G90" s="107"/>
      <c r="H90" s="107"/>
      <c r="I90" s="107"/>
      <c r="J90" s="108"/>
      <c r="K90" s="46"/>
    </row>
    <row r="91" spans="2:14" ht="84" customHeight="1" x14ac:dyDescent="0.35">
      <c r="B91" s="45"/>
      <c r="C91" s="407" t="s">
        <v>120</v>
      </c>
      <c r="D91" s="408"/>
      <c r="E91" s="408"/>
      <c r="F91" s="403"/>
      <c r="G91" s="404"/>
      <c r="H91" s="404"/>
      <c r="I91" s="404"/>
      <c r="J91" s="405"/>
      <c r="K91" s="46"/>
    </row>
    <row r="92" spans="2:14" ht="16" customHeight="1" x14ac:dyDescent="0.35">
      <c r="B92" s="45"/>
      <c r="C92" s="70"/>
      <c r="D92" s="71"/>
      <c r="E92" s="106"/>
      <c r="F92" s="107"/>
      <c r="G92" s="107"/>
      <c r="H92" s="107"/>
      <c r="I92" s="107"/>
      <c r="J92" s="108"/>
      <c r="K92" s="46"/>
    </row>
    <row r="93" spans="2:14" ht="33.5" customHeight="1" x14ac:dyDescent="0.45">
      <c r="B93" s="45"/>
      <c r="C93" s="407" t="s">
        <v>246</v>
      </c>
      <c r="D93" s="408"/>
      <c r="E93" s="113" t="s">
        <v>162</v>
      </c>
      <c r="F93" s="406"/>
      <c r="G93" s="406"/>
      <c r="H93" s="406"/>
      <c r="I93" s="406"/>
      <c r="J93" s="406"/>
      <c r="K93" s="46"/>
      <c r="M93" s="114"/>
    </row>
    <row r="94" spans="2:14" ht="33.5" customHeight="1" x14ac:dyDescent="0.35">
      <c r="B94" s="45"/>
      <c r="C94" s="407"/>
      <c r="D94" s="408"/>
      <c r="E94" s="113" t="s">
        <v>163</v>
      </c>
      <c r="F94" s="406"/>
      <c r="G94" s="406"/>
      <c r="H94" s="406"/>
      <c r="I94" s="406"/>
      <c r="J94" s="406"/>
      <c r="K94" s="46"/>
    </row>
    <row r="95" spans="2:14" ht="33.5" customHeight="1" x14ac:dyDescent="0.35">
      <c r="B95" s="45"/>
      <c r="C95" s="407"/>
      <c r="D95" s="408"/>
      <c r="E95" s="113" t="s">
        <v>164</v>
      </c>
      <c r="F95" s="406"/>
      <c r="G95" s="406"/>
      <c r="H95" s="406"/>
      <c r="I95" s="406"/>
      <c r="J95" s="406"/>
      <c r="K95" s="46"/>
    </row>
    <row r="96" spans="2:14" ht="33.5" customHeight="1" x14ac:dyDescent="0.35">
      <c r="B96" s="45"/>
      <c r="C96" s="407"/>
      <c r="D96" s="408"/>
      <c r="E96" s="113" t="s">
        <v>165</v>
      </c>
      <c r="F96" s="406"/>
      <c r="G96" s="406"/>
      <c r="H96" s="406"/>
      <c r="I96" s="406"/>
      <c r="J96" s="406"/>
      <c r="K96" s="46"/>
    </row>
    <row r="97" spans="2:12" ht="33.5" customHeight="1" x14ac:dyDescent="0.35">
      <c r="B97" s="45"/>
      <c r="C97" s="407"/>
      <c r="D97" s="408"/>
      <c r="E97" s="113" t="s">
        <v>166</v>
      </c>
      <c r="F97" s="406"/>
      <c r="G97" s="406"/>
      <c r="H97" s="406"/>
      <c r="I97" s="406"/>
      <c r="J97" s="406"/>
      <c r="K97" s="46"/>
    </row>
    <row r="98" spans="2:12" ht="10" customHeight="1" x14ac:dyDescent="0.35">
      <c r="B98" s="45"/>
      <c r="C98" s="115"/>
      <c r="D98" s="116"/>
      <c r="E98" s="116"/>
      <c r="F98" s="116"/>
      <c r="G98" s="116"/>
      <c r="H98" s="116"/>
      <c r="I98" s="116"/>
      <c r="J98" s="117"/>
      <c r="K98" s="46"/>
      <c r="L98" s="33"/>
    </row>
    <row r="99" spans="2:12" s="120" customFormat="1" ht="10" customHeight="1" thickBot="1" x14ac:dyDescent="0.5">
      <c r="B99" s="118"/>
      <c r="C99" s="11"/>
      <c r="D99" s="11"/>
      <c r="E99" s="11"/>
      <c r="F99" s="11"/>
      <c r="G99" s="11"/>
      <c r="H99" s="11"/>
      <c r="I99" s="11"/>
      <c r="J99" s="11"/>
      <c r="K99" s="119"/>
    </row>
    <row r="100" spans="2:12" s="120" customFormat="1" ht="14.15" customHeight="1" thickBot="1" x14ac:dyDescent="0.5">
      <c r="C100" s="6"/>
      <c r="D100" s="6"/>
      <c r="E100" s="6"/>
      <c r="F100" s="6"/>
      <c r="G100" s="6"/>
      <c r="H100" s="6"/>
      <c r="I100" s="6"/>
      <c r="J100" s="6"/>
      <c r="K100" s="121"/>
    </row>
    <row r="101" spans="2:12" ht="10" customHeight="1" x14ac:dyDescent="0.35">
      <c r="B101" s="41"/>
      <c r="C101" s="84"/>
      <c r="D101" s="84"/>
      <c r="E101" s="85"/>
      <c r="F101" s="56"/>
      <c r="G101" s="42"/>
      <c r="H101" s="42"/>
      <c r="I101" s="42"/>
      <c r="J101" s="42"/>
      <c r="K101" s="44"/>
    </row>
    <row r="102" spans="2:12" ht="26.15" customHeight="1" x14ac:dyDescent="0.35">
      <c r="B102" s="45"/>
      <c r="C102" s="392" t="s">
        <v>121</v>
      </c>
      <c r="D102" s="392"/>
      <c r="E102" s="392"/>
      <c r="F102" s="392"/>
      <c r="G102" s="392"/>
      <c r="H102" s="392"/>
      <c r="I102" s="392"/>
      <c r="J102" s="392"/>
      <c r="K102" s="46"/>
    </row>
    <row r="103" spans="2:12" ht="10" customHeight="1" x14ac:dyDescent="0.35">
      <c r="B103" s="45"/>
      <c r="C103" s="86"/>
      <c r="D103" s="86"/>
      <c r="E103" s="87"/>
      <c r="F103" s="40"/>
      <c r="G103" s="40"/>
      <c r="H103" s="40"/>
      <c r="I103" s="40"/>
      <c r="J103" s="40"/>
      <c r="K103" s="46"/>
    </row>
    <row r="104" spans="2:12" ht="22" customHeight="1" x14ac:dyDescent="0.35">
      <c r="B104" s="45"/>
      <c r="C104" s="369" t="s">
        <v>95</v>
      </c>
      <c r="D104" s="369"/>
      <c r="E104" s="369"/>
      <c r="F104" s="369"/>
      <c r="G104" s="369"/>
      <c r="H104" s="369"/>
      <c r="I104" s="369"/>
      <c r="J104" s="369"/>
      <c r="K104" s="46"/>
    </row>
    <row r="105" spans="2:12" ht="22" customHeight="1" x14ac:dyDescent="0.35">
      <c r="B105" s="45"/>
      <c r="C105" s="441" t="s">
        <v>222</v>
      </c>
      <c r="D105" s="441"/>
      <c r="E105" s="441"/>
      <c r="F105" s="441"/>
      <c r="G105" s="441"/>
      <c r="H105" s="441"/>
      <c r="I105" s="441"/>
      <c r="J105" s="441"/>
      <c r="K105" s="46"/>
    </row>
    <row r="106" spans="2:12" ht="10" customHeight="1" thickBot="1" x14ac:dyDescent="0.4">
      <c r="B106" s="50"/>
      <c r="C106" s="80"/>
      <c r="D106" s="80"/>
      <c r="E106" s="81"/>
      <c r="F106" s="122"/>
      <c r="G106" s="122"/>
      <c r="H106" s="13"/>
      <c r="I106" s="122"/>
      <c r="J106" s="122"/>
      <c r="K106" s="53"/>
    </row>
    <row r="107" spans="2:12" ht="14.15" customHeight="1" thickBot="1" x14ac:dyDescent="0.4">
      <c r="C107" s="86"/>
      <c r="D107" s="86"/>
      <c r="E107" s="87"/>
      <c r="F107" s="123"/>
    </row>
    <row r="108" spans="2:12" ht="10" customHeight="1" x14ac:dyDescent="0.35">
      <c r="B108" s="41"/>
      <c r="C108" s="84"/>
      <c r="D108" s="84"/>
      <c r="E108" s="85"/>
      <c r="F108" s="56"/>
      <c r="G108" s="42"/>
      <c r="H108" s="42"/>
      <c r="I108" s="42"/>
      <c r="J108" s="42"/>
      <c r="K108" s="44"/>
    </row>
    <row r="109" spans="2:12" ht="26.15" customHeight="1" x14ac:dyDescent="0.35">
      <c r="B109" s="45"/>
      <c r="C109" s="392" t="s">
        <v>122</v>
      </c>
      <c r="D109" s="392"/>
      <c r="E109" s="392"/>
      <c r="F109" s="392"/>
      <c r="G109" s="392"/>
      <c r="H109" s="392"/>
      <c r="I109" s="392"/>
      <c r="J109" s="392"/>
      <c r="K109" s="46"/>
    </row>
    <row r="110" spans="2:12" ht="10" customHeight="1" x14ac:dyDescent="0.35">
      <c r="B110" s="45"/>
      <c r="C110" s="86"/>
      <c r="D110" s="86"/>
      <c r="E110" s="87"/>
      <c r="F110" s="40"/>
      <c r="G110" s="40"/>
      <c r="H110" s="40"/>
      <c r="I110" s="40"/>
      <c r="J110" s="40"/>
      <c r="K110" s="46"/>
    </row>
    <row r="111" spans="2:12" ht="22" customHeight="1" x14ac:dyDescent="0.35">
      <c r="B111" s="45"/>
      <c r="C111" s="369" t="s">
        <v>95</v>
      </c>
      <c r="D111" s="369"/>
      <c r="E111" s="369"/>
      <c r="F111" s="369"/>
      <c r="G111" s="369"/>
      <c r="H111" s="369"/>
      <c r="I111" s="369"/>
      <c r="J111" s="369"/>
      <c r="K111" s="46"/>
    </row>
    <row r="112" spans="2:12" ht="22" customHeight="1" x14ac:dyDescent="0.35">
      <c r="B112" s="45"/>
      <c r="C112" s="441" t="s">
        <v>167</v>
      </c>
      <c r="D112" s="441"/>
      <c r="E112" s="441"/>
      <c r="F112" s="441"/>
      <c r="G112" s="441"/>
      <c r="H112" s="441"/>
      <c r="I112" s="441"/>
      <c r="J112" s="441"/>
      <c r="K112" s="46"/>
    </row>
    <row r="113" spans="2:11" ht="10" customHeight="1" x14ac:dyDescent="0.35">
      <c r="B113" s="45"/>
      <c r="C113" s="86"/>
      <c r="D113" s="86"/>
      <c r="E113" s="87"/>
      <c r="F113" s="40"/>
      <c r="G113" s="40"/>
      <c r="H113" s="40"/>
      <c r="I113" s="40"/>
      <c r="J113" s="40"/>
      <c r="K113" s="46"/>
    </row>
    <row r="114" spans="2:11" ht="20" customHeight="1" x14ac:dyDescent="0.35">
      <c r="B114" s="45"/>
      <c r="C114" s="86"/>
      <c r="D114" s="86"/>
      <c r="E114" s="87"/>
      <c r="F114" s="40"/>
      <c r="G114" s="383" t="s">
        <v>178</v>
      </c>
      <c r="H114" s="383"/>
      <c r="I114" s="40"/>
      <c r="J114" s="40"/>
      <c r="K114" s="46"/>
    </row>
    <row r="115" spans="2:11" ht="60" customHeight="1" x14ac:dyDescent="0.35">
      <c r="B115" s="45"/>
      <c r="C115" s="384" t="s">
        <v>184</v>
      </c>
      <c r="D115" s="385"/>
      <c r="E115" s="124" t="s">
        <v>66</v>
      </c>
      <c r="F115" s="125" t="s">
        <v>180</v>
      </c>
      <c r="G115" s="126" t="s">
        <v>179</v>
      </c>
      <c r="H115" s="126" t="s">
        <v>181</v>
      </c>
      <c r="I115" s="386" t="s">
        <v>1</v>
      </c>
      <c r="J115" s="387"/>
      <c r="K115" s="58"/>
    </row>
    <row r="116" spans="2:11" ht="25" customHeight="1" x14ac:dyDescent="0.35">
      <c r="B116" s="45"/>
      <c r="C116" s="379" t="s">
        <v>74</v>
      </c>
      <c r="D116" s="380"/>
      <c r="E116" s="127"/>
      <c r="F116" s="127"/>
      <c r="G116" s="127"/>
      <c r="H116" s="127"/>
      <c r="I116" s="127"/>
      <c r="J116" s="128"/>
      <c r="K116" s="58"/>
    </row>
    <row r="117" spans="2:11" ht="22" customHeight="1" x14ac:dyDescent="0.35">
      <c r="B117" s="45"/>
      <c r="C117" s="370" t="s">
        <v>62</v>
      </c>
      <c r="D117" s="371"/>
      <c r="E117" s="7"/>
      <c r="F117" s="8"/>
      <c r="G117" s="130" t="str">
        <f t="shared" ref="G117:G143" si="0">IF(F117="","",E117-F117)</f>
        <v/>
      </c>
      <c r="H117" s="130"/>
      <c r="I117" s="363"/>
      <c r="J117" s="364"/>
      <c r="K117" s="58"/>
    </row>
    <row r="118" spans="2:11" ht="22" customHeight="1" x14ac:dyDescent="0.35">
      <c r="B118" s="45"/>
      <c r="C118" s="370" t="s">
        <v>63</v>
      </c>
      <c r="D118" s="371"/>
      <c r="E118" s="7"/>
      <c r="F118" s="8"/>
      <c r="G118" s="130" t="str">
        <f t="shared" si="0"/>
        <v/>
      </c>
      <c r="H118" s="130"/>
      <c r="I118" s="363"/>
      <c r="J118" s="364"/>
      <c r="K118" s="58"/>
    </row>
    <row r="119" spans="2:11" ht="22" customHeight="1" x14ac:dyDescent="0.35">
      <c r="B119" s="45"/>
      <c r="C119" s="370" t="s">
        <v>64</v>
      </c>
      <c r="D119" s="371"/>
      <c r="E119" s="7"/>
      <c r="F119" s="8"/>
      <c r="G119" s="130" t="str">
        <f t="shared" si="0"/>
        <v/>
      </c>
      <c r="H119" s="130"/>
      <c r="I119" s="363"/>
      <c r="J119" s="364"/>
      <c r="K119" s="58"/>
    </row>
    <row r="120" spans="2:11" ht="22" customHeight="1" x14ac:dyDescent="0.35">
      <c r="B120" s="45"/>
      <c r="C120" s="370" t="s">
        <v>58</v>
      </c>
      <c r="D120" s="371"/>
      <c r="E120" s="7"/>
      <c r="F120" s="8"/>
      <c r="G120" s="130" t="str">
        <f t="shared" si="0"/>
        <v/>
      </c>
      <c r="H120" s="130"/>
      <c r="I120" s="363"/>
      <c r="J120" s="364"/>
      <c r="K120" s="58"/>
    </row>
    <row r="121" spans="2:11" ht="22" customHeight="1" x14ac:dyDescent="0.35">
      <c r="B121" s="45"/>
      <c r="C121" s="131" t="s">
        <v>182</v>
      </c>
      <c r="D121" s="26"/>
      <c r="E121" s="7"/>
      <c r="F121" s="8"/>
      <c r="G121" s="130" t="str">
        <f t="shared" si="0"/>
        <v/>
      </c>
      <c r="H121" s="130"/>
      <c r="I121" s="363"/>
      <c r="J121" s="364"/>
      <c r="K121" s="58"/>
    </row>
    <row r="122" spans="2:11" ht="22" customHeight="1" x14ac:dyDescent="0.35">
      <c r="B122" s="45"/>
      <c r="C122" s="131" t="s">
        <v>182</v>
      </c>
      <c r="D122" s="26"/>
      <c r="E122" s="7"/>
      <c r="F122" s="8"/>
      <c r="G122" s="130" t="str">
        <f t="shared" si="0"/>
        <v/>
      </c>
      <c r="H122" s="130"/>
      <c r="I122" s="363"/>
      <c r="J122" s="364"/>
      <c r="K122" s="58"/>
    </row>
    <row r="123" spans="2:11" ht="22" customHeight="1" x14ac:dyDescent="0.35">
      <c r="B123" s="45"/>
      <c r="C123" s="131" t="s">
        <v>182</v>
      </c>
      <c r="D123" s="26"/>
      <c r="E123" s="7"/>
      <c r="F123" s="8"/>
      <c r="G123" s="130" t="str">
        <f t="shared" si="0"/>
        <v/>
      </c>
      <c r="H123" s="130"/>
      <c r="I123" s="363"/>
      <c r="J123" s="364"/>
      <c r="K123" s="58"/>
    </row>
    <row r="124" spans="2:11" ht="28" customHeight="1" x14ac:dyDescent="0.35">
      <c r="B124" s="45"/>
      <c r="C124" s="411" t="s">
        <v>76</v>
      </c>
      <c r="D124" s="412"/>
      <c r="E124" s="132">
        <f>SUM(E117:E123)</f>
        <v>0</v>
      </c>
      <c r="F124" s="133">
        <f>SUM(F117:F123)</f>
        <v>0</v>
      </c>
      <c r="G124" s="134">
        <f>SUM(G117:G123)</f>
        <v>0</v>
      </c>
      <c r="H124" s="134">
        <f>SUM(H117:H123)</f>
        <v>0</v>
      </c>
      <c r="I124" s="390"/>
      <c r="J124" s="391"/>
      <c r="K124" s="58"/>
    </row>
    <row r="125" spans="2:11" x14ac:dyDescent="0.35">
      <c r="B125" s="45"/>
      <c r="E125" s="29"/>
      <c r="K125" s="58"/>
    </row>
    <row r="126" spans="2:11" ht="25" customHeight="1" x14ac:dyDescent="0.35">
      <c r="B126" s="45"/>
      <c r="C126" s="379" t="s">
        <v>75</v>
      </c>
      <c r="D126" s="380"/>
      <c r="E126" s="127"/>
      <c r="F126" s="127"/>
      <c r="G126" s="127"/>
      <c r="H126" s="127"/>
      <c r="I126" s="127"/>
      <c r="J126" s="128"/>
      <c r="K126" s="58"/>
    </row>
    <row r="127" spans="2:11" ht="22" customHeight="1" x14ac:dyDescent="0.35">
      <c r="B127" s="45"/>
      <c r="C127" s="370" t="s">
        <v>56</v>
      </c>
      <c r="D127" s="371"/>
      <c r="E127" s="7"/>
      <c r="F127" s="8"/>
      <c r="G127" s="130" t="str">
        <f t="shared" si="0"/>
        <v/>
      </c>
      <c r="H127" s="130"/>
      <c r="I127" s="363"/>
      <c r="J127" s="364"/>
      <c r="K127" s="58"/>
    </row>
    <row r="128" spans="2:11" ht="22" customHeight="1" x14ac:dyDescent="0.35">
      <c r="B128" s="45"/>
      <c r="C128" s="388" t="s">
        <v>60</v>
      </c>
      <c r="D128" s="389"/>
      <c r="E128" s="7"/>
      <c r="F128" s="8"/>
      <c r="G128" s="130" t="str">
        <f t="shared" si="0"/>
        <v/>
      </c>
      <c r="H128" s="130"/>
      <c r="I128" s="363"/>
      <c r="J128" s="364"/>
      <c r="K128" s="58"/>
    </row>
    <row r="129" spans="2:13" ht="22" customHeight="1" x14ac:dyDescent="0.35">
      <c r="B129" s="45"/>
      <c r="C129" s="370" t="s">
        <v>57</v>
      </c>
      <c r="D129" s="371"/>
      <c r="E129" s="7"/>
      <c r="F129" s="8"/>
      <c r="G129" s="130" t="str">
        <f t="shared" si="0"/>
        <v/>
      </c>
      <c r="H129" s="130"/>
      <c r="I129" s="363"/>
      <c r="J129" s="364"/>
      <c r="K129" s="58"/>
    </row>
    <row r="130" spans="2:13" ht="22" customHeight="1" x14ac:dyDescent="0.35">
      <c r="B130" s="45"/>
      <c r="C130" s="131" t="s">
        <v>182</v>
      </c>
      <c r="D130" s="26"/>
      <c r="E130" s="7"/>
      <c r="F130" s="8"/>
      <c r="G130" s="130" t="str">
        <f t="shared" si="0"/>
        <v/>
      </c>
      <c r="H130" s="130"/>
      <c r="I130" s="363"/>
      <c r="J130" s="364"/>
      <c r="K130" s="58"/>
    </row>
    <row r="131" spans="2:13" ht="22" customHeight="1" x14ac:dyDescent="0.35">
      <c r="B131" s="45"/>
      <c r="C131" s="131" t="s">
        <v>182</v>
      </c>
      <c r="D131" s="26"/>
      <c r="E131" s="7"/>
      <c r="F131" s="8"/>
      <c r="G131" s="130" t="str">
        <f t="shared" si="0"/>
        <v/>
      </c>
      <c r="H131" s="130"/>
      <c r="I131" s="363"/>
      <c r="J131" s="364"/>
      <c r="K131" s="58"/>
    </row>
    <row r="132" spans="2:13" ht="22" customHeight="1" x14ac:dyDescent="0.35">
      <c r="B132" s="45"/>
      <c r="C132" s="131" t="s">
        <v>182</v>
      </c>
      <c r="D132" s="26"/>
      <c r="E132" s="7"/>
      <c r="F132" s="8"/>
      <c r="G132" s="130" t="str">
        <f t="shared" si="0"/>
        <v/>
      </c>
      <c r="H132" s="130"/>
      <c r="I132" s="363"/>
      <c r="J132" s="364"/>
      <c r="K132" s="58"/>
    </row>
    <row r="133" spans="2:13" ht="28" customHeight="1" x14ac:dyDescent="0.35">
      <c r="B133" s="45"/>
      <c r="C133" s="411" t="s">
        <v>77</v>
      </c>
      <c r="D133" s="412"/>
      <c r="E133" s="132">
        <f>SUM(E127:E132)</f>
        <v>0</v>
      </c>
      <c r="F133" s="133">
        <f>SUM(F127:F132)</f>
        <v>0</v>
      </c>
      <c r="G133" s="134">
        <f>SUM(G127:G132)</f>
        <v>0</v>
      </c>
      <c r="H133" s="134">
        <f>SUM(H127:H132)</f>
        <v>0</v>
      </c>
      <c r="I133" s="390"/>
      <c r="J133" s="391"/>
      <c r="K133" s="58"/>
    </row>
    <row r="134" spans="2:13" x14ac:dyDescent="0.35">
      <c r="B134" s="45"/>
      <c r="E134" s="29"/>
      <c r="K134" s="58"/>
    </row>
    <row r="135" spans="2:13" ht="25" customHeight="1" x14ac:dyDescent="0.35">
      <c r="B135" s="45"/>
      <c r="C135" s="379" t="s">
        <v>7</v>
      </c>
      <c r="D135" s="380"/>
      <c r="E135" s="127"/>
      <c r="F135" s="127"/>
      <c r="G135" s="127"/>
      <c r="H135" s="127"/>
      <c r="I135" s="127"/>
      <c r="J135" s="128"/>
      <c r="K135" s="58"/>
    </row>
    <row r="136" spans="2:13" ht="22" customHeight="1" x14ac:dyDescent="0.35">
      <c r="B136" s="45"/>
      <c r="C136" s="370" t="s">
        <v>15</v>
      </c>
      <c r="D136" s="371"/>
      <c r="E136" s="7"/>
      <c r="F136" s="8"/>
      <c r="G136" s="130" t="str">
        <f t="shared" si="0"/>
        <v/>
      </c>
      <c r="H136" s="130"/>
      <c r="I136" s="363"/>
      <c r="J136" s="364"/>
      <c r="K136" s="58"/>
    </row>
    <row r="137" spans="2:13" ht="22" customHeight="1" x14ac:dyDescent="0.35">
      <c r="B137" s="45"/>
      <c r="C137" s="370" t="s">
        <v>16</v>
      </c>
      <c r="D137" s="371"/>
      <c r="E137" s="7"/>
      <c r="F137" s="8"/>
      <c r="G137" s="130" t="str">
        <f t="shared" si="0"/>
        <v/>
      </c>
      <c r="H137" s="130"/>
      <c r="I137" s="363"/>
      <c r="J137" s="364"/>
      <c r="K137" s="58"/>
    </row>
    <row r="138" spans="2:13" ht="22" customHeight="1" x14ac:dyDescent="0.35">
      <c r="B138" s="45"/>
      <c r="C138" s="370" t="s">
        <v>78</v>
      </c>
      <c r="D138" s="371"/>
      <c r="E138" s="7"/>
      <c r="F138" s="8"/>
      <c r="G138" s="130" t="str">
        <f t="shared" si="0"/>
        <v/>
      </c>
      <c r="H138" s="130"/>
      <c r="I138" s="363"/>
      <c r="J138" s="364"/>
      <c r="K138" s="58"/>
    </row>
    <row r="139" spans="2:13" ht="22" customHeight="1" x14ac:dyDescent="0.35">
      <c r="B139" s="45"/>
      <c r="C139" s="370" t="s">
        <v>17</v>
      </c>
      <c r="D139" s="371"/>
      <c r="E139" s="7"/>
      <c r="F139" s="8"/>
      <c r="G139" s="130" t="str">
        <f t="shared" si="0"/>
        <v/>
      </c>
      <c r="H139" s="130"/>
      <c r="I139" s="363"/>
      <c r="J139" s="364"/>
      <c r="K139" s="58"/>
    </row>
    <row r="140" spans="2:13" ht="32.5" customHeight="1" x14ac:dyDescent="0.35">
      <c r="B140" s="45"/>
      <c r="C140" s="370" t="s">
        <v>59</v>
      </c>
      <c r="D140" s="371"/>
      <c r="E140" s="7"/>
      <c r="F140" s="8"/>
      <c r="G140" s="130" t="str">
        <f t="shared" si="0"/>
        <v/>
      </c>
      <c r="H140" s="130"/>
      <c r="I140" s="363"/>
      <c r="J140" s="364"/>
      <c r="K140" s="58"/>
    </row>
    <row r="141" spans="2:13" ht="22" customHeight="1" x14ac:dyDescent="0.35">
      <c r="B141" s="45"/>
      <c r="C141" s="131" t="s">
        <v>182</v>
      </c>
      <c r="D141" s="26"/>
      <c r="E141" s="7"/>
      <c r="F141" s="8"/>
      <c r="G141" s="130" t="str">
        <f t="shared" si="0"/>
        <v/>
      </c>
      <c r="H141" s="130"/>
      <c r="I141" s="363"/>
      <c r="J141" s="364"/>
      <c r="K141" s="58"/>
    </row>
    <row r="142" spans="2:13" ht="22" customHeight="1" x14ac:dyDescent="0.35">
      <c r="B142" s="45"/>
      <c r="C142" s="131" t="s">
        <v>182</v>
      </c>
      <c r="D142" s="26"/>
      <c r="E142" s="7"/>
      <c r="F142" s="8"/>
      <c r="G142" s="130" t="str">
        <f t="shared" si="0"/>
        <v/>
      </c>
      <c r="H142" s="130"/>
      <c r="I142" s="363"/>
      <c r="J142" s="364"/>
      <c r="K142" s="58"/>
    </row>
    <row r="143" spans="2:13" ht="22" customHeight="1" x14ac:dyDescent="0.35">
      <c r="B143" s="45"/>
      <c r="C143" s="131" t="s">
        <v>182</v>
      </c>
      <c r="D143" s="26"/>
      <c r="E143" s="7"/>
      <c r="F143" s="8"/>
      <c r="G143" s="130" t="str">
        <f t="shared" si="0"/>
        <v/>
      </c>
      <c r="H143" s="130"/>
      <c r="I143" s="363"/>
      <c r="J143" s="364"/>
      <c r="K143" s="58"/>
      <c r="M143" s="22" t="s">
        <v>96</v>
      </c>
    </row>
    <row r="144" spans="2:13" ht="24" customHeight="1" x14ac:dyDescent="0.35">
      <c r="B144" s="45"/>
      <c r="C144" s="411" t="s">
        <v>8</v>
      </c>
      <c r="D144" s="412"/>
      <c r="E144" s="135">
        <f>SUM(E136:E143)</f>
        <v>0</v>
      </c>
      <c r="F144" s="136">
        <f>SUM(F136:F143)</f>
        <v>0</v>
      </c>
      <c r="G144" s="134">
        <f>SUM(G136:G143)</f>
        <v>0</v>
      </c>
      <c r="H144" s="134">
        <f>SUM(H136:H143)</f>
        <v>0</v>
      </c>
      <c r="I144" s="390"/>
      <c r="J144" s="391"/>
      <c r="K144" s="46"/>
    </row>
    <row r="145" spans="2:13" ht="10" customHeight="1" x14ac:dyDescent="0.35">
      <c r="B145" s="45"/>
      <c r="C145" s="137"/>
      <c r="D145" s="137"/>
      <c r="E145" s="95"/>
      <c r="F145" s="40"/>
      <c r="G145" s="40"/>
      <c r="H145" s="40"/>
      <c r="I145" s="40"/>
      <c r="J145" s="40"/>
      <c r="K145" s="46"/>
    </row>
    <row r="146" spans="2:13" ht="24" customHeight="1" x14ac:dyDescent="0.35">
      <c r="B146" s="45"/>
      <c r="C146" s="377" t="s">
        <v>193</v>
      </c>
      <c r="D146" s="378"/>
      <c r="E146" s="135">
        <f>SUM(E124,E133,E144)</f>
        <v>0</v>
      </c>
      <c r="F146" s="136">
        <f t="shared" ref="F146:H146" si="1">SUM(F124,F133,F144)</f>
        <v>0</v>
      </c>
      <c r="G146" s="134">
        <f t="shared" si="1"/>
        <v>0</v>
      </c>
      <c r="H146" s="134">
        <f t="shared" si="1"/>
        <v>0</v>
      </c>
      <c r="I146" s="390"/>
      <c r="J146" s="391"/>
      <c r="K146" s="46"/>
    </row>
    <row r="147" spans="2:13" ht="22" customHeight="1" x14ac:dyDescent="0.35">
      <c r="B147" s="45"/>
      <c r="C147" s="138"/>
      <c r="D147" s="138"/>
      <c r="E147" s="95"/>
      <c r="F147" s="40"/>
      <c r="G147" s="40"/>
      <c r="H147" s="40"/>
      <c r="I147" s="40"/>
      <c r="J147" s="40"/>
      <c r="K147" s="46"/>
    </row>
    <row r="148" spans="2:13" ht="19" customHeight="1" x14ac:dyDescent="0.35">
      <c r="B148" s="45"/>
      <c r="C148" s="86"/>
      <c r="D148" s="86"/>
      <c r="E148" s="87"/>
      <c r="F148" s="40"/>
      <c r="G148" s="383" t="s">
        <v>178</v>
      </c>
      <c r="H148" s="383"/>
      <c r="I148" s="40"/>
      <c r="J148" s="40"/>
      <c r="K148" s="46"/>
    </row>
    <row r="149" spans="2:13" ht="60" customHeight="1" x14ac:dyDescent="0.35">
      <c r="B149" s="45"/>
      <c r="C149" s="384" t="s">
        <v>183</v>
      </c>
      <c r="D149" s="385"/>
      <c r="E149" s="124" t="s">
        <v>206</v>
      </c>
      <c r="F149" s="125" t="s">
        <v>180</v>
      </c>
      <c r="G149" s="126" t="s">
        <v>179</v>
      </c>
      <c r="H149" s="126" t="s">
        <v>181</v>
      </c>
      <c r="I149" s="386" t="s">
        <v>1</v>
      </c>
      <c r="J149" s="387"/>
      <c r="K149" s="58"/>
    </row>
    <row r="150" spans="2:13" ht="22" customHeight="1" x14ac:dyDescent="0.35">
      <c r="B150" s="45"/>
      <c r="C150" s="370" t="s">
        <v>185</v>
      </c>
      <c r="D150" s="371"/>
      <c r="E150" s="7"/>
      <c r="F150" s="8"/>
      <c r="G150" s="130" t="str">
        <f t="shared" ref="G150:G163" si="2">IF(F150="","",E150-F150)</f>
        <v/>
      </c>
      <c r="H150" s="130"/>
      <c r="I150" s="363"/>
      <c r="J150" s="364"/>
      <c r="K150" s="46"/>
    </row>
    <row r="151" spans="2:13" ht="22" customHeight="1" x14ac:dyDescent="0.35">
      <c r="B151" s="45"/>
      <c r="C151" s="370" t="s">
        <v>186</v>
      </c>
      <c r="D151" s="371"/>
      <c r="E151" s="7"/>
      <c r="F151" s="8"/>
      <c r="G151" s="130" t="str">
        <f t="shared" si="2"/>
        <v/>
      </c>
      <c r="H151" s="130"/>
      <c r="I151" s="363"/>
      <c r="J151" s="364"/>
      <c r="K151" s="46"/>
    </row>
    <row r="152" spans="2:13" ht="40" customHeight="1" x14ac:dyDescent="0.35">
      <c r="B152" s="45"/>
      <c r="C152" s="370" t="s">
        <v>187</v>
      </c>
      <c r="D152" s="371"/>
      <c r="E152" s="7"/>
      <c r="F152" s="8"/>
      <c r="G152" s="130" t="str">
        <f t="shared" si="2"/>
        <v/>
      </c>
      <c r="H152" s="130"/>
      <c r="I152" s="363"/>
      <c r="J152" s="364"/>
      <c r="K152" s="46"/>
    </row>
    <row r="153" spans="2:13" ht="22" customHeight="1" x14ac:dyDescent="0.35">
      <c r="B153" s="45"/>
      <c r="C153" s="370" t="s">
        <v>188</v>
      </c>
      <c r="D153" s="371"/>
      <c r="E153" s="7"/>
      <c r="F153" s="8"/>
      <c r="G153" s="130" t="str">
        <f t="shared" si="2"/>
        <v/>
      </c>
      <c r="H153" s="130"/>
      <c r="I153" s="363"/>
      <c r="J153" s="364"/>
      <c r="K153" s="46"/>
    </row>
    <row r="154" spans="2:13" ht="40" customHeight="1" x14ac:dyDescent="0.35">
      <c r="B154" s="45"/>
      <c r="C154" s="370" t="s">
        <v>189</v>
      </c>
      <c r="D154" s="371"/>
      <c r="E154" s="7"/>
      <c r="F154" s="8"/>
      <c r="G154" s="130" t="str">
        <f t="shared" si="2"/>
        <v/>
      </c>
      <c r="H154" s="130"/>
      <c r="I154" s="363"/>
      <c r="J154" s="364"/>
      <c r="K154" s="46"/>
    </row>
    <row r="155" spans="2:13" ht="40" customHeight="1" x14ac:dyDescent="0.35">
      <c r="B155" s="45"/>
      <c r="C155" s="370" t="s">
        <v>190</v>
      </c>
      <c r="D155" s="371"/>
      <c r="E155" s="7"/>
      <c r="F155" s="8"/>
      <c r="G155" s="130" t="str">
        <f t="shared" si="2"/>
        <v/>
      </c>
      <c r="H155" s="130"/>
      <c r="I155" s="363"/>
      <c r="J155" s="364"/>
      <c r="K155" s="46"/>
    </row>
    <row r="156" spans="2:13" ht="22" customHeight="1" x14ac:dyDescent="0.35">
      <c r="B156" s="45"/>
      <c r="C156" s="370" t="s">
        <v>191</v>
      </c>
      <c r="D156" s="371"/>
      <c r="E156" s="7"/>
      <c r="F156" s="8"/>
      <c r="G156" s="130" t="str">
        <f t="shared" si="2"/>
        <v/>
      </c>
      <c r="H156" s="130"/>
      <c r="I156" s="363"/>
      <c r="J156" s="364"/>
      <c r="K156" s="46"/>
    </row>
    <row r="157" spans="2:13" ht="43" customHeight="1" x14ac:dyDescent="0.35">
      <c r="B157" s="45"/>
      <c r="C157" s="370" t="s">
        <v>192</v>
      </c>
      <c r="D157" s="371"/>
      <c r="E157" s="7"/>
      <c r="F157" s="8"/>
      <c r="G157" s="130" t="str">
        <f t="shared" si="2"/>
        <v/>
      </c>
      <c r="H157" s="130"/>
      <c r="I157" s="363"/>
      <c r="J157" s="364"/>
      <c r="K157" s="46"/>
    </row>
    <row r="158" spans="2:13" ht="40" customHeight="1" x14ac:dyDescent="0.35">
      <c r="B158" s="45"/>
      <c r="C158" s="370" t="s">
        <v>212</v>
      </c>
      <c r="D158" s="371"/>
      <c r="E158" s="7"/>
      <c r="F158" s="8"/>
      <c r="G158" s="130" t="str">
        <f t="shared" si="2"/>
        <v/>
      </c>
      <c r="H158" s="130"/>
      <c r="I158" s="363"/>
      <c r="J158" s="364"/>
      <c r="K158" s="46"/>
    </row>
    <row r="159" spans="2:13" ht="22" customHeight="1" x14ac:dyDescent="0.35">
      <c r="B159" s="45"/>
      <c r="C159" s="131" t="s">
        <v>182</v>
      </c>
      <c r="D159" s="16"/>
      <c r="E159" s="7"/>
      <c r="F159" s="8"/>
      <c r="G159" s="130" t="str">
        <f t="shared" si="2"/>
        <v/>
      </c>
      <c r="H159" s="130"/>
      <c r="I159" s="363"/>
      <c r="J159" s="364"/>
      <c r="K159" s="46"/>
      <c r="M159" s="22" t="s">
        <v>96</v>
      </c>
    </row>
    <row r="160" spans="2:13" ht="22" customHeight="1" x14ac:dyDescent="0.35">
      <c r="B160" s="45"/>
      <c r="C160" s="131" t="s">
        <v>182</v>
      </c>
      <c r="D160" s="16"/>
      <c r="E160" s="7"/>
      <c r="F160" s="8"/>
      <c r="G160" s="130" t="str">
        <f t="shared" si="2"/>
        <v/>
      </c>
      <c r="H160" s="130"/>
      <c r="I160" s="363"/>
      <c r="J160" s="364"/>
      <c r="K160" s="46"/>
    </row>
    <row r="161" spans="2:14" ht="22" customHeight="1" x14ac:dyDescent="0.35">
      <c r="B161" s="45"/>
      <c r="C161" s="131" t="s">
        <v>182</v>
      </c>
      <c r="D161" s="16"/>
      <c r="E161" s="7"/>
      <c r="F161" s="8"/>
      <c r="G161" s="130" t="str">
        <f t="shared" si="2"/>
        <v/>
      </c>
      <c r="H161" s="130"/>
      <c r="I161" s="363"/>
      <c r="J161" s="364"/>
      <c r="K161" s="46"/>
    </row>
    <row r="162" spans="2:14" ht="22" customHeight="1" x14ac:dyDescent="0.35">
      <c r="B162" s="45"/>
      <c r="C162" s="131" t="s">
        <v>182</v>
      </c>
      <c r="D162" s="16"/>
      <c r="E162" s="7"/>
      <c r="F162" s="8"/>
      <c r="G162" s="130" t="str">
        <f t="shared" si="2"/>
        <v/>
      </c>
      <c r="H162" s="130"/>
      <c r="I162" s="363"/>
      <c r="J162" s="364"/>
      <c r="K162" s="46"/>
    </row>
    <row r="163" spans="2:14" ht="22" customHeight="1" x14ac:dyDescent="0.35">
      <c r="B163" s="45"/>
      <c r="C163" s="131" t="s">
        <v>182</v>
      </c>
      <c r="D163" s="16"/>
      <c r="E163" s="7"/>
      <c r="F163" s="8"/>
      <c r="G163" s="130" t="str">
        <f t="shared" si="2"/>
        <v/>
      </c>
      <c r="H163" s="130"/>
      <c r="I163" s="363"/>
      <c r="J163" s="364"/>
      <c r="K163" s="46"/>
    </row>
    <row r="164" spans="2:14" ht="24" customHeight="1" x14ac:dyDescent="0.35">
      <c r="B164" s="45"/>
      <c r="C164" s="377" t="s">
        <v>194</v>
      </c>
      <c r="D164" s="378"/>
      <c r="E164" s="135">
        <f>SUM(E150:E163)</f>
        <v>0</v>
      </c>
      <c r="F164" s="136">
        <f>SUM(F150:F163)</f>
        <v>0</v>
      </c>
      <c r="G164" s="134">
        <f t="shared" ref="G164:H164" si="3">SUM(G150:G163)</f>
        <v>0</v>
      </c>
      <c r="H164" s="134">
        <f t="shared" si="3"/>
        <v>0</v>
      </c>
      <c r="I164" s="390"/>
      <c r="J164" s="391"/>
      <c r="K164" s="46"/>
    </row>
    <row r="165" spans="2:14" ht="18" customHeight="1" x14ac:dyDescent="0.35">
      <c r="B165" s="45"/>
      <c r="C165" s="137"/>
      <c r="D165" s="137"/>
      <c r="E165" s="95"/>
      <c r="F165" s="40"/>
      <c r="G165" s="40"/>
      <c r="H165" s="40"/>
      <c r="I165" s="40"/>
      <c r="J165" s="40"/>
      <c r="K165" s="46"/>
    </row>
    <row r="166" spans="2:14" ht="28" customHeight="1" x14ac:dyDescent="0.35">
      <c r="B166" s="45"/>
      <c r="C166" s="381" t="s">
        <v>24</v>
      </c>
      <c r="D166" s="382"/>
      <c r="E166" s="139">
        <f>SUM(E146,E164)</f>
        <v>0</v>
      </c>
      <c r="F166" s="140">
        <f t="shared" ref="F166:G166" si="4">SUM(F146,F164)</f>
        <v>0</v>
      </c>
      <c r="G166" s="141">
        <f t="shared" si="4"/>
        <v>0</v>
      </c>
      <c r="H166" s="141">
        <f>SUM(H146,H164)</f>
        <v>0</v>
      </c>
      <c r="I166" s="390"/>
      <c r="J166" s="391"/>
      <c r="K166" s="58"/>
    </row>
    <row r="167" spans="2:14" ht="10" customHeight="1" x14ac:dyDescent="0.35">
      <c r="B167" s="45"/>
      <c r="C167" s="142"/>
      <c r="D167" s="143"/>
      <c r="E167" s="144"/>
      <c r="F167" s="144"/>
      <c r="G167" s="145"/>
      <c r="H167" s="145"/>
      <c r="K167" s="58"/>
    </row>
    <row r="168" spans="2:14" ht="10" customHeight="1" thickBot="1" x14ac:dyDescent="0.4">
      <c r="B168" s="50"/>
      <c r="C168" s="146"/>
      <c r="D168" s="146"/>
      <c r="E168" s="147"/>
      <c r="F168" s="147"/>
      <c r="G168" s="147"/>
      <c r="H168" s="147"/>
      <c r="I168" s="147"/>
      <c r="J168" s="51"/>
      <c r="K168" s="148"/>
    </row>
    <row r="169" spans="2:14" ht="14.15" customHeight="1" thickBot="1" x14ac:dyDescent="0.4">
      <c r="E169" s="149"/>
      <c r="K169" s="29"/>
    </row>
    <row r="170" spans="2:14" ht="10" customHeight="1" x14ac:dyDescent="0.35">
      <c r="B170" s="41"/>
      <c r="C170" s="42"/>
      <c r="D170" s="42"/>
      <c r="E170" s="150"/>
      <c r="F170" s="42"/>
      <c r="G170" s="42"/>
      <c r="H170" s="42"/>
      <c r="I170" s="42"/>
      <c r="J170" s="42"/>
      <c r="K170" s="57"/>
    </row>
    <row r="171" spans="2:14" ht="26.15" customHeight="1" x14ac:dyDescent="0.3">
      <c r="B171" s="45"/>
      <c r="C171" s="392" t="s">
        <v>153</v>
      </c>
      <c r="D171" s="392"/>
      <c r="E171" s="392"/>
      <c r="F171" s="392"/>
      <c r="G171" s="392"/>
      <c r="H171" s="392"/>
      <c r="I171" s="392"/>
      <c r="J171" s="392"/>
      <c r="K171" s="46"/>
      <c r="M171" s="151"/>
    </row>
    <row r="172" spans="2:14" ht="10" customHeight="1" x14ac:dyDescent="0.35">
      <c r="B172" s="45"/>
      <c r="C172" s="123"/>
      <c r="D172" s="123"/>
      <c r="E172" s="87"/>
      <c r="F172" s="123"/>
      <c r="K172" s="46"/>
    </row>
    <row r="173" spans="2:14" ht="50.15" customHeight="1" x14ac:dyDescent="0.35">
      <c r="B173" s="45"/>
      <c r="C173" s="372" t="s">
        <v>133</v>
      </c>
      <c r="D173" s="373"/>
      <c r="E173" s="373"/>
      <c r="F173" s="373"/>
      <c r="G173" s="373"/>
      <c r="H173" s="373"/>
      <c r="I173" s="373"/>
      <c r="J173" s="374"/>
      <c r="K173" s="46"/>
    </row>
    <row r="174" spans="2:14" ht="10" customHeight="1" x14ac:dyDescent="0.35">
      <c r="B174" s="45"/>
      <c r="C174" s="123"/>
      <c r="D174" s="123"/>
      <c r="E174" s="87"/>
      <c r="F174" s="123"/>
      <c r="K174" s="46"/>
    </row>
    <row r="175" spans="2:14" s="1" customFormat="1" ht="38" customHeight="1" x14ac:dyDescent="0.3">
      <c r="B175" s="152"/>
      <c r="C175" s="375" t="str">
        <f>IF(E166=0,"",
IF(AND(E177&gt;0,E178=""),"N'oubliez pas d'inscrire le montant demandé à la SODEC",
IF(AND(E166&gt;0,E177=""),"Le requérant doit assumer au moins 30% des coûts du budget de projet déposé",
IF(E177/E166&lt;0.3,"Le requérant doit assumer au moins 30% des coûts du budget de projet déposé",""))))</f>
        <v/>
      </c>
      <c r="D175" s="376"/>
      <c r="E175" s="353" t="s">
        <v>66</v>
      </c>
      <c r="F175" s="355" t="s">
        <v>180</v>
      </c>
      <c r="G175" s="357" t="s">
        <v>179</v>
      </c>
      <c r="H175" s="359" t="s">
        <v>1</v>
      </c>
      <c r="I175" s="360"/>
      <c r="J175" s="360"/>
      <c r="K175" s="153"/>
      <c r="N175" s="29"/>
    </row>
    <row r="176" spans="2:14" s="1" customFormat="1" ht="24" customHeight="1" x14ac:dyDescent="0.3">
      <c r="B176" s="152"/>
      <c r="C176" s="154" t="s">
        <v>249</v>
      </c>
      <c r="D176" s="155" t="s">
        <v>250</v>
      </c>
      <c r="E176" s="354"/>
      <c r="F176" s="356"/>
      <c r="G176" s="358"/>
      <c r="H176" s="361"/>
      <c r="I176" s="362"/>
      <c r="J176" s="362"/>
      <c r="K176" s="153"/>
      <c r="N176" s="29"/>
    </row>
    <row r="177" spans="2:14" s="1" customFormat="1" ht="22" customHeight="1" x14ac:dyDescent="0.3">
      <c r="B177" s="152"/>
      <c r="C177" s="156" t="s">
        <v>224</v>
      </c>
      <c r="D177" s="28"/>
      <c r="E177" s="7"/>
      <c r="F177" s="8"/>
      <c r="G177" s="130" t="str">
        <f t="shared" ref="G177:G190" si="5">IF(F177="","",E177-F177)</f>
        <v/>
      </c>
      <c r="H177" s="365"/>
      <c r="I177" s="365"/>
      <c r="J177" s="365"/>
      <c r="K177" s="153"/>
      <c r="N177" s="29"/>
    </row>
    <row r="178" spans="2:14" s="1" customFormat="1" ht="22" customHeight="1" x14ac:dyDescent="0.3">
      <c r="B178" s="152"/>
      <c r="C178" s="157" t="s">
        <v>225</v>
      </c>
      <c r="D178" s="28"/>
      <c r="E178" s="7"/>
      <c r="F178" s="8"/>
      <c r="G178" s="130" t="str">
        <f t="shared" si="5"/>
        <v/>
      </c>
      <c r="H178" s="365"/>
      <c r="I178" s="365"/>
      <c r="J178" s="365"/>
      <c r="K178" s="153"/>
      <c r="N178" s="29"/>
    </row>
    <row r="179" spans="2:14" s="1" customFormat="1" ht="22" customHeight="1" x14ac:dyDescent="0.3">
      <c r="B179" s="152"/>
      <c r="C179" s="393" t="s">
        <v>244</v>
      </c>
      <c r="D179" s="394"/>
      <c r="E179" s="158">
        <f>SUM(E180:E182)</f>
        <v>0</v>
      </c>
      <c r="F179" s="159">
        <f t="shared" ref="F179:G179" si="6">SUM(F180:F182)</f>
        <v>0</v>
      </c>
      <c r="G179" s="160">
        <f t="shared" si="6"/>
        <v>0</v>
      </c>
      <c r="H179" s="395"/>
      <c r="I179" s="396"/>
      <c r="J179" s="397"/>
      <c r="K179" s="153"/>
      <c r="N179" s="29"/>
    </row>
    <row r="180" spans="2:14" s="1" customFormat="1" ht="22" customHeight="1" x14ac:dyDescent="0.3">
      <c r="B180" s="152"/>
      <c r="C180" s="304"/>
      <c r="D180" s="28"/>
      <c r="E180" s="7"/>
      <c r="F180" s="7"/>
      <c r="G180" s="129"/>
      <c r="H180" s="365"/>
      <c r="I180" s="365"/>
      <c r="J180" s="365"/>
      <c r="K180" s="153"/>
      <c r="N180" s="29"/>
    </row>
    <row r="181" spans="2:14" s="1" customFormat="1" ht="22" customHeight="1" x14ac:dyDescent="0.3">
      <c r="B181" s="152"/>
      <c r="C181" s="304"/>
      <c r="D181" s="28"/>
      <c r="E181" s="7"/>
      <c r="F181" s="7"/>
      <c r="G181" s="129"/>
      <c r="H181" s="365"/>
      <c r="I181" s="365"/>
      <c r="J181" s="365"/>
      <c r="K181" s="153"/>
      <c r="N181" s="29"/>
    </row>
    <row r="182" spans="2:14" s="1" customFormat="1" ht="22" customHeight="1" x14ac:dyDescent="0.3">
      <c r="B182" s="152"/>
      <c r="C182" s="304"/>
      <c r="D182" s="28"/>
      <c r="E182" s="7"/>
      <c r="F182" s="7"/>
      <c r="G182" s="129"/>
      <c r="H182" s="365"/>
      <c r="I182" s="365"/>
      <c r="J182" s="365"/>
      <c r="K182" s="153"/>
      <c r="N182" s="29"/>
    </row>
    <row r="183" spans="2:14" s="1" customFormat="1" ht="22" customHeight="1" x14ac:dyDescent="0.3">
      <c r="B183" s="152"/>
      <c r="C183" s="393" t="s">
        <v>251</v>
      </c>
      <c r="D183" s="394"/>
      <c r="E183" s="158">
        <f>SUM(E184:E186)</f>
        <v>0</v>
      </c>
      <c r="F183" s="159">
        <f t="shared" ref="F183:G183" si="7">SUM(F184:F186)</f>
        <v>0</v>
      </c>
      <c r="G183" s="160">
        <f t="shared" si="7"/>
        <v>0</v>
      </c>
      <c r="H183" s="395"/>
      <c r="I183" s="396"/>
      <c r="J183" s="397"/>
      <c r="K183" s="153"/>
      <c r="N183" s="29"/>
    </row>
    <row r="184" spans="2:14" s="1" customFormat="1" ht="22" customHeight="1" x14ac:dyDescent="0.3">
      <c r="B184" s="152"/>
      <c r="C184" s="304"/>
      <c r="D184" s="28"/>
      <c r="E184" s="7"/>
      <c r="F184" s="7"/>
      <c r="G184" s="129"/>
      <c r="H184" s="365"/>
      <c r="I184" s="365"/>
      <c r="J184" s="365"/>
      <c r="K184" s="153"/>
      <c r="N184" s="29"/>
    </row>
    <row r="185" spans="2:14" s="1" customFormat="1" ht="22" customHeight="1" x14ac:dyDescent="0.3">
      <c r="B185" s="152"/>
      <c r="C185" s="304"/>
      <c r="D185" s="28"/>
      <c r="E185" s="7"/>
      <c r="F185" s="7"/>
      <c r="G185" s="129"/>
      <c r="H185" s="365"/>
      <c r="I185" s="365"/>
      <c r="J185" s="365"/>
      <c r="K185" s="153"/>
      <c r="N185" s="29"/>
    </row>
    <row r="186" spans="2:14" s="1" customFormat="1" ht="22" customHeight="1" x14ac:dyDescent="0.3">
      <c r="B186" s="152"/>
      <c r="C186" s="304"/>
      <c r="D186" s="28"/>
      <c r="E186" s="7"/>
      <c r="F186" s="7"/>
      <c r="G186" s="129"/>
      <c r="H186" s="365"/>
      <c r="I186" s="365"/>
      <c r="J186" s="365"/>
      <c r="K186" s="153"/>
      <c r="N186" s="29"/>
    </row>
    <row r="187" spans="2:14" s="1" customFormat="1" ht="22" customHeight="1" x14ac:dyDescent="0.3">
      <c r="B187" s="152"/>
      <c r="C187" s="393" t="s">
        <v>232</v>
      </c>
      <c r="D187" s="394"/>
      <c r="E187" s="158">
        <f>SUM(E188:E190)</f>
        <v>0</v>
      </c>
      <c r="F187" s="159">
        <f t="shared" ref="F187:G187" si="8">SUM(F188:F190)</f>
        <v>0</v>
      </c>
      <c r="G187" s="160">
        <f t="shared" si="8"/>
        <v>0</v>
      </c>
      <c r="H187" s="395"/>
      <c r="I187" s="396"/>
      <c r="J187" s="397"/>
      <c r="K187" s="153"/>
      <c r="N187" s="29"/>
    </row>
    <row r="188" spans="2:14" s="1" customFormat="1" ht="22" customHeight="1" x14ac:dyDescent="0.3">
      <c r="B188" s="152"/>
      <c r="C188" s="304"/>
      <c r="D188" s="28"/>
      <c r="E188" s="7"/>
      <c r="F188" s="8"/>
      <c r="G188" s="130" t="str">
        <f t="shared" si="5"/>
        <v/>
      </c>
      <c r="H188" s="365"/>
      <c r="I188" s="365"/>
      <c r="J188" s="365"/>
      <c r="K188" s="153"/>
      <c r="N188" s="29"/>
    </row>
    <row r="189" spans="2:14" s="1" customFormat="1" ht="22" customHeight="1" x14ac:dyDescent="0.3">
      <c r="B189" s="152"/>
      <c r="C189" s="304"/>
      <c r="D189" s="28"/>
      <c r="E189" s="7"/>
      <c r="F189" s="8"/>
      <c r="G189" s="130"/>
      <c r="H189" s="365"/>
      <c r="I189" s="365"/>
      <c r="J189" s="365"/>
      <c r="K189" s="153"/>
      <c r="N189" s="29"/>
    </row>
    <row r="190" spans="2:14" s="1" customFormat="1" ht="22" customHeight="1" x14ac:dyDescent="0.3">
      <c r="B190" s="152"/>
      <c r="C190" s="304"/>
      <c r="D190" s="28"/>
      <c r="E190" s="7"/>
      <c r="F190" s="8"/>
      <c r="G190" s="130" t="str">
        <f t="shared" si="5"/>
        <v/>
      </c>
      <c r="H190" s="365"/>
      <c r="I190" s="365"/>
      <c r="J190" s="365"/>
      <c r="K190" s="153"/>
      <c r="M190" s="22" t="s">
        <v>96</v>
      </c>
      <c r="N190" s="29"/>
    </row>
    <row r="191" spans="2:14" s="1" customFormat="1" ht="14.15" customHeight="1" x14ac:dyDescent="0.3">
      <c r="B191" s="152"/>
      <c r="E191" s="161"/>
      <c r="H191" s="162"/>
      <c r="I191" s="162"/>
      <c r="J191" s="162"/>
      <c r="K191" s="153"/>
    </row>
    <row r="192" spans="2:14" s="1" customFormat="1" ht="20.149999999999999" customHeight="1" x14ac:dyDescent="0.3">
      <c r="B192" s="152"/>
      <c r="C192" s="367" t="s">
        <v>0</v>
      </c>
      <c r="D192" s="368"/>
      <c r="E192" s="139">
        <f>SUM(E177,E178,E179,E183,E187)</f>
        <v>0</v>
      </c>
      <c r="F192" s="140">
        <f t="shared" ref="F192:G192" si="9">SUM(F177,F178,F179,F183,F187)</f>
        <v>0</v>
      </c>
      <c r="G192" s="141">
        <f t="shared" si="9"/>
        <v>0</v>
      </c>
      <c r="H192" s="398"/>
      <c r="I192" s="399"/>
      <c r="J192" s="399"/>
      <c r="K192" s="153"/>
    </row>
    <row r="193" spans="2:13" ht="10" customHeight="1" thickBot="1" x14ac:dyDescent="0.35">
      <c r="B193" s="50"/>
      <c r="C193" s="82"/>
      <c r="D193" s="82"/>
      <c r="E193" s="81"/>
      <c r="F193" s="82"/>
      <c r="G193" s="51"/>
      <c r="H193" s="163"/>
      <c r="I193" s="163"/>
      <c r="J193" s="163"/>
      <c r="K193" s="53"/>
    </row>
    <row r="194" spans="2:13" ht="14.15" customHeight="1" thickBot="1" x14ac:dyDescent="0.4">
      <c r="C194" s="123"/>
      <c r="D194" s="123"/>
      <c r="E194" s="87"/>
      <c r="F194" s="123"/>
    </row>
    <row r="195" spans="2:13" ht="10" customHeight="1" x14ac:dyDescent="0.35">
      <c r="B195" s="41"/>
      <c r="C195" s="42"/>
      <c r="D195" s="42"/>
      <c r="E195" s="150"/>
      <c r="F195" s="42"/>
      <c r="G195" s="42"/>
      <c r="H195" s="42"/>
      <c r="I195" s="42"/>
      <c r="J195" s="42"/>
      <c r="K195" s="57"/>
    </row>
    <row r="196" spans="2:13" ht="26.15" customHeight="1" x14ac:dyDescent="0.35">
      <c r="B196" s="45"/>
      <c r="C196" s="392" t="s">
        <v>123</v>
      </c>
      <c r="D196" s="392"/>
      <c r="E196" s="392"/>
      <c r="F196" s="392"/>
      <c r="G196" s="392"/>
      <c r="H196" s="392"/>
      <c r="I196" s="392"/>
      <c r="J196" s="392"/>
      <c r="K196" s="46"/>
    </row>
    <row r="197" spans="2:13" ht="10" customHeight="1" x14ac:dyDescent="0.35">
      <c r="B197" s="45"/>
      <c r="C197" s="123"/>
      <c r="D197" s="123"/>
      <c r="E197" s="87"/>
      <c r="F197" s="123"/>
      <c r="K197" s="46"/>
    </row>
    <row r="198" spans="2:13" ht="30.5" customHeight="1" x14ac:dyDescent="0.35">
      <c r="B198" s="45"/>
      <c r="C198" s="484" t="s">
        <v>271</v>
      </c>
      <c r="D198" s="485"/>
      <c r="E198" s="485"/>
      <c r="F198" s="485"/>
      <c r="G198" s="485"/>
      <c r="H198" s="485"/>
      <c r="I198" s="485"/>
      <c r="J198" s="486"/>
      <c r="K198" s="46"/>
      <c r="M198" s="31"/>
    </row>
    <row r="199" spans="2:13" ht="22" customHeight="1" x14ac:dyDescent="0.35">
      <c r="B199" s="45"/>
      <c r="C199" s="345" t="s">
        <v>272</v>
      </c>
      <c r="D199" s="487" t="s">
        <v>273</v>
      </c>
      <c r="E199" s="487"/>
      <c r="F199" s="487"/>
      <c r="G199" s="346" t="s">
        <v>274</v>
      </c>
      <c r="H199" s="487" t="s">
        <v>168</v>
      </c>
      <c r="I199" s="487"/>
      <c r="J199" s="487"/>
      <c r="K199" s="46"/>
    </row>
    <row r="200" spans="2:13" ht="32" customHeight="1" x14ac:dyDescent="0.35">
      <c r="B200" s="45"/>
      <c r="C200" s="488"/>
      <c r="D200" s="491" t="s">
        <v>275</v>
      </c>
      <c r="E200" s="491"/>
      <c r="F200" s="491"/>
      <c r="G200" s="336"/>
      <c r="H200" s="492"/>
      <c r="I200" s="493"/>
      <c r="J200" s="494"/>
      <c r="K200" s="46"/>
      <c r="M200" s="337"/>
    </row>
    <row r="201" spans="2:13" ht="32" customHeight="1" x14ac:dyDescent="0.35">
      <c r="B201" s="45"/>
      <c r="C201" s="489"/>
      <c r="D201" s="491" t="s">
        <v>276</v>
      </c>
      <c r="E201" s="491"/>
      <c r="F201" s="491"/>
      <c r="G201" s="336"/>
      <c r="H201" s="492"/>
      <c r="I201" s="493"/>
      <c r="J201" s="494"/>
      <c r="K201" s="46"/>
      <c r="M201" s="337"/>
    </row>
    <row r="202" spans="2:13" ht="32" customHeight="1" x14ac:dyDescent="0.35">
      <c r="B202" s="45"/>
      <c r="C202" s="489"/>
      <c r="D202" s="491" t="s">
        <v>277</v>
      </c>
      <c r="E202" s="491"/>
      <c r="F202" s="491"/>
      <c r="G202" s="336"/>
      <c r="H202" s="492"/>
      <c r="I202" s="493"/>
      <c r="J202" s="494"/>
      <c r="K202" s="46"/>
      <c r="M202" s="337"/>
    </row>
    <row r="203" spans="2:13" ht="32" customHeight="1" x14ac:dyDescent="0.35">
      <c r="B203" s="45"/>
      <c r="C203" s="490"/>
      <c r="D203" s="495" t="s">
        <v>278</v>
      </c>
      <c r="E203" s="495"/>
      <c r="F203" s="495"/>
      <c r="G203" s="338"/>
      <c r="H203" s="496"/>
      <c r="I203" s="497"/>
      <c r="J203" s="498"/>
      <c r="K203" s="46"/>
      <c r="M203" s="337"/>
    </row>
    <row r="204" spans="2:13" ht="22" customHeight="1" x14ac:dyDescent="0.35">
      <c r="B204" s="45"/>
      <c r="C204" s="347"/>
      <c r="D204" s="499" t="s">
        <v>279</v>
      </c>
      <c r="E204" s="499"/>
      <c r="F204" s="499"/>
      <c r="G204" s="339">
        <f>SUM(G200:G203)</f>
        <v>0</v>
      </c>
      <c r="H204" s="500"/>
      <c r="I204" s="501"/>
      <c r="J204" s="502"/>
      <c r="K204" s="46"/>
    </row>
    <row r="205" spans="2:13" ht="10" customHeight="1" x14ac:dyDescent="0.35">
      <c r="B205" s="45"/>
      <c r="C205" s="348"/>
      <c r="D205" s="349"/>
      <c r="E205" s="350"/>
      <c r="F205" s="350"/>
      <c r="G205" s="350"/>
      <c r="H205" s="349"/>
      <c r="I205" s="349"/>
      <c r="J205" s="351"/>
      <c r="K205" s="46"/>
    </row>
    <row r="206" spans="2:13" ht="22" customHeight="1" x14ac:dyDescent="0.35">
      <c r="B206" s="45"/>
      <c r="C206" s="345" t="s">
        <v>272</v>
      </c>
      <c r="D206" s="487" t="s">
        <v>273</v>
      </c>
      <c r="E206" s="487"/>
      <c r="F206" s="487"/>
      <c r="G206" s="346" t="s">
        <v>274</v>
      </c>
      <c r="H206" s="487" t="s">
        <v>168</v>
      </c>
      <c r="I206" s="487"/>
      <c r="J206" s="487"/>
      <c r="K206" s="46"/>
    </row>
    <row r="207" spans="2:13" ht="32" customHeight="1" x14ac:dyDescent="0.35">
      <c r="B207" s="45"/>
      <c r="C207" s="488"/>
      <c r="D207" s="491" t="s">
        <v>275</v>
      </c>
      <c r="E207" s="491"/>
      <c r="F207" s="491"/>
      <c r="G207" s="340"/>
      <c r="H207" s="363"/>
      <c r="I207" s="425"/>
      <c r="J207" s="364"/>
      <c r="K207" s="46"/>
    </row>
    <row r="208" spans="2:13" ht="32" customHeight="1" x14ac:dyDescent="0.35">
      <c r="B208" s="45"/>
      <c r="C208" s="489"/>
      <c r="D208" s="491" t="s">
        <v>276</v>
      </c>
      <c r="E208" s="491"/>
      <c r="F208" s="491"/>
      <c r="G208" s="340"/>
      <c r="H208" s="363"/>
      <c r="I208" s="425"/>
      <c r="J208" s="364"/>
      <c r="K208" s="46"/>
    </row>
    <row r="209" spans="2:11" ht="32" customHeight="1" x14ac:dyDescent="0.35">
      <c r="B209" s="45"/>
      <c r="C209" s="489"/>
      <c r="D209" s="491" t="s">
        <v>277</v>
      </c>
      <c r="E209" s="491"/>
      <c r="F209" s="491"/>
      <c r="G209" s="340"/>
      <c r="H209" s="363"/>
      <c r="I209" s="425"/>
      <c r="J209" s="364"/>
      <c r="K209" s="46"/>
    </row>
    <row r="210" spans="2:11" ht="32" customHeight="1" x14ac:dyDescent="0.35">
      <c r="B210" s="45"/>
      <c r="C210" s="490"/>
      <c r="D210" s="495" t="s">
        <v>278</v>
      </c>
      <c r="E210" s="495"/>
      <c r="F210" s="495"/>
      <c r="G210" s="341"/>
      <c r="H210" s="503"/>
      <c r="I210" s="504"/>
      <c r="J210" s="505"/>
      <c r="K210" s="46"/>
    </row>
    <row r="211" spans="2:11" ht="22" customHeight="1" x14ac:dyDescent="0.35">
      <c r="B211" s="45"/>
      <c r="C211" s="352"/>
      <c r="D211" s="499" t="s">
        <v>279</v>
      </c>
      <c r="E211" s="499"/>
      <c r="F211" s="499"/>
      <c r="G211" s="342">
        <f>SUM(G207:G210)</f>
        <v>0</v>
      </c>
      <c r="H211" s="506"/>
      <c r="I211" s="507"/>
      <c r="J211" s="508"/>
      <c r="K211" s="46"/>
    </row>
    <row r="212" spans="2:11" ht="22" customHeight="1" x14ac:dyDescent="0.35">
      <c r="B212" s="45"/>
      <c r="C212" s="348"/>
      <c r="D212" s="349"/>
      <c r="E212" s="350"/>
      <c r="F212" s="350"/>
      <c r="G212" s="350"/>
      <c r="H212" s="349"/>
      <c r="I212" s="349"/>
      <c r="J212" s="351"/>
      <c r="K212" s="46"/>
    </row>
    <row r="213" spans="2:11" ht="30.5" customHeight="1" x14ac:dyDescent="0.35">
      <c r="B213" s="45"/>
      <c r="C213" s="484" t="s">
        <v>280</v>
      </c>
      <c r="D213" s="485"/>
      <c r="E213" s="485"/>
      <c r="F213" s="485"/>
      <c r="G213" s="485"/>
      <c r="H213" s="485"/>
      <c r="I213" s="485"/>
      <c r="J213" s="486"/>
      <c r="K213" s="46"/>
    </row>
    <row r="214" spans="2:11" ht="22" customHeight="1" x14ac:dyDescent="0.35">
      <c r="B214" s="45"/>
      <c r="C214" s="345" t="s">
        <v>272</v>
      </c>
      <c r="D214" s="487" t="s">
        <v>273</v>
      </c>
      <c r="E214" s="487"/>
      <c r="F214" s="487"/>
      <c r="G214" s="346" t="s">
        <v>274</v>
      </c>
      <c r="H214" s="487" t="s">
        <v>168</v>
      </c>
      <c r="I214" s="487"/>
      <c r="J214" s="487"/>
      <c r="K214" s="46"/>
    </row>
    <row r="215" spans="2:11" ht="32" customHeight="1" x14ac:dyDescent="0.35">
      <c r="B215" s="45"/>
      <c r="C215" s="488"/>
      <c r="D215" s="491" t="s">
        <v>275</v>
      </c>
      <c r="E215" s="491"/>
      <c r="F215" s="491"/>
      <c r="G215" s="336"/>
      <c r="H215" s="492"/>
      <c r="I215" s="493"/>
      <c r="J215" s="494"/>
      <c r="K215" s="46"/>
    </row>
    <row r="216" spans="2:11" ht="32" customHeight="1" x14ac:dyDescent="0.35">
      <c r="B216" s="45"/>
      <c r="C216" s="489"/>
      <c r="D216" s="491" t="s">
        <v>276</v>
      </c>
      <c r="E216" s="491"/>
      <c r="F216" s="491"/>
      <c r="G216" s="336"/>
      <c r="H216" s="492"/>
      <c r="I216" s="493"/>
      <c r="J216" s="494"/>
      <c r="K216" s="46"/>
    </row>
    <row r="217" spans="2:11" ht="32" customHeight="1" x14ac:dyDescent="0.35">
      <c r="B217" s="45"/>
      <c r="C217" s="489"/>
      <c r="D217" s="491" t="s">
        <v>277</v>
      </c>
      <c r="E217" s="491"/>
      <c r="F217" s="491"/>
      <c r="G217" s="336"/>
      <c r="H217" s="492"/>
      <c r="I217" s="493"/>
      <c r="J217" s="494"/>
      <c r="K217" s="46"/>
    </row>
    <row r="218" spans="2:11" ht="32" customHeight="1" x14ac:dyDescent="0.35">
      <c r="B218" s="45"/>
      <c r="C218" s="490"/>
      <c r="D218" s="495" t="s">
        <v>278</v>
      </c>
      <c r="E218" s="495"/>
      <c r="F218" s="495"/>
      <c r="G218" s="338"/>
      <c r="H218" s="496"/>
      <c r="I218" s="497"/>
      <c r="J218" s="498"/>
      <c r="K218" s="46"/>
    </row>
    <row r="219" spans="2:11" ht="22" customHeight="1" x14ac:dyDescent="0.35">
      <c r="B219" s="45"/>
      <c r="C219" s="347"/>
      <c r="D219" s="499" t="s">
        <v>279</v>
      </c>
      <c r="E219" s="499"/>
      <c r="F219" s="499"/>
      <c r="G219" s="339">
        <f>SUM(G215:G218)</f>
        <v>0</v>
      </c>
      <c r="H219" s="500"/>
      <c r="I219" s="501"/>
      <c r="J219" s="502"/>
      <c r="K219" s="46"/>
    </row>
    <row r="220" spans="2:11" ht="10" customHeight="1" x14ac:dyDescent="0.35">
      <c r="B220" s="45"/>
      <c r="C220" s="348"/>
      <c r="D220" s="349"/>
      <c r="E220" s="350"/>
      <c r="F220" s="350"/>
      <c r="G220" s="350"/>
      <c r="H220" s="349"/>
      <c r="I220" s="349"/>
      <c r="J220" s="351"/>
      <c r="K220" s="46"/>
    </row>
    <row r="221" spans="2:11" ht="22" customHeight="1" x14ac:dyDescent="0.35">
      <c r="B221" s="45"/>
      <c r="C221" s="345" t="s">
        <v>272</v>
      </c>
      <c r="D221" s="487" t="s">
        <v>273</v>
      </c>
      <c r="E221" s="487"/>
      <c r="F221" s="487"/>
      <c r="G221" s="346" t="s">
        <v>274</v>
      </c>
      <c r="H221" s="487" t="s">
        <v>168</v>
      </c>
      <c r="I221" s="487"/>
      <c r="J221" s="487"/>
      <c r="K221" s="46"/>
    </row>
    <row r="222" spans="2:11" ht="32" customHeight="1" x14ac:dyDescent="0.35">
      <c r="B222" s="45"/>
      <c r="C222" s="488"/>
      <c r="D222" s="491" t="s">
        <v>275</v>
      </c>
      <c r="E222" s="491"/>
      <c r="F222" s="491"/>
      <c r="G222" s="340"/>
      <c r="H222" s="363"/>
      <c r="I222" s="425"/>
      <c r="J222" s="364"/>
      <c r="K222" s="46"/>
    </row>
    <row r="223" spans="2:11" ht="32" customHeight="1" x14ac:dyDescent="0.35">
      <c r="B223" s="45"/>
      <c r="C223" s="489"/>
      <c r="D223" s="491" t="s">
        <v>276</v>
      </c>
      <c r="E223" s="491"/>
      <c r="F223" s="491"/>
      <c r="G223" s="340"/>
      <c r="H223" s="363"/>
      <c r="I223" s="425"/>
      <c r="J223" s="364"/>
      <c r="K223" s="46"/>
    </row>
    <row r="224" spans="2:11" ht="32" customHeight="1" x14ac:dyDescent="0.35">
      <c r="B224" s="45"/>
      <c r="C224" s="489"/>
      <c r="D224" s="491" t="s">
        <v>277</v>
      </c>
      <c r="E224" s="491"/>
      <c r="F224" s="491"/>
      <c r="G224" s="340"/>
      <c r="H224" s="363"/>
      <c r="I224" s="425"/>
      <c r="J224" s="364"/>
      <c r="K224" s="46"/>
    </row>
    <row r="225" spans="2:14" ht="32" customHeight="1" x14ac:dyDescent="0.35">
      <c r="B225" s="45"/>
      <c r="C225" s="490"/>
      <c r="D225" s="495" t="s">
        <v>278</v>
      </c>
      <c r="E225" s="495"/>
      <c r="F225" s="495"/>
      <c r="G225" s="341"/>
      <c r="H225" s="503"/>
      <c r="I225" s="504"/>
      <c r="J225" s="505"/>
      <c r="K225" s="46"/>
    </row>
    <row r="226" spans="2:14" ht="22" customHeight="1" x14ac:dyDescent="0.35">
      <c r="B226" s="45"/>
      <c r="C226" s="352"/>
      <c r="D226" s="499" t="s">
        <v>279</v>
      </c>
      <c r="E226" s="499"/>
      <c r="F226" s="499"/>
      <c r="G226" s="342">
        <f>SUM(G222:G225)</f>
        <v>0</v>
      </c>
      <c r="H226" s="506"/>
      <c r="I226" s="507"/>
      <c r="J226" s="508"/>
      <c r="K226" s="46"/>
    </row>
    <row r="227" spans="2:14" ht="10" customHeight="1" thickBot="1" x14ac:dyDescent="0.4">
      <c r="B227" s="50"/>
      <c r="C227" s="165"/>
      <c r="D227" s="165"/>
      <c r="E227" s="166"/>
      <c r="F227" s="166"/>
      <c r="G227" s="167"/>
      <c r="H227" s="167"/>
      <c r="I227" s="167"/>
      <c r="J227" s="168"/>
      <c r="K227" s="53"/>
      <c r="M227" s="164"/>
    </row>
    <row r="228" spans="2:14" ht="14.15" customHeight="1" thickBot="1" x14ac:dyDescent="0.4">
      <c r="C228" s="169"/>
      <c r="D228" s="169"/>
      <c r="E228" s="170"/>
      <c r="F228" s="170"/>
      <c r="G228" s="171"/>
      <c r="H228" s="171"/>
      <c r="I228" s="171"/>
      <c r="J228" s="1"/>
      <c r="M228" s="164"/>
    </row>
    <row r="229" spans="2:14" ht="10" customHeight="1" x14ac:dyDescent="0.35">
      <c r="B229" s="41"/>
      <c r="C229" s="42"/>
      <c r="D229" s="42"/>
      <c r="E229" s="150"/>
      <c r="F229" s="42"/>
      <c r="G229" s="42"/>
      <c r="H229" s="42"/>
      <c r="I229" s="42"/>
      <c r="J229" s="42"/>
      <c r="K229" s="57"/>
      <c r="M229" s="172"/>
    </row>
    <row r="230" spans="2:14" ht="26.15" customHeight="1" x14ac:dyDescent="0.35">
      <c r="B230" s="45"/>
      <c r="C230" s="415" t="s">
        <v>91</v>
      </c>
      <c r="D230" s="416"/>
      <c r="E230" s="416"/>
      <c r="F230" s="416"/>
      <c r="G230" s="416"/>
      <c r="H230" s="416"/>
      <c r="I230" s="416"/>
      <c r="J230" s="417"/>
      <c r="K230" s="46"/>
      <c r="M230" s="173"/>
    </row>
    <row r="231" spans="2:14" ht="10" customHeight="1" thickBot="1" x14ac:dyDescent="0.4">
      <c r="B231" s="50"/>
      <c r="C231" s="165"/>
      <c r="D231" s="165"/>
      <c r="E231" s="166"/>
      <c r="F231" s="166"/>
      <c r="G231" s="167"/>
      <c r="H231" s="167"/>
      <c r="I231" s="167"/>
      <c r="J231" s="168"/>
      <c r="K231" s="53"/>
      <c r="M231" s="172"/>
    </row>
    <row r="232" spans="2:14" ht="14.15" customHeight="1" thickBot="1" x14ac:dyDescent="0.4">
      <c r="C232" s="169"/>
      <c r="D232" s="169"/>
      <c r="E232" s="170"/>
      <c r="F232" s="170"/>
      <c r="G232" s="171"/>
      <c r="H232" s="171"/>
      <c r="I232" s="171"/>
      <c r="J232" s="1"/>
    </row>
    <row r="233" spans="2:14" ht="10" customHeight="1" x14ac:dyDescent="0.35">
      <c r="B233" s="41"/>
      <c r="C233" s="56"/>
      <c r="D233" s="56"/>
      <c r="E233" s="85"/>
      <c r="F233" s="56"/>
      <c r="G233" s="42"/>
      <c r="H233" s="42"/>
      <c r="I233" s="42"/>
      <c r="J233" s="42"/>
      <c r="K233" s="44"/>
    </row>
    <row r="234" spans="2:14" ht="40" customHeight="1" x14ac:dyDescent="0.35">
      <c r="B234" s="45"/>
      <c r="C234" s="413" t="s">
        <v>154</v>
      </c>
      <c r="D234" s="414"/>
      <c r="E234" s="414"/>
      <c r="F234" s="414"/>
      <c r="G234" s="414"/>
      <c r="H234" s="414"/>
      <c r="I234" s="414"/>
      <c r="J234" s="414"/>
      <c r="K234" s="46"/>
    </row>
    <row r="235" spans="2:14" ht="10" customHeight="1" thickBot="1" x14ac:dyDescent="0.4">
      <c r="B235" s="50"/>
      <c r="C235" s="174"/>
      <c r="D235" s="174"/>
      <c r="E235" s="175"/>
      <c r="F235" s="174"/>
      <c r="G235" s="51"/>
      <c r="H235" s="51"/>
      <c r="I235" s="51"/>
      <c r="J235" s="51"/>
      <c r="K235" s="53"/>
    </row>
    <row r="236" spans="2:14" ht="15.5" x14ac:dyDescent="0.35">
      <c r="C236" s="176"/>
      <c r="D236" s="176"/>
      <c r="E236" s="177"/>
      <c r="F236" s="176"/>
    </row>
    <row r="237" spans="2:14" ht="38.15" customHeight="1" x14ac:dyDescent="0.35">
      <c r="C237" s="400" t="s">
        <v>134</v>
      </c>
      <c r="D237" s="401"/>
      <c r="E237" s="401"/>
      <c r="F237" s="401"/>
      <c r="G237" s="401"/>
      <c r="H237" s="401"/>
      <c r="I237" s="401"/>
      <c r="J237" s="402"/>
      <c r="K237" s="37"/>
      <c r="N237" s="33"/>
    </row>
    <row r="238" spans="2:14" ht="15.5" x14ac:dyDescent="0.35">
      <c r="C238" s="176"/>
      <c r="D238" s="176"/>
      <c r="E238" s="177"/>
      <c r="F238" s="176"/>
    </row>
    <row r="239" spans="2:14" ht="15.5" x14ac:dyDescent="0.35">
      <c r="C239" s="176"/>
      <c r="D239" s="176"/>
      <c r="E239" s="177"/>
      <c r="F239" s="176"/>
    </row>
  </sheetData>
  <sheetProtection algorithmName="SHA-512" hashValue="ThFtO7lKyP0+poIFUpxbGLLCc9GVaRawkgRkvzI1g/0mQm1WahgaCQSYxI4cy+E1Zo1CCi4ZYp0sqJIBYVwEOA==" saltValue="rJLFiaWAl1PhjtSSMzwwhA==" spinCount="100000" sheet="1" objects="1" scenarios="1" formatRows="0"/>
  <mergeCells count="263">
    <mergeCell ref="D226:F226"/>
    <mergeCell ref="H226:J226"/>
    <mergeCell ref="D219:F219"/>
    <mergeCell ref="H219:J219"/>
    <mergeCell ref="D221:F221"/>
    <mergeCell ref="H221:J221"/>
    <mergeCell ref="C222:C225"/>
    <mergeCell ref="D222:F222"/>
    <mergeCell ref="H222:J222"/>
    <mergeCell ref="D223:F223"/>
    <mergeCell ref="H223:J223"/>
    <mergeCell ref="D224:F224"/>
    <mergeCell ref="H224:J224"/>
    <mergeCell ref="D225:F225"/>
    <mergeCell ref="H225:J225"/>
    <mergeCell ref="D211:F211"/>
    <mergeCell ref="H211:J211"/>
    <mergeCell ref="C213:J213"/>
    <mergeCell ref="D214:F214"/>
    <mergeCell ref="H214:J214"/>
    <mergeCell ref="C215:C218"/>
    <mergeCell ref="D215:F215"/>
    <mergeCell ref="H215:J215"/>
    <mergeCell ref="D216:F216"/>
    <mergeCell ref="H216:J216"/>
    <mergeCell ref="D217:F217"/>
    <mergeCell ref="H217:J217"/>
    <mergeCell ref="D218:F218"/>
    <mergeCell ref="H218:J218"/>
    <mergeCell ref="D204:F204"/>
    <mergeCell ref="H204:J204"/>
    <mergeCell ref="D206:F206"/>
    <mergeCell ref="H206:J206"/>
    <mergeCell ref="C207:C210"/>
    <mergeCell ref="D207:F207"/>
    <mergeCell ref="H207:J207"/>
    <mergeCell ref="D208:F208"/>
    <mergeCell ref="H208:J208"/>
    <mergeCell ref="D209:F209"/>
    <mergeCell ref="H209:J209"/>
    <mergeCell ref="D210:F210"/>
    <mergeCell ref="H210:J210"/>
    <mergeCell ref="C198:J198"/>
    <mergeCell ref="D199:F199"/>
    <mergeCell ref="H199:J199"/>
    <mergeCell ref="C200:C203"/>
    <mergeCell ref="D200:F200"/>
    <mergeCell ref="H200:J200"/>
    <mergeCell ref="D201:F201"/>
    <mergeCell ref="H201:J201"/>
    <mergeCell ref="D202:F202"/>
    <mergeCell ref="H202:J202"/>
    <mergeCell ref="D203:F203"/>
    <mergeCell ref="H203:J203"/>
    <mergeCell ref="C187:D187"/>
    <mergeCell ref="H187:J187"/>
    <mergeCell ref="O5:O6"/>
    <mergeCell ref="C115:D115"/>
    <mergeCell ref="F89:J89"/>
    <mergeCell ref="F91:J91"/>
    <mergeCell ref="C89:E89"/>
    <mergeCell ref="F45:J45"/>
    <mergeCell ref="M76:M81"/>
    <mergeCell ref="N5:N6"/>
    <mergeCell ref="C69:E69"/>
    <mergeCell ref="C70:E70"/>
    <mergeCell ref="F77:J77"/>
    <mergeCell ref="C74:E74"/>
    <mergeCell ref="C91:E91"/>
    <mergeCell ref="C66:J66"/>
    <mergeCell ref="C68:J68"/>
    <mergeCell ref="C43:E43"/>
    <mergeCell ref="C44:E44"/>
    <mergeCell ref="C45:E45"/>
    <mergeCell ref="F41:J41"/>
    <mergeCell ref="F42:J42"/>
    <mergeCell ref="C27:J27"/>
    <mergeCell ref="C40:E40"/>
    <mergeCell ref="C31:E31"/>
    <mergeCell ref="F36:J36"/>
    <mergeCell ref="F43:J43"/>
    <mergeCell ref="C37:E37"/>
    <mergeCell ref="F24:J24"/>
    <mergeCell ref="F25:J25"/>
    <mergeCell ref="F34:J34"/>
    <mergeCell ref="C9:J9"/>
    <mergeCell ref="C39:J39"/>
    <mergeCell ref="C32:E32"/>
    <mergeCell ref="C33:E33"/>
    <mergeCell ref="C41:E41"/>
    <mergeCell ref="C42:E42"/>
    <mergeCell ref="C21:E21"/>
    <mergeCell ref="G21:J21"/>
    <mergeCell ref="C29:J29"/>
    <mergeCell ref="E1:K1"/>
    <mergeCell ref="C19:J19"/>
    <mergeCell ref="C20:J20"/>
    <mergeCell ref="F23:J23"/>
    <mergeCell ref="C53:J53"/>
    <mergeCell ref="F44:G44"/>
    <mergeCell ref="C28:J28"/>
    <mergeCell ref="D12:J12"/>
    <mergeCell ref="D15:J15"/>
    <mergeCell ref="H35:J35"/>
    <mergeCell ref="F37:J38"/>
    <mergeCell ref="C22:E22"/>
    <mergeCell ref="C23:E23"/>
    <mergeCell ref="C24:E24"/>
    <mergeCell ref="C25:E25"/>
    <mergeCell ref="C26:E26"/>
    <mergeCell ref="C34:E34"/>
    <mergeCell ref="C35:E35"/>
    <mergeCell ref="C36:E36"/>
    <mergeCell ref="F32:J32"/>
    <mergeCell ref="F33:J33"/>
    <mergeCell ref="F35:G35"/>
    <mergeCell ref="C6:J6"/>
    <mergeCell ref="F46:J47"/>
    <mergeCell ref="C105:J105"/>
    <mergeCell ref="C112:J112"/>
    <mergeCell ref="G114:H114"/>
    <mergeCell ref="I117:J117"/>
    <mergeCell ref="I120:J120"/>
    <mergeCell ref="C93:D97"/>
    <mergeCell ref="C109:J109"/>
    <mergeCell ref="I115:J115"/>
    <mergeCell ref="C120:D120"/>
    <mergeCell ref="F94:J94"/>
    <mergeCell ref="F95:J95"/>
    <mergeCell ref="F96:J96"/>
    <mergeCell ref="F97:J97"/>
    <mergeCell ref="C116:D116"/>
    <mergeCell ref="C117:D117"/>
    <mergeCell ref="C118:D118"/>
    <mergeCell ref="C119:D119"/>
    <mergeCell ref="C81:E81"/>
    <mergeCell ref="C83:E83"/>
    <mergeCell ref="C60:E60"/>
    <mergeCell ref="C61:E61"/>
    <mergeCell ref="C62:E62"/>
    <mergeCell ref="C51:J51"/>
    <mergeCell ref="C55:J55"/>
    <mergeCell ref="C57:J57"/>
    <mergeCell ref="I69:J69"/>
    <mergeCell ref="I70:J70"/>
    <mergeCell ref="I71:J71"/>
    <mergeCell ref="I74:J74"/>
    <mergeCell ref="C71:E71"/>
    <mergeCell ref="C77:E77"/>
    <mergeCell ref="C63:E63"/>
    <mergeCell ref="C64:E64"/>
    <mergeCell ref="C65:E65"/>
    <mergeCell ref="C72:E72"/>
    <mergeCell ref="C73:E73"/>
    <mergeCell ref="C58:J58"/>
    <mergeCell ref="C56:J56"/>
    <mergeCell ref="G81:J81"/>
    <mergeCell ref="C79:E79"/>
    <mergeCell ref="C237:J237"/>
    <mergeCell ref="F83:J83"/>
    <mergeCell ref="F85:J85"/>
    <mergeCell ref="F93:J93"/>
    <mergeCell ref="C87:E87"/>
    <mergeCell ref="F87:J87"/>
    <mergeCell ref="C85:E85"/>
    <mergeCell ref="H177:J177"/>
    <mergeCell ref="I142:J142"/>
    <mergeCell ref="I136:J136"/>
    <mergeCell ref="H190:J190"/>
    <mergeCell ref="C144:D144"/>
    <mergeCell ref="H178:J178"/>
    <mergeCell ref="I123:J123"/>
    <mergeCell ref="I118:J118"/>
    <mergeCell ref="I119:J119"/>
    <mergeCell ref="C234:J234"/>
    <mergeCell ref="C171:J171"/>
    <mergeCell ref="C124:D124"/>
    <mergeCell ref="C133:D133"/>
    <mergeCell ref="I140:J140"/>
    <mergeCell ref="C102:J102"/>
    <mergeCell ref="C230:J230"/>
    <mergeCell ref="H188:J188"/>
    <mergeCell ref="C139:D139"/>
    <mergeCell ref="C127:D127"/>
    <mergeCell ref="C129:D129"/>
    <mergeCell ref="C136:D136"/>
    <mergeCell ref="I141:J141"/>
    <mergeCell ref="I143:J143"/>
    <mergeCell ref="C196:J196"/>
    <mergeCell ref="I160:J160"/>
    <mergeCell ref="I161:J161"/>
    <mergeCell ref="I162:J162"/>
    <mergeCell ref="I163:J163"/>
    <mergeCell ref="C164:D164"/>
    <mergeCell ref="C179:D179"/>
    <mergeCell ref="H179:J179"/>
    <mergeCell ref="H180:J180"/>
    <mergeCell ref="H182:J182"/>
    <mergeCell ref="H181:J181"/>
    <mergeCell ref="H185:J185"/>
    <mergeCell ref="H189:J189"/>
    <mergeCell ref="C183:D183"/>
    <mergeCell ref="H183:J183"/>
    <mergeCell ref="H192:J192"/>
    <mergeCell ref="I164:J164"/>
    <mergeCell ref="I166:J166"/>
    <mergeCell ref="C126:D126"/>
    <mergeCell ref="I132:J132"/>
    <mergeCell ref="I121:J121"/>
    <mergeCell ref="C166:D166"/>
    <mergeCell ref="G148:H148"/>
    <mergeCell ref="C149:D149"/>
    <mergeCell ref="I149:J149"/>
    <mergeCell ref="I122:J122"/>
    <mergeCell ref="C138:D138"/>
    <mergeCell ref="C135:D135"/>
    <mergeCell ref="C128:D128"/>
    <mergeCell ref="C150:D150"/>
    <mergeCell ref="C151:D151"/>
    <mergeCell ref="C152:D152"/>
    <mergeCell ref="C153:D153"/>
    <mergeCell ref="C154:D154"/>
    <mergeCell ref="C155:D155"/>
    <mergeCell ref="C156:D156"/>
    <mergeCell ref="I128:J128"/>
    <mergeCell ref="I127:J127"/>
    <mergeCell ref="I124:J124"/>
    <mergeCell ref="I133:J133"/>
    <mergeCell ref="I144:J144"/>
    <mergeCell ref="I146:J146"/>
    <mergeCell ref="M66:T66"/>
    <mergeCell ref="C192:D192"/>
    <mergeCell ref="C104:J104"/>
    <mergeCell ref="C111:J111"/>
    <mergeCell ref="C158:D158"/>
    <mergeCell ref="C140:D140"/>
    <mergeCell ref="C137:D137"/>
    <mergeCell ref="I152:J152"/>
    <mergeCell ref="I153:J153"/>
    <mergeCell ref="I154:J154"/>
    <mergeCell ref="I155:J155"/>
    <mergeCell ref="I156:J156"/>
    <mergeCell ref="I157:J157"/>
    <mergeCell ref="I159:J159"/>
    <mergeCell ref="C173:J173"/>
    <mergeCell ref="I137:J137"/>
    <mergeCell ref="I138:J138"/>
    <mergeCell ref="I139:J139"/>
    <mergeCell ref="I131:J131"/>
    <mergeCell ref="C175:D175"/>
    <mergeCell ref="C157:D157"/>
    <mergeCell ref="C146:D146"/>
    <mergeCell ref="I150:J150"/>
    <mergeCell ref="I151:J151"/>
    <mergeCell ref="E175:E176"/>
    <mergeCell ref="F175:F176"/>
    <mergeCell ref="G175:G176"/>
    <mergeCell ref="H175:J176"/>
    <mergeCell ref="I129:J129"/>
    <mergeCell ref="H184:J184"/>
    <mergeCell ref="H186:J186"/>
    <mergeCell ref="I130:J130"/>
    <mergeCell ref="I158:J158"/>
  </mergeCells>
  <conditionalFormatting sqref="C175:D175">
    <cfRule type="containsText" dxfId="11" priority="3" operator="containsText" text="Le requérant doit assumer au moins 30% des coûts du budget de projet déposé">
      <formula>NOT(ISERROR(SEARCH("Le requérant doit assumer au moins 30% des coûts du budget de projet déposé",C175)))</formula>
    </cfRule>
    <cfRule type="containsText" dxfId="10" priority="4" operator="containsText" text="N'oubliez pas d'inscrire le montant demandé à la SODEC">
      <formula>NOT(ISERROR(SEARCH("N'oubliez pas d'inscrire le montant demandé à la SODEC",C175)))</formula>
    </cfRule>
  </conditionalFormatting>
  <conditionalFormatting sqref="C37:E37">
    <cfRule type="containsText" dxfId="9" priority="5" operator="containsText" text="L'adresse courriel du représentant officiel de l'entreprise est essentielle pour communiquer la décision">
      <formula>NOT(ISERROR(SEARCH("L'adresse courriel du représentant officiel de l'entreprise est essentielle pour communiquer la décision",C37)))</formula>
    </cfRule>
  </conditionalFormatting>
  <conditionalFormatting sqref="E177">
    <cfRule type="expression" dxfId="8" priority="2">
      <formula>AND($E$166&gt;0,$E$177="")</formula>
    </cfRule>
  </conditionalFormatting>
  <conditionalFormatting sqref="E178">
    <cfRule type="expression" dxfId="7" priority="1">
      <formula>AND($E$177&gt;0,$E$178="")</formula>
    </cfRule>
  </conditionalFormatting>
  <conditionalFormatting sqref="G81">
    <cfRule type="containsText" dxfId="6" priority="6" operator="containsText" text="Le rapport final devra être remis au plus tard 6 mois après la fin des activités">
      <formula>NOT(ISERROR(SEARCH("Le rapport final devra être remis au plus tard 6 mois après la fin des activités",G81)))</formula>
    </cfRule>
  </conditionalFormatting>
  <conditionalFormatting sqref="G81:J81">
    <cfRule type="containsText" dxfId="5" priority="7" operator="containsText" text="Malheureusement, votre demande étant soumise hors du délai de 14 jours avant le début des activités elle n'est donc pas admissible">
      <formula>NOT(ISERROR(SEARCH("Malheureusement, votre demande étant soumise hors du délai de 14 jours avant le début des activités elle n'est donc pas admissible",G81)))</formula>
    </cfRule>
  </conditionalFormatting>
  <dataValidations xWindow="402" yWindow="744" count="23">
    <dataValidation type="whole" operator="greaterThan" allowBlank="1" showInputMessage="1" showErrorMessage="1" error="Entrer un nombre entier sans décimale" sqref="E134 E125 F133:F134 F124:F125" xr:uid="{52AD64DE-AF68-499D-ACB3-F45C1DB92CC2}">
      <formula1>0</formula1>
    </dataValidation>
    <dataValidation allowBlank="1" showInputMessage="1" showErrorMessage="1" error="Entrer un nombre entier sans décimale" sqref="E171:F171" xr:uid="{C2B38B74-B66B-4479-BD66-F6749587D709}"/>
    <dataValidation type="whole" operator="greaterThanOrEqual" allowBlank="1" showInputMessage="1" showErrorMessage="1" error="Entrer un nombre entier sans décimale" prompt="Matériel conçu pour les activités de promotion incluant la traduction des outils promotionnels" sqref="E128" xr:uid="{420943F1-F933-4EBB-AEBD-318D68C48D85}">
      <formula1>0</formula1>
    </dataValidation>
    <dataValidation type="whole" operator="greaterThanOrEqual" allowBlank="1" showInputMessage="1" showErrorMessage="1" error="Veuillez entrer un nombre entier sans décimale" prompt="Le requérant doit assumer au moins 30% des coûts du budget de projet déposé" sqref="E177" xr:uid="{0326D6E7-9576-4452-91F6-638D19E85B1E}">
      <formula1>0</formula1>
    </dataValidation>
    <dataValidation type="whole" operator="greaterThanOrEqual" allowBlank="1" showInputMessage="1" showErrorMessage="1" error="Veuillez entrer un nombre entier sans décimale" prompt="Pour le travail effectué hors Québec et pour la négociation des ententes" sqref="E137" xr:uid="{62BABD78-309F-44FE-A6DB-AB65AFE00742}">
      <formula1>0</formula1>
    </dataValidation>
    <dataValidation type="whole" operator="greaterThanOrEqual" allowBlank="1" showInputMessage="1" showErrorMessage="1" error="Veuillez entrer un nombre entier sans décimale" prompt="Services liés aux ententes commerciales hors Québec" sqref="E138" xr:uid="{DF549B0A-3F19-4EFF-A918-DE94941514BA}">
      <formula1>0</formula1>
    </dataValidation>
    <dataValidation type="whole" operator="greaterThanOrEqual" allowBlank="1" showInputMessage="1" showErrorMessage="1" error="Veuillez entrer un nombre entier sans décimale" prompt="Si pertinent" sqref="E139" xr:uid="{04953CD6-1B52-4D75-AFAB-DAFF28D208FC}">
      <formula1>0</formula1>
    </dataValidation>
    <dataValidation type="whole" operator="greaterThanOrEqual" allowBlank="1" showInputMessage="1" showErrorMessage="1" error="Veuillez entrer un nombre entier sans décimale" prompt="Lorsqu'il n'y a pas de présence collective dans le marché soutenu par la SODEC pouvant accueillir le requérant" sqref="E136" xr:uid="{184C8051-6FF2-4F42-9D29-B53DCC6C7C97}">
      <formula1>0</formula1>
    </dataValidation>
    <dataValidation allowBlank="1" showInputMessage="1" showErrorMessage="1" prompt="Pour copier un texte de format Word, double cliquer dans cet espace" sqref="F86:J86" xr:uid="{9FF2CEEE-4BD8-4C40-999F-9037F83C4685}"/>
    <dataValidation allowBlank="1" showInputMessage="1" showErrorMessage="1" prompt="Titre du projet_x000a_S'il s'agit d'une participation à un événement de l'Annexe B, mentionner le nom de l'événement ici" sqref="F77:J77" xr:uid="{188E3AA4-BAF9-424D-B580-BA9A1021BDB3}"/>
    <dataValidation type="whole" operator="greaterThanOrEqual" allowBlank="1" showInputMessage="1" showErrorMessage="1" error="Veuillez entrer un nombre entier sans décimale" prompt="Lorsque non soutenus par un autre fonds_x000a_Maximum de 2 épisodes par série ou mini-série, et la bande annonce dans le cas d'un long métrage" sqref="E140" xr:uid="{15ECEA88-DE95-4909-BE80-E025BE760AB4}">
      <formula1>0</formula1>
    </dataValidation>
    <dataValidation type="whole" operator="greaterThanOrEqual" allowBlank="1" showInputMessage="1" showErrorMessage="1" error="Veuillez entrer un nombre entier sans décimale" prompt="Le taux de cumul des aides gouvernementales maximal ne peux dépasser 70% du budget du projet (incluant les crédits d'impôt provinciaux et fédéraux)" sqref="E178 E180:E182 E184:E186" xr:uid="{26AC15C5-108D-432F-BCEE-D2E02F9CDCD9}">
      <formula1>0</formula1>
    </dataValidation>
    <dataValidation type="whole" operator="greaterThanOrEqual" allowBlank="1" showInputMessage="1" showErrorMessage="1" error="Veuillez entrer un nombre entier sans décimale" prompt="Spécifier le nombre de personnes dans la colonne Notes explicatives" sqref="E127" xr:uid="{2729BF74-86F1-45D0-9E96-46415F0843C3}">
      <formula1>0</formula1>
    </dataValidation>
    <dataValidation type="whole" operator="greaterThan" allowBlank="1" showInputMessage="1" showErrorMessage="1" error="Entrer un nombre entier sans décimale" prompt="Spécifier le nombre de personne dans la colonne Note explicative" sqref="E127" xr:uid="{F61F3F7B-52B3-42B8-A0C9-5C8610790F8D}">
      <formula1>0</formula1>
    </dataValidation>
    <dataValidation type="whole" operator="greaterThanOrEqual" allowBlank="1" showInputMessage="1" showErrorMessage="1" error="Veuillez entrer un nombre entier sans décimale" prompt="Spécifier le nombre de personnes, le nombre de jours, le montant par nuitée dans la colonne Notes explicatives" sqref="E129" xr:uid="{59163EC4-AE5D-4F13-90DC-A47BEE8C5108}">
      <formula1>0</formula1>
    </dataValidation>
    <dataValidation type="whole" operator="greaterThan" allowBlank="1" showInputMessage="1" showErrorMessage="1" error="Veuillez entrer un nombre entier sans décimale" prompt="Inscrire un nombre entier sans signe de dollars ($)" sqref="E128" xr:uid="{F429514C-5AB6-49D9-B93B-C80D1AF9F8FF}">
      <formula1>0</formula1>
    </dataValidation>
    <dataValidation type="whole" operator="greaterThanOrEqual" allowBlank="1" showInputMessage="1" showErrorMessage="1" error="Veuillez entrer un nombre entier sans décimale" prompt="À compléter à l'étape du rapport final" sqref="F177:F178 F180:F182 F184:F186 F188:F190 F117:F123 F127:F132 F136:F143 F150:F163" xr:uid="{59DA1096-50C0-4404-B119-02E3E2E32869}">
      <formula1>0</formula1>
    </dataValidation>
    <dataValidation type="whole" operator="greaterThanOrEqual" allowBlank="1" showInputMessage="1" showErrorMessage="1" error="Veuillez entrer un nombre entier sans décimale" prompt="Matériel conçu pour les activités de promotion incluant la traduction des outils promotionnels" sqref="E120" xr:uid="{C9B3FBA1-C3C2-4D64-AEB8-ED3A9E8A09F4}">
      <formula1>0</formula1>
    </dataValidation>
    <dataValidation type="date" operator="greaterThan" allowBlank="1" showInputMessage="1" showErrorMessage="1" error="Veuillez entre la date comme suit:_x000a_aaaa-mm-jj" prompt="Entrer la date comme suit:_x000a_aaaa-mm-jj" sqref="F81" xr:uid="{1AF85A58-6974-4BAB-8F80-DB53B9AAE87C}">
      <formula1>1</formula1>
    </dataValidation>
    <dataValidation allowBlank="1" showInputMessage="1" showErrorMessage="1" prompt="Cette personne est généralement un haut dirigeant inscrit au REQ comme étant président, directeur général, secrétaire, vice-président, trésorier ou une personne administratice autorisée à engager la société de par les règlements internes de la société." sqref="C29:J29 F32:J32" xr:uid="{A5D4604C-2364-4DA6-A92F-7D16039A3553}"/>
    <dataValidation type="whole" operator="greaterThanOrEqual" allowBlank="1" showInputMessage="1" showErrorMessage="1" error="Veuillez entrer un nombre entier sans décimale" prompt="Inscrire un nombre entier sans signe de dollars ($)" sqref="E117:E119 E121:E123 E130:E132 E141:E143 E150:E163 E188:E190" xr:uid="{86918BD9-798B-4D1A-9BAB-075DBED21820}">
      <formula1>0</formula1>
    </dataValidation>
    <dataValidation type="whole" operator="greaterThan" allowBlank="1" showInputMessage="1" showErrorMessage="1" prompt="Inscrire un nombre entier, sans décimale, sans signe de dollars ($)" sqref="G200:G203 G207:G210 G215:G218 G222:G225" xr:uid="{D210F81C-45D2-4468-91E4-22F77D37571C}">
      <formula1>0</formula1>
    </dataValidation>
    <dataValidation type="whole" operator="greaterThan" allowBlank="1" showInputMessage="1" showErrorMessage="1" prompt="Inscrire l'année comm suit:_x000a_aaaa" sqref="C200:C203 C207:C210 C215:C218 C222:C225" xr:uid="{D0625C87-3BA7-4747-BAB5-2C92A64AD2AD}">
      <formula1>0</formula1>
    </dataValidation>
  </dataValidations>
  <hyperlinks>
    <hyperlink ref="C230:J230" location="Rapport_Final!C7" display="RAPPORT FINAL cliquer ici" xr:uid="{48CEC4BE-2E10-49D7-BE07-529E94167359}"/>
    <hyperlink ref="M143" location="Rapport_Final!D18" display="accès rapide au rapport final" xr:uid="{A153C943-CB23-4FC2-876D-CEB935BADA3A}"/>
    <hyperlink ref="M190" location="Rapport_Final!D19" display="accès rapide au rapport final" xr:uid="{2092567A-0854-4FBF-B4C8-579C9934F152}"/>
    <hyperlink ref="C105:J105" location="Description_Activités!C7" display="Inscrire le détail des activités prévues dans le cadre du projet dans l'onglet Desciption_Activités cliquer ici" xr:uid="{DB23D09B-D39E-4738-A9D0-4B78D294A34F}"/>
    <hyperlink ref="C53:J53" r:id="rId1" display="Événements professionnels internationaux Annexe B cliquer ici" xr:uid="{7F4798D3-9C10-435E-832C-587EB2C3B96B}"/>
    <hyperlink ref="D15:J15" location="Rapport_Final!C7" display="répondre aux questions et compléter tous les champs de Rapport final" xr:uid="{4C218382-407F-4659-8AC7-E9B8D8D20483}"/>
    <hyperlink ref="M159" location="Rapport_Final!D18" display="accès rapide au rapport final" xr:uid="{936D4183-C7C5-4AEA-80B0-7F62060DF4E5}"/>
  </hyperlinks>
  <printOptions horizontalCentered="1"/>
  <pageMargins left="0.25" right="0.25" top="0.75" bottom="0.75" header="0.3" footer="0.3"/>
  <pageSetup paperSize="3" scale="81" fitToHeight="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8" r:id="rId5" name="Check Box 44">
              <controlPr defaultSize="0" autoFill="0" autoLine="0" autoPict="0" altText="">
                <anchor moveWithCells="1">
                  <from>
                    <xdr:col>9</xdr:col>
                    <xdr:colOff>514350</xdr:colOff>
                    <xdr:row>233</xdr:row>
                    <xdr:rowOff>38100</xdr:rowOff>
                  </from>
                  <to>
                    <xdr:col>9</xdr:col>
                    <xdr:colOff>908050</xdr:colOff>
                    <xdr:row>234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02" yWindow="744" count="5">
        <x14:dataValidation type="list" allowBlank="1" showInputMessage="1" showErrorMessage="1" xr:uid="{099F0A26-EBC9-49C6-9CCD-E17DE2CA5410}">
          <x14:formula1>
            <xm:f>Paramètres!$C$2:$C$3</xm:f>
          </x14:formula1>
          <xm:sqref>N18:N19 J61:J65</xm:sqref>
        </x14:dataValidation>
        <x14:dataValidation type="list" allowBlank="1" showInputMessage="1" showErrorMessage="1" prompt="Sélectionner dans la liste" xr:uid="{3E47CA53-F1B5-44D8-B3F3-373C13BB08C0}">
          <x14:formula1>
            <xm:f>Paramètres!$A$2:$A$4</xm:f>
          </x14:formula1>
          <xm:sqref>F22</xm:sqref>
        </x14:dataValidation>
        <x14:dataValidation type="list" allowBlank="1" showInputMessage="1" showErrorMessage="1" prompt="Sélectionner dans la liste" xr:uid="{642077DC-DA78-44BD-90F7-89F3206E66A5}">
          <x14:formula1>
            <xm:f>Paramètres!$E$2:$E$9</xm:f>
          </x14:formula1>
          <xm:sqref>F61:F65</xm:sqref>
        </x14:dataValidation>
        <x14:dataValidation type="list" allowBlank="1" showInputMessage="1" showErrorMessage="1" prompt="Sélectionner dans la liste" xr:uid="{1740CD89-D431-4443-9668-5E79790848F2}">
          <x14:formula1>
            <xm:f>Paramètres!$G$1:$G$2</xm:f>
          </x14:formula1>
          <xm:sqref>D177:D178 D180:D182 D184:D186 D188:D190</xm:sqref>
        </x14:dataValidation>
        <x14:dataValidation type="list" allowBlank="1" showInputMessage="1" showErrorMessage="1" prompt="Sélectionner dans la liste" xr:uid="{66FEED83-1F56-4DA1-AAB0-928E9B9B94BC}">
          <x14:formula1>
            <xm:f>Paramètres!$H$1:$H$3</xm:f>
          </x14:formula1>
          <xm:sqref>F79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14847-5A24-4347-AEE5-80D3BDFB1CCE}">
  <sheetPr>
    <tabColor theme="4" tint="0.79998168889431442"/>
    <pageSetUpPr fitToPage="1"/>
  </sheetPr>
  <dimension ref="B1:O28"/>
  <sheetViews>
    <sheetView showGridLines="0" zoomScaleNormal="100" workbookViewId="0">
      <selection activeCell="C7" sqref="C7:H7"/>
    </sheetView>
  </sheetViews>
  <sheetFormatPr baseColWidth="10" defaultRowHeight="14.5" x14ac:dyDescent="0.35"/>
  <cols>
    <col min="1" max="1" width="1.54296875" customWidth="1"/>
    <col min="2" max="2" width="2.54296875" customWidth="1"/>
    <col min="3" max="4" width="14.6328125" style="206" customWidth="1"/>
    <col min="5" max="5" width="60.54296875" style="209" customWidth="1"/>
    <col min="6" max="6" width="28.26953125" customWidth="1"/>
    <col min="7" max="7" width="55.54296875" customWidth="1"/>
    <col min="8" max="8" width="53.7265625" customWidth="1"/>
    <col min="9" max="9" width="2.54296875" customWidth="1"/>
    <col min="10" max="10" width="1.54296875" customWidth="1"/>
  </cols>
  <sheetData>
    <row r="1" spans="2:15" ht="44.15" customHeight="1" x14ac:dyDescent="0.45">
      <c r="E1" s="207"/>
      <c r="F1" s="207"/>
      <c r="G1" s="442" t="s">
        <v>207</v>
      </c>
      <c r="H1" s="442"/>
      <c r="I1" s="442"/>
      <c r="J1" s="208"/>
      <c r="K1" s="208"/>
      <c r="L1" s="208"/>
      <c r="M1" s="208"/>
      <c r="N1" s="208"/>
      <c r="O1" s="208"/>
    </row>
    <row r="2" spans="2:15" ht="18" customHeight="1" x14ac:dyDescent="0.45">
      <c r="E2" s="207"/>
      <c r="F2" s="207"/>
      <c r="I2" s="34" t="s">
        <v>54</v>
      </c>
    </row>
    <row r="3" spans="2:15" ht="18" customHeight="1" x14ac:dyDescent="0.35">
      <c r="I3" s="37" t="s">
        <v>18</v>
      </c>
    </row>
    <row r="4" spans="2:15" ht="12" customHeight="1" x14ac:dyDescent="0.35">
      <c r="H4" s="38"/>
      <c r="I4" s="38" t="s">
        <v>281</v>
      </c>
    </row>
    <row r="5" spans="2:15" ht="12" customHeight="1" thickBot="1" x14ac:dyDescent="0.4">
      <c r="H5" s="38"/>
    </row>
    <row r="6" spans="2:15" ht="10" customHeight="1" x14ac:dyDescent="0.35">
      <c r="B6" s="210"/>
      <c r="C6" s="211"/>
      <c r="D6" s="211"/>
      <c r="E6" s="212"/>
      <c r="F6" s="213"/>
      <c r="G6" s="213"/>
      <c r="H6" s="213"/>
      <c r="I6" s="214"/>
    </row>
    <row r="7" spans="2:15" ht="26" customHeight="1" x14ac:dyDescent="0.35">
      <c r="B7" s="215"/>
      <c r="C7" s="512" t="s">
        <v>159</v>
      </c>
      <c r="D7" s="512"/>
      <c r="E7" s="512"/>
      <c r="F7" s="512"/>
      <c r="G7" s="512"/>
      <c r="H7" s="512"/>
      <c r="I7" s="216"/>
    </row>
    <row r="8" spans="2:15" ht="10" customHeight="1" x14ac:dyDescent="0.35">
      <c r="B8" s="215"/>
      <c r="I8" s="216"/>
    </row>
    <row r="9" spans="2:15" ht="22" customHeight="1" x14ac:dyDescent="0.35">
      <c r="B9" s="215"/>
      <c r="C9" s="514" t="s">
        <v>205</v>
      </c>
      <c r="D9" s="514"/>
      <c r="E9" s="514"/>
      <c r="F9" s="514"/>
      <c r="G9" s="514"/>
      <c r="H9" s="514"/>
      <c r="I9" s="216"/>
    </row>
    <row r="10" spans="2:15" ht="22" customHeight="1" x14ac:dyDescent="0.35">
      <c r="B10" s="215"/>
      <c r="C10" s="513" t="s">
        <v>253</v>
      </c>
      <c r="D10" s="513"/>
      <c r="E10" s="513"/>
      <c r="F10" s="513"/>
      <c r="G10" s="513"/>
      <c r="H10" s="513"/>
      <c r="I10" s="216"/>
    </row>
    <row r="11" spans="2:15" ht="22" customHeight="1" x14ac:dyDescent="0.35">
      <c r="B11" s="215"/>
      <c r="C11" s="513" t="s">
        <v>252</v>
      </c>
      <c r="D11" s="513"/>
      <c r="E11" s="513"/>
      <c r="F11" s="513"/>
      <c r="G11" s="513"/>
      <c r="H11" s="513"/>
      <c r="I11" s="216"/>
    </row>
    <row r="12" spans="2:15" ht="10" customHeight="1" x14ac:dyDescent="0.35">
      <c r="B12" s="215"/>
      <c r="C12" s="217"/>
      <c r="I12" s="216"/>
    </row>
    <row r="13" spans="2:15" ht="64.5" customHeight="1" x14ac:dyDescent="0.35">
      <c r="B13" s="215"/>
      <c r="C13" s="218" t="s">
        <v>85</v>
      </c>
      <c r="D13" s="218" t="s">
        <v>65</v>
      </c>
      <c r="E13" s="124" t="s">
        <v>112</v>
      </c>
      <c r="F13" s="219" t="s">
        <v>35</v>
      </c>
      <c r="G13" s="220" t="s">
        <v>203</v>
      </c>
      <c r="H13" s="125" t="s">
        <v>204</v>
      </c>
      <c r="I13" s="216"/>
    </row>
    <row r="14" spans="2:15" s="97" customFormat="1" x14ac:dyDescent="0.35">
      <c r="B14" s="221"/>
      <c r="C14" s="24"/>
      <c r="D14" s="24"/>
      <c r="E14" s="15"/>
      <c r="F14" s="15"/>
      <c r="G14" s="15"/>
      <c r="H14" s="25"/>
      <c r="I14" s="222"/>
    </row>
    <row r="15" spans="2:15" s="97" customFormat="1" x14ac:dyDescent="0.35">
      <c r="B15" s="221"/>
      <c r="C15" s="24"/>
      <c r="D15" s="24"/>
      <c r="E15" s="15"/>
      <c r="F15" s="15"/>
      <c r="G15" s="15"/>
      <c r="H15" s="25"/>
      <c r="I15" s="222"/>
    </row>
    <row r="16" spans="2:15" s="97" customFormat="1" x14ac:dyDescent="0.35">
      <c r="B16" s="221"/>
      <c r="C16" s="24"/>
      <c r="D16" s="24"/>
      <c r="E16" s="15"/>
      <c r="F16" s="15"/>
      <c r="G16" s="15"/>
      <c r="H16" s="25"/>
      <c r="I16" s="222"/>
    </row>
    <row r="17" spans="2:10" s="97" customFormat="1" x14ac:dyDescent="0.35">
      <c r="B17" s="221"/>
      <c r="C17" s="24"/>
      <c r="D17" s="24"/>
      <c r="E17" s="15"/>
      <c r="F17" s="15"/>
      <c r="G17" s="15"/>
      <c r="H17" s="25"/>
      <c r="I17" s="222"/>
    </row>
    <row r="18" spans="2:10" s="97" customFormat="1" x14ac:dyDescent="0.35">
      <c r="B18" s="221"/>
      <c r="C18" s="24"/>
      <c r="D18" s="24"/>
      <c r="E18" s="15"/>
      <c r="F18" s="15"/>
      <c r="G18" s="15"/>
      <c r="H18" s="25"/>
      <c r="I18" s="222"/>
    </row>
    <row r="19" spans="2:10" s="97" customFormat="1" x14ac:dyDescent="0.35">
      <c r="B19" s="221"/>
      <c r="C19" s="24"/>
      <c r="D19" s="24"/>
      <c r="E19" s="15"/>
      <c r="F19" s="15"/>
      <c r="G19" s="15"/>
      <c r="H19" s="25"/>
      <c r="I19" s="222"/>
    </row>
    <row r="20" spans="2:10" s="97" customFormat="1" x14ac:dyDescent="0.35">
      <c r="B20" s="221"/>
      <c r="C20" s="24"/>
      <c r="D20" s="24"/>
      <c r="E20" s="15"/>
      <c r="F20" s="15"/>
      <c r="G20" s="15"/>
      <c r="H20" s="25"/>
      <c r="I20" s="222"/>
    </row>
    <row r="21" spans="2:10" s="97" customFormat="1" x14ac:dyDescent="0.35">
      <c r="B21" s="221"/>
      <c r="C21" s="24"/>
      <c r="D21" s="24"/>
      <c r="E21" s="15"/>
      <c r="F21" s="15"/>
      <c r="G21" s="15"/>
      <c r="H21" s="25"/>
      <c r="I21" s="222"/>
    </row>
    <row r="22" spans="2:10" s="97" customFormat="1" x14ac:dyDescent="0.35">
      <c r="B22" s="221"/>
      <c r="C22" s="24"/>
      <c r="D22" s="24"/>
      <c r="E22" s="15"/>
      <c r="F22" s="15"/>
      <c r="G22" s="15"/>
      <c r="H22" s="25"/>
      <c r="I22" s="222"/>
    </row>
    <row r="23" spans="2:10" s="97" customFormat="1" x14ac:dyDescent="0.35">
      <c r="B23" s="221"/>
      <c r="C23" s="24"/>
      <c r="D23" s="24"/>
      <c r="E23" s="15"/>
      <c r="F23" s="15"/>
      <c r="G23" s="15"/>
      <c r="H23" s="25"/>
      <c r="I23" s="222"/>
    </row>
    <row r="24" spans="2:10" s="97" customFormat="1" x14ac:dyDescent="0.35">
      <c r="B24" s="221"/>
      <c r="C24" s="24"/>
      <c r="D24" s="24"/>
      <c r="E24" s="15"/>
      <c r="F24" s="15"/>
      <c r="G24" s="15"/>
      <c r="H24" s="25"/>
      <c r="I24" s="222"/>
    </row>
    <row r="25" spans="2:10" s="97" customFormat="1" x14ac:dyDescent="0.35">
      <c r="B25" s="221"/>
      <c r="C25" s="24"/>
      <c r="D25" s="24"/>
      <c r="E25" s="15"/>
      <c r="F25" s="15"/>
      <c r="G25" s="15"/>
      <c r="H25" s="25"/>
      <c r="I25" s="222"/>
    </row>
    <row r="26" spans="2:10" ht="10" customHeight="1" thickBot="1" x14ac:dyDescent="0.4">
      <c r="B26" s="223"/>
      <c r="C26" s="224"/>
      <c r="D26" s="224"/>
      <c r="E26" s="225"/>
      <c r="F26" s="226"/>
      <c r="G26" s="226"/>
      <c r="H26" s="226"/>
      <c r="I26" s="227"/>
    </row>
    <row r="28" spans="2:10" ht="17" x14ac:dyDescent="0.35">
      <c r="H28" s="509" t="s">
        <v>96</v>
      </c>
      <c r="I28" s="510"/>
      <c r="J28" s="511"/>
    </row>
  </sheetData>
  <sheetProtection algorithmName="SHA-512" hashValue="JbRb/rInS8RWqD2FvHdqvNEHRuvr5FDGn6/5qzaNXw7A5twZC3pSW5L+rXqjUqCXqbcJqChXtKCo+cOCb6krcw==" saltValue="31kASKFdizwoSTPw8fQOSQ==" spinCount="100000" sheet="1" objects="1" scenarios="1" formatRows="0"/>
  <mergeCells count="6">
    <mergeCell ref="H28:J28"/>
    <mergeCell ref="C7:H7"/>
    <mergeCell ref="G1:I1"/>
    <mergeCell ref="C10:H10"/>
    <mergeCell ref="C11:H11"/>
    <mergeCell ref="C9:H9"/>
  </mergeCells>
  <hyperlinks>
    <hyperlink ref="H28" location="Rapport_Final!C7" display="retour au rapport final" xr:uid="{64A68B3F-E7DB-47E8-BA44-A0A2EB1425C6}"/>
    <hyperlink ref="C11:H11" location="Formulaire_Demande!C107" display="2. Lorsque terminé, retourner au Formulaire_Demande cliquer ici" xr:uid="{94EF0659-3322-43EB-8F79-A521E7AA88CD}"/>
    <hyperlink ref="H28:J28" location="Rapport_Final!D17" display="accès rapide au rapport final" xr:uid="{DAAA7051-C1AB-43EE-A532-DF947524D1CD}"/>
  </hyperlinks>
  <pageMargins left="0.25" right="0.25" top="0.75" bottom="0.75" header="0.3" footer="0.3"/>
  <pageSetup paperSize="3"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294E7-41C5-4EF7-9F92-54DD1BA7DAB0}">
  <sheetPr>
    <tabColor rgb="FF00B0F0"/>
    <pageSetUpPr fitToPage="1"/>
  </sheetPr>
  <dimension ref="B1:S58"/>
  <sheetViews>
    <sheetView showGridLines="0" zoomScaleNormal="100" workbookViewId="0">
      <selection activeCell="C7" sqref="C7:K7"/>
    </sheetView>
  </sheetViews>
  <sheetFormatPr baseColWidth="10" defaultColWidth="10.81640625" defaultRowHeight="14" x14ac:dyDescent="0.3"/>
  <cols>
    <col min="1" max="1" width="1.54296875" style="1" customWidth="1"/>
    <col min="2" max="2" width="2.54296875" style="178" customWidth="1"/>
    <col min="3" max="7" width="16.6328125" style="1" customWidth="1"/>
    <col min="8" max="8" width="15.6328125" style="1" customWidth="1"/>
    <col min="9" max="9" width="2.6328125" style="1" customWidth="1"/>
    <col min="10" max="10" width="40.6328125" style="1" customWidth="1"/>
    <col min="11" max="11" width="15.6328125" style="1" customWidth="1"/>
    <col min="12" max="12" width="2.54296875" style="1" customWidth="1"/>
    <col min="13" max="13" width="1.54296875" style="1" customWidth="1"/>
    <col min="14" max="14" width="19.54296875" style="1" customWidth="1"/>
    <col min="15" max="16384" width="10.81640625" style="1"/>
  </cols>
  <sheetData>
    <row r="1" spans="2:17" ht="36.65" customHeight="1" x14ac:dyDescent="0.3">
      <c r="C1" s="442" t="s">
        <v>207</v>
      </c>
      <c r="D1" s="442"/>
      <c r="E1" s="442"/>
      <c r="F1" s="442"/>
      <c r="G1" s="442"/>
      <c r="H1" s="442"/>
      <c r="I1" s="442"/>
      <c r="J1" s="442"/>
      <c r="K1" s="442"/>
      <c r="L1" s="442"/>
      <c r="M1" s="179"/>
      <c r="N1" s="179"/>
      <c r="O1" s="179"/>
      <c r="P1" s="179"/>
      <c r="Q1" s="179"/>
    </row>
    <row r="2" spans="2:17" ht="16.5" x14ac:dyDescent="0.3">
      <c r="L2" s="34" t="s">
        <v>54</v>
      </c>
      <c r="N2" s="180"/>
    </row>
    <row r="3" spans="2:17" ht="16.5" x14ac:dyDescent="0.3">
      <c r="L3" s="37" t="s">
        <v>9</v>
      </c>
    </row>
    <row r="4" spans="2:17" ht="12" customHeight="1" x14ac:dyDescent="0.3">
      <c r="L4" s="38" t="s">
        <v>281</v>
      </c>
    </row>
    <row r="5" spans="2:17" ht="14.15" customHeight="1" thickBot="1" x14ac:dyDescent="0.35">
      <c r="N5" s="29"/>
    </row>
    <row r="6" spans="2:17" ht="10" customHeight="1" x14ac:dyDescent="0.3">
      <c r="B6" s="41"/>
      <c r="C6" s="54"/>
      <c r="D6" s="54"/>
      <c r="E6" s="55"/>
      <c r="F6" s="56"/>
      <c r="G6" s="56"/>
      <c r="H6" s="42"/>
      <c r="I6" s="42"/>
      <c r="J6" s="42"/>
      <c r="K6" s="42"/>
      <c r="L6" s="57"/>
      <c r="M6" s="29"/>
      <c r="N6" s="29"/>
    </row>
    <row r="7" spans="2:17" ht="28" customHeight="1" x14ac:dyDescent="0.3">
      <c r="B7" s="45"/>
      <c r="C7" s="528" t="s">
        <v>97</v>
      </c>
      <c r="D7" s="529"/>
      <c r="E7" s="529"/>
      <c r="F7" s="529"/>
      <c r="G7" s="529"/>
      <c r="H7" s="529"/>
      <c r="I7" s="529"/>
      <c r="J7" s="529"/>
      <c r="K7" s="530"/>
      <c r="L7" s="58"/>
      <c r="M7" s="29"/>
    </row>
    <row r="8" spans="2:17" ht="10" customHeight="1" x14ac:dyDescent="0.3">
      <c r="B8" s="45"/>
      <c r="C8" s="181"/>
      <c r="D8" s="181"/>
      <c r="E8" s="39"/>
      <c r="F8" s="123"/>
      <c r="G8" s="123"/>
      <c r="H8" s="29"/>
      <c r="I8" s="29"/>
      <c r="J8" s="29"/>
      <c r="K8" s="29"/>
      <c r="L8" s="58"/>
      <c r="M8" s="29"/>
      <c r="N8" s="29"/>
    </row>
    <row r="9" spans="2:17" ht="22" customHeight="1" x14ac:dyDescent="0.3">
      <c r="B9" s="45"/>
      <c r="C9" s="535" t="s">
        <v>223</v>
      </c>
      <c r="D9" s="536"/>
      <c r="E9" s="536"/>
      <c r="F9" s="536"/>
      <c r="G9" s="536"/>
      <c r="H9" s="536"/>
      <c r="I9" s="536"/>
      <c r="J9" s="536"/>
      <c r="K9" s="537"/>
      <c r="L9" s="58"/>
      <c r="M9" s="29"/>
      <c r="N9" s="553"/>
      <c r="O9" s="553"/>
    </row>
    <row r="10" spans="2:17" ht="15.5" x14ac:dyDescent="0.3">
      <c r="B10" s="45"/>
      <c r="C10" s="181"/>
      <c r="D10" s="181"/>
      <c r="E10" s="39"/>
      <c r="F10" s="123"/>
      <c r="G10" s="123"/>
      <c r="H10" s="29"/>
      <c r="I10" s="29"/>
      <c r="J10" s="29"/>
      <c r="K10" s="29"/>
      <c r="L10" s="58"/>
      <c r="M10" s="29"/>
      <c r="N10" s="29"/>
    </row>
    <row r="11" spans="2:17" ht="23.5" customHeight="1" x14ac:dyDescent="0.3">
      <c r="B11" s="45"/>
      <c r="C11" s="538" t="s">
        <v>127</v>
      </c>
      <c r="D11" s="539"/>
      <c r="E11" s="539"/>
      <c r="F11" s="539"/>
      <c r="G11" s="539"/>
      <c r="H11" s="539"/>
      <c r="I11" s="539"/>
      <c r="J11" s="539"/>
      <c r="K11" s="540"/>
      <c r="L11" s="58"/>
      <c r="M11" s="29"/>
      <c r="N11" s="29"/>
    </row>
    <row r="12" spans="2:17" ht="20" customHeight="1" x14ac:dyDescent="0.4">
      <c r="B12" s="45"/>
      <c r="C12" s="182" t="s">
        <v>140</v>
      </c>
      <c r="D12" s="183"/>
      <c r="E12" s="183"/>
      <c r="F12" s="183"/>
      <c r="G12" s="184"/>
      <c r="H12" s="184"/>
      <c r="I12" s="184"/>
      <c r="J12" s="184"/>
      <c r="K12" s="185"/>
      <c r="L12" s="58"/>
      <c r="M12" s="29"/>
      <c r="N12" s="29"/>
    </row>
    <row r="13" spans="2:17" ht="20" customHeight="1" x14ac:dyDescent="0.3">
      <c r="B13" s="45"/>
      <c r="C13" s="186"/>
      <c r="D13" s="187"/>
      <c r="E13" s="188" t="s">
        <v>141</v>
      </c>
      <c r="F13" s="541" t="s">
        <v>142</v>
      </c>
      <c r="G13" s="541"/>
      <c r="H13" s="541"/>
      <c r="I13" s="541"/>
      <c r="J13" s="541"/>
      <c r="K13" s="542"/>
      <c r="L13" s="58"/>
      <c r="M13" s="29"/>
      <c r="N13" s="29"/>
    </row>
    <row r="14" spans="2:17" ht="38" customHeight="1" x14ac:dyDescent="0.3">
      <c r="B14" s="45"/>
      <c r="C14" s="189"/>
      <c r="D14" s="190"/>
      <c r="E14" s="191" t="s">
        <v>141</v>
      </c>
      <c r="F14" s="543" t="s">
        <v>152</v>
      </c>
      <c r="G14" s="543"/>
      <c r="H14" s="543"/>
      <c r="I14" s="543"/>
      <c r="J14" s="543"/>
      <c r="K14" s="544"/>
      <c r="L14" s="58"/>
      <c r="M14" s="29"/>
      <c r="N14" s="29"/>
    </row>
    <row r="15" spans="2:17" ht="15.5" x14ac:dyDescent="0.3">
      <c r="B15" s="45"/>
      <c r="C15" s="181"/>
      <c r="D15" s="181"/>
      <c r="E15" s="39"/>
      <c r="F15" s="123"/>
      <c r="G15" s="123"/>
      <c r="H15" s="29"/>
      <c r="I15" s="29"/>
      <c r="J15" s="29"/>
      <c r="K15" s="29"/>
      <c r="L15" s="58"/>
      <c r="M15" s="29"/>
      <c r="N15" s="29"/>
    </row>
    <row r="16" spans="2:17" ht="22" customHeight="1" x14ac:dyDescent="0.3">
      <c r="B16" s="45"/>
      <c r="C16" s="192" t="s">
        <v>79</v>
      </c>
      <c r="D16" s="533" t="s">
        <v>160</v>
      </c>
      <c r="E16" s="533"/>
      <c r="F16" s="533"/>
      <c r="G16" s="533"/>
      <c r="H16" s="533"/>
      <c r="I16" s="533"/>
      <c r="J16" s="533"/>
      <c r="K16" s="534"/>
      <c r="L16" s="58"/>
      <c r="M16" s="29"/>
    </row>
    <row r="17" spans="2:19" ht="22" customHeight="1" x14ac:dyDescent="0.3">
      <c r="B17" s="45"/>
      <c r="C17" s="193" t="s">
        <v>80</v>
      </c>
      <c r="D17" s="531" t="s">
        <v>169</v>
      </c>
      <c r="E17" s="531"/>
      <c r="F17" s="531"/>
      <c r="G17" s="531"/>
      <c r="H17" s="531"/>
      <c r="I17" s="531"/>
      <c r="J17" s="531"/>
      <c r="K17" s="532"/>
      <c r="L17" s="58"/>
      <c r="M17" s="29"/>
      <c r="N17" s="31"/>
    </row>
    <row r="18" spans="2:19" ht="22" customHeight="1" x14ac:dyDescent="0.3">
      <c r="B18" s="45"/>
      <c r="C18" s="193" t="s">
        <v>81</v>
      </c>
      <c r="D18" s="531" t="s">
        <v>170</v>
      </c>
      <c r="E18" s="531"/>
      <c r="F18" s="531"/>
      <c r="G18" s="531"/>
      <c r="H18" s="531"/>
      <c r="I18" s="531"/>
      <c r="J18" s="531"/>
      <c r="K18" s="532"/>
      <c r="L18" s="58"/>
      <c r="M18" s="29"/>
      <c r="N18" s="29"/>
    </row>
    <row r="19" spans="2:19" ht="22" customHeight="1" x14ac:dyDescent="0.3">
      <c r="B19" s="45"/>
      <c r="C19" s="193" t="s">
        <v>82</v>
      </c>
      <c r="D19" s="545" t="s">
        <v>83</v>
      </c>
      <c r="E19" s="545"/>
      <c r="F19" s="545"/>
      <c r="G19" s="545"/>
      <c r="H19" s="545"/>
      <c r="I19" s="545"/>
      <c r="J19" s="545"/>
      <c r="K19" s="546"/>
      <c r="L19" s="58"/>
      <c r="M19" s="29"/>
      <c r="N19" s="29"/>
    </row>
    <row r="20" spans="2:19" ht="22" customHeight="1" x14ac:dyDescent="0.3">
      <c r="B20" s="152"/>
      <c r="C20" s="194" t="s">
        <v>86</v>
      </c>
      <c r="D20" s="547" t="s">
        <v>199</v>
      </c>
      <c r="E20" s="547"/>
      <c r="F20" s="547"/>
      <c r="G20" s="547"/>
      <c r="H20" s="547"/>
      <c r="I20" s="547"/>
      <c r="J20" s="547"/>
      <c r="K20" s="548"/>
      <c r="L20" s="153"/>
      <c r="O20" s="88"/>
    </row>
    <row r="21" spans="2:19" ht="14.15" customHeight="1" x14ac:dyDescent="0.3">
      <c r="B21" s="152"/>
      <c r="C21" s="88"/>
      <c r="D21" s="88"/>
      <c r="L21" s="153"/>
      <c r="N21" s="195"/>
      <c r="O21" s="88"/>
    </row>
    <row r="22" spans="2:19" s="29" customFormat="1" ht="56" customHeight="1" x14ac:dyDescent="0.35">
      <c r="B22" s="45"/>
      <c r="C22" s="554" t="s">
        <v>171</v>
      </c>
      <c r="D22" s="554"/>
      <c r="E22" s="554"/>
      <c r="F22" s="554"/>
      <c r="G22" s="554"/>
      <c r="H22" s="196" t="s">
        <v>238</v>
      </c>
      <c r="I22" s="196"/>
      <c r="J22" s="560" t="s">
        <v>270</v>
      </c>
      <c r="K22" s="560"/>
      <c r="L22" s="58"/>
      <c r="N22" s="31"/>
      <c r="O22" s="197"/>
      <c r="P22" s="31"/>
      <c r="Q22" s="31"/>
      <c r="R22" s="31"/>
      <c r="S22" s="31"/>
    </row>
    <row r="23" spans="2:19" ht="34" customHeight="1" x14ac:dyDescent="0.3">
      <c r="B23" s="152"/>
      <c r="C23" s="555" t="str">
        <f>IF(Formulaire_Demande!F93="","",Formulaire_Demande!F93)</f>
        <v/>
      </c>
      <c r="D23" s="555"/>
      <c r="E23" s="555"/>
      <c r="F23" s="555"/>
      <c r="G23" s="555"/>
      <c r="H23" s="205"/>
      <c r="I23" s="198"/>
      <c r="J23" s="558"/>
      <c r="K23" s="558"/>
      <c r="L23" s="153"/>
      <c r="O23" s="88"/>
    </row>
    <row r="24" spans="2:19" ht="34" customHeight="1" x14ac:dyDescent="0.3">
      <c r="B24" s="152"/>
      <c r="C24" s="555" t="str">
        <f>IF(Formulaire_Demande!F94="","",Formulaire_Demande!F94)</f>
        <v/>
      </c>
      <c r="D24" s="555"/>
      <c r="E24" s="555"/>
      <c r="F24" s="555"/>
      <c r="G24" s="555"/>
      <c r="H24" s="205"/>
      <c r="I24" s="198"/>
      <c r="J24" s="558"/>
      <c r="K24" s="558"/>
      <c r="L24" s="153"/>
      <c r="O24" s="88"/>
    </row>
    <row r="25" spans="2:19" ht="34" customHeight="1" x14ac:dyDescent="0.3">
      <c r="B25" s="152"/>
      <c r="C25" s="555" t="str">
        <f>IF(Formulaire_Demande!F95="","",Formulaire_Demande!F95)</f>
        <v/>
      </c>
      <c r="D25" s="555"/>
      <c r="E25" s="555"/>
      <c r="F25" s="555"/>
      <c r="G25" s="555"/>
      <c r="H25" s="205"/>
      <c r="I25" s="198"/>
      <c r="J25" s="558"/>
      <c r="K25" s="558"/>
      <c r="L25" s="153"/>
      <c r="O25" s="88"/>
    </row>
    <row r="26" spans="2:19" ht="34" customHeight="1" x14ac:dyDescent="0.3">
      <c r="B26" s="152"/>
      <c r="C26" s="555" t="str">
        <f>IF(Formulaire_Demande!F96="","",Formulaire_Demande!F96)</f>
        <v/>
      </c>
      <c r="D26" s="555"/>
      <c r="E26" s="555"/>
      <c r="F26" s="555"/>
      <c r="G26" s="555"/>
      <c r="H26" s="205"/>
      <c r="I26" s="198"/>
      <c r="J26" s="558"/>
      <c r="K26" s="558"/>
      <c r="L26" s="153"/>
      <c r="O26" s="88"/>
    </row>
    <row r="27" spans="2:19" ht="34" customHeight="1" x14ac:dyDescent="0.3">
      <c r="B27" s="152"/>
      <c r="C27" s="555" t="str">
        <f>IF(Formulaire_Demande!F97="","",Formulaire_Demande!F97)</f>
        <v/>
      </c>
      <c r="D27" s="555"/>
      <c r="E27" s="555"/>
      <c r="F27" s="555"/>
      <c r="G27" s="555"/>
      <c r="H27" s="205"/>
      <c r="I27" s="198"/>
      <c r="J27" s="558"/>
      <c r="K27" s="558"/>
      <c r="L27" s="153"/>
      <c r="O27" s="88"/>
    </row>
    <row r="28" spans="2:19" ht="10" customHeight="1" x14ac:dyDescent="0.3">
      <c r="B28" s="152"/>
      <c r="C28" s="88"/>
      <c r="D28" s="88"/>
      <c r="L28" s="153"/>
      <c r="O28" s="88"/>
    </row>
    <row r="29" spans="2:19" ht="22" customHeight="1" x14ac:dyDescent="0.3">
      <c r="B29" s="152"/>
      <c r="C29" s="554" t="s">
        <v>237</v>
      </c>
      <c r="D29" s="554"/>
      <c r="E29" s="554"/>
      <c r="F29" s="554"/>
      <c r="G29" s="554"/>
      <c r="H29" s="554"/>
      <c r="I29" s="554"/>
      <c r="J29" s="554"/>
      <c r="K29" s="554"/>
      <c r="L29" s="153"/>
      <c r="O29" s="88"/>
    </row>
    <row r="30" spans="2:19" ht="22" customHeight="1" x14ac:dyDescent="0.3">
      <c r="B30" s="199"/>
      <c r="C30" s="556" t="s">
        <v>200</v>
      </c>
      <c r="D30" s="556"/>
      <c r="E30" s="556"/>
      <c r="F30" s="556"/>
      <c r="G30" s="556"/>
      <c r="H30" s="556"/>
      <c r="I30" s="556"/>
      <c r="J30" s="556"/>
      <c r="K30" s="556"/>
      <c r="L30" s="153"/>
    </row>
    <row r="31" spans="2:19" ht="64" customHeight="1" x14ac:dyDescent="0.3">
      <c r="B31" s="199"/>
      <c r="C31" s="550"/>
      <c r="D31" s="551"/>
      <c r="E31" s="551"/>
      <c r="F31" s="551"/>
      <c r="G31" s="551"/>
      <c r="H31" s="551"/>
      <c r="I31" s="551"/>
      <c r="J31" s="551"/>
      <c r="K31" s="552"/>
      <c r="L31" s="153"/>
    </row>
    <row r="32" spans="2:19" ht="10" customHeight="1" x14ac:dyDescent="0.3">
      <c r="B32" s="45"/>
      <c r="C32" s="29"/>
      <c r="D32" s="29"/>
      <c r="E32" s="29"/>
      <c r="F32" s="29"/>
      <c r="G32" s="29"/>
      <c r="H32" s="29"/>
      <c r="I32" s="29"/>
      <c r="J32" s="29"/>
      <c r="K32" s="29"/>
      <c r="L32" s="153"/>
    </row>
    <row r="33" spans="2:15" ht="22" customHeight="1" x14ac:dyDescent="0.3">
      <c r="B33" s="199"/>
      <c r="C33" s="549" t="s">
        <v>36</v>
      </c>
      <c r="D33" s="549"/>
      <c r="E33" s="549"/>
      <c r="F33" s="549"/>
      <c r="G33" s="549"/>
      <c r="H33" s="549"/>
      <c r="I33" s="549"/>
      <c r="J33" s="549"/>
      <c r="K33" s="549"/>
      <c r="L33" s="153"/>
      <c r="O33" s="200"/>
    </row>
    <row r="34" spans="2:15" ht="64" customHeight="1" x14ac:dyDescent="0.3">
      <c r="B34" s="199"/>
      <c r="C34" s="550"/>
      <c r="D34" s="551"/>
      <c r="E34" s="551"/>
      <c r="F34" s="551"/>
      <c r="G34" s="551"/>
      <c r="H34" s="551"/>
      <c r="I34" s="551"/>
      <c r="J34" s="551"/>
      <c r="K34" s="552"/>
      <c r="L34" s="153"/>
      <c r="O34" s="200"/>
    </row>
    <row r="35" spans="2:15" ht="10" customHeight="1" x14ac:dyDescent="0.3">
      <c r="B35" s="45"/>
      <c r="C35" s="29"/>
      <c r="D35" s="29"/>
      <c r="E35" s="29"/>
      <c r="F35" s="29"/>
      <c r="G35" s="29"/>
      <c r="H35" s="29"/>
      <c r="I35" s="29"/>
      <c r="J35" s="29"/>
      <c r="K35" s="29"/>
      <c r="L35" s="153"/>
      <c r="O35" s="200"/>
    </row>
    <row r="36" spans="2:15" ht="22" customHeight="1" x14ac:dyDescent="0.35">
      <c r="B36" s="152"/>
      <c r="C36" s="557" t="s">
        <v>258</v>
      </c>
      <c r="D36" s="557"/>
      <c r="E36" s="557"/>
      <c r="F36" s="557"/>
      <c r="G36" s="557"/>
      <c r="H36" s="557"/>
      <c r="I36" s="557"/>
      <c r="J36" s="559"/>
      <c r="K36" s="23"/>
      <c r="L36" s="153"/>
      <c r="O36" s="201"/>
    </row>
    <row r="37" spans="2:15" ht="22" customHeight="1" x14ac:dyDescent="0.3">
      <c r="B37" s="45"/>
      <c r="C37" s="556" t="s">
        <v>226</v>
      </c>
      <c r="D37" s="556"/>
      <c r="E37" s="556"/>
      <c r="F37" s="556"/>
      <c r="G37" s="556"/>
      <c r="H37" s="556"/>
      <c r="I37" s="556"/>
      <c r="J37" s="556"/>
      <c r="K37" s="556"/>
      <c r="L37" s="153"/>
      <c r="O37" s="200"/>
    </row>
    <row r="38" spans="2:15" ht="64" customHeight="1" x14ac:dyDescent="0.3">
      <c r="B38" s="45"/>
      <c r="C38" s="550"/>
      <c r="D38" s="551"/>
      <c r="E38" s="551"/>
      <c r="F38" s="551"/>
      <c r="G38" s="551"/>
      <c r="H38" s="551"/>
      <c r="I38" s="551"/>
      <c r="J38" s="551"/>
      <c r="K38" s="552"/>
      <c r="L38" s="153"/>
      <c r="O38" s="200"/>
    </row>
    <row r="39" spans="2:15" ht="10" customHeight="1" x14ac:dyDescent="0.3">
      <c r="B39" s="45"/>
      <c r="C39" s="29"/>
      <c r="D39" s="29"/>
      <c r="E39" s="29"/>
      <c r="F39" s="29"/>
      <c r="G39" s="29"/>
      <c r="H39" s="29"/>
      <c r="I39" s="29"/>
      <c r="J39" s="29"/>
      <c r="K39" s="29"/>
      <c r="L39" s="153"/>
      <c r="O39" s="200"/>
    </row>
    <row r="40" spans="2:15" ht="22" customHeight="1" x14ac:dyDescent="0.3">
      <c r="B40" s="199"/>
      <c r="C40" s="557" t="s">
        <v>259</v>
      </c>
      <c r="D40" s="557"/>
      <c r="E40" s="557"/>
      <c r="F40" s="557"/>
      <c r="G40" s="557"/>
      <c r="H40" s="557"/>
      <c r="I40" s="557"/>
      <c r="J40" s="559"/>
      <c r="K40" s="23"/>
      <c r="L40" s="153"/>
    </row>
    <row r="41" spans="2:15" ht="22" customHeight="1" x14ac:dyDescent="0.3">
      <c r="B41" s="152"/>
      <c r="C41" s="557" t="str">
        <f>IF(K40="","",IF(K40="Non","* Pourquoi?",IF(K40="Oui","* Mentionnez les prochaines actions qui seront mises en place pour votre développement commercial")))</f>
        <v/>
      </c>
      <c r="D41" s="557"/>
      <c r="E41" s="557"/>
      <c r="F41" s="557"/>
      <c r="G41" s="557"/>
      <c r="H41" s="557"/>
      <c r="I41" s="557"/>
      <c r="J41" s="557"/>
      <c r="K41" s="557"/>
      <c r="L41" s="153"/>
    </row>
    <row r="42" spans="2:15" ht="64" customHeight="1" x14ac:dyDescent="0.3">
      <c r="B42" s="152"/>
      <c r="C42" s="550"/>
      <c r="D42" s="551"/>
      <c r="E42" s="551"/>
      <c r="F42" s="551"/>
      <c r="G42" s="551"/>
      <c r="H42" s="551"/>
      <c r="I42" s="551"/>
      <c r="J42" s="551"/>
      <c r="K42" s="552"/>
      <c r="L42" s="153"/>
    </row>
    <row r="43" spans="2:15" ht="10" customHeight="1" x14ac:dyDescent="0.3">
      <c r="B43" s="45"/>
      <c r="C43" s="202"/>
      <c r="D43" s="202"/>
      <c r="E43" s="202"/>
      <c r="G43" s="202"/>
      <c r="H43" s="202"/>
      <c r="I43" s="202"/>
      <c r="J43" s="202"/>
      <c r="K43" s="202"/>
      <c r="L43" s="153"/>
    </row>
    <row r="44" spans="2:15" ht="22" customHeight="1" x14ac:dyDescent="0.3">
      <c r="B44" s="45"/>
      <c r="C44" s="549" t="s">
        <v>172</v>
      </c>
      <c r="D44" s="549"/>
      <c r="E44" s="549"/>
      <c r="F44" s="549"/>
      <c r="G44" s="549"/>
      <c r="H44" s="549"/>
      <c r="I44" s="549"/>
      <c r="J44" s="549"/>
      <c r="K44" s="549"/>
      <c r="L44" s="153"/>
    </row>
    <row r="45" spans="2:15" ht="64" customHeight="1" x14ac:dyDescent="0.3">
      <c r="B45" s="45"/>
      <c r="C45" s="550"/>
      <c r="D45" s="551"/>
      <c r="E45" s="551"/>
      <c r="F45" s="551"/>
      <c r="G45" s="551"/>
      <c r="H45" s="551"/>
      <c r="I45" s="551"/>
      <c r="J45" s="551"/>
      <c r="K45" s="552"/>
      <c r="L45" s="153"/>
    </row>
    <row r="46" spans="2:15" ht="14.15" customHeight="1" thickBot="1" x14ac:dyDescent="0.35">
      <c r="B46" s="203"/>
      <c r="C46" s="168"/>
      <c r="D46" s="168"/>
      <c r="E46" s="168"/>
      <c r="F46" s="168"/>
      <c r="G46" s="168"/>
      <c r="H46" s="168"/>
      <c r="I46" s="168"/>
      <c r="J46" s="168"/>
      <c r="K46" s="168"/>
      <c r="L46" s="204"/>
    </row>
    <row r="47" spans="2:15" ht="14.5" thickBot="1" x14ac:dyDescent="0.35">
      <c r="B47" s="1"/>
    </row>
    <row r="48" spans="2:15" ht="10" customHeight="1" x14ac:dyDescent="0.3">
      <c r="B48" s="312"/>
      <c r="C48" s="313"/>
      <c r="D48" s="313"/>
      <c r="E48" s="313"/>
      <c r="F48" s="313"/>
      <c r="G48" s="313"/>
      <c r="H48" s="313"/>
      <c r="I48" s="313"/>
      <c r="J48" s="313"/>
      <c r="K48" s="313"/>
      <c r="L48" s="314"/>
    </row>
    <row r="49" spans="2:12" ht="28" customHeight="1" x14ac:dyDescent="0.3">
      <c r="B49" s="315"/>
      <c r="C49" s="522" t="s">
        <v>269</v>
      </c>
      <c r="D49" s="523"/>
      <c r="E49" s="523"/>
      <c r="F49" s="523"/>
      <c r="G49" s="523"/>
      <c r="H49" s="523"/>
      <c r="I49" s="523"/>
      <c r="J49" s="523"/>
      <c r="K49" s="524"/>
      <c r="L49" s="316"/>
    </row>
    <row r="50" spans="2:12" s="29" customFormat="1" ht="15.5" x14ac:dyDescent="0.35">
      <c r="B50" s="327"/>
      <c r="C50" s="516" t="s">
        <v>50</v>
      </c>
      <c r="D50" s="517"/>
      <c r="E50" s="517"/>
      <c r="F50" s="517"/>
      <c r="G50" s="517"/>
      <c r="H50" s="517"/>
      <c r="I50" s="517"/>
      <c r="J50" s="517"/>
      <c r="K50" s="518"/>
      <c r="L50" s="328"/>
    </row>
    <row r="51" spans="2:12" ht="46" customHeight="1" x14ac:dyDescent="0.3">
      <c r="B51" s="317"/>
      <c r="C51" s="519"/>
      <c r="D51" s="520"/>
      <c r="E51" s="520"/>
      <c r="F51" s="520"/>
      <c r="G51" s="520"/>
      <c r="H51" s="520"/>
      <c r="I51" s="520"/>
      <c r="J51" s="520"/>
      <c r="K51" s="521"/>
      <c r="L51" s="316"/>
    </row>
    <row r="52" spans="2:12" ht="10" customHeight="1" x14ac:dyDescent="0.3">
      <c r="B52" s="317"/>
      <c r="C52" s="321"/>
      <c r="D52" s="322"/>
      <c r="E52" s="322"/>
      <c r="F52" s="322"/>
      <c r="G52" s="322"/>
      <c r="H52" s="322"/>
      <c r="I52" s="322"/>
      <c r="J52" s="322"/>
      <c r="K52" s="323"/>
      <c r="L52" s="316"/>
    </row>
    <row r="53" spans="2:12" s="29" customFormat="1" x14ac:dyDescent="0.35">
      <c r="B53" s="327"/>
      <c r="C53" s="525" t="s">
        <v>262</v>
      </c>
      <c r="D53" s="526"/>
      <c r="E53" s="329"/>
      <c r="F53" s="525" t="s">
        <v>263</v>
      </c>
      <c r="G53" s="526"/>
      <c r="H53" s="330"/>
      <c r="I53" s="331"/>
      <c r="J53" s="331"/>
      <c r="K53" s="332"/>
      <c r="L53" s="328"/>
    </row>
    <row r="54" spans="2:12" s="29" customFormat="1" x14ac:dyDescent="0.35">
      <c r="B54" s="327"/>
      <c r="C54" s="527" t="s">
        <v>267</v>
      </c>
      <c r="D54" s="515"/>
      <c r="E54" s="334" t="str">
        <f>IF(E53="","",E53*0.7)</f>
        <v/>
      </c>
      <c r="F54" s="515" t="s">
        <v>268</v>
      </c>
      <c r="G54" s="515"/>
      <c r="H54" s="334" t="str">
        <f>IF(H53="","",IF(H53-E54&lt;0,0,H53-E54))</f>
        <v/>
      </c>
      <c r="I54" s="331"/>
      <c r="J54" s="331"/>
      <c r="K54" s="332"/>
      <c r="L54" s="328"/>
    </row>
    <row r="55" spans="2:12" s="29" customFormat="1" x14ac:dyDescent="0.35">
      <c r="B55" s="327"/>
      <c r="C55" s="527" t="s">
        <v>264</v>
      </c>
      <c r="D55" s="515"/>
      <c r="E55" s="334" t="str">
        <f>IF(E53="","",E53*0.3)</f>
        <v/>
      </c>
      <c r="F55" s="515" t="s">
        <v>265</v>
      </c>
      <c r="G55" s="515"/>
      <c r="H55" s="334" t="str">
        <f>IF(H53="","",IF(H53-E54&lt;E55,E55-H54))</f>
        <v/>
      </c>
      <c r="I55" s="331"/>
      <c r="J55" s="331"/>
      <c r="K55" s="332"/>
      <c r="L55" s="328"/>
    </row>
    <row r="56" spans="2:12" s="29" customFormat="1" x14ac:dyDescent="0.35">
      <c r="B56" s="327"/>
      <c r="C56" s="333"/>
      <c r="D56" s="331"/>
      <c r="E56" s="331"/>
      <c r="F56" s="515" t="s">
        <v>266</v>
      </c>
      <c r="G56" s="515"/>
      <c r="H56" s="334" t="str">
        <f>IF(H53="","",IF(AND(H53-E54&lt;0,H53-E54&lt;E55),E54-H53,0))</f>
        <v/>
      </c>
      <c r="I56" s="331"/>
      <c r="J56" s="331"/>
      <c r="K56" s="332"/>
      <c r="L56" s="328"/>
    </row>
    <row r="57" spans="2:12" ht="10" customHeight="1" x14ac:dyDescent="0.3">
      <c r="B57" s="317"/>
      <c r="C57" s="324"/>
      <c r="D57" s="325"/>
      <c r="E57" s="325"/>
      <c r="F57" s="325"/>
      <c r="G57" s="325"/>
      <c r="H57" s="325"/>
      <c r="I57" s="325"/>
      <c r="J57" s="325"/>
      <c r="K57" s="326"/>
      <c r="L57" s="316"/>
    </row>
    <row r="58" spans="2:12" ht="10" customHeight="1" thickBot="1" x14ac:dyDescent="0.35">
      <c r="B58" s="318"/>
      <c r="C58" s="319"/>
      <c r="D58" s="319"/>
      <c r="E58" s="319"/>
      <c r="F58" s="319"/>
      <c r="G58" s="319"/>
      <c r="H58" s="319"/>
      <c r="I58" s="319"/>
      <c r="J58" s="319"/>
      <c r="K58" s="319"/>
      <c r="L58" s="320"/>
    </row>
  </sheetData>
  <sheetProtection algorithmName="SHA-512" hashValue="Rour1vlfwHN8b6OaTiKAFyo+Suskzt5nNtxM3XQLb1LkuIiljbGHdOaBlymIP9+dHDCGJMI5v+C3FkZ08rLDGg==" saltValue="/ShtefCSM6FXODHgS3zhyA==" spinCount="100000" sheet="1" objects="1" scenarios="1" formatRows="0"/>
  <mergeCells count="47">
    <mergeCell ref="J22:K22"/>
    <mergeCell ref="J23:K23"/>
    <mergeCell ref="J24:K24"/>
    <mergeCell ref="J25:K25"/>
    <mergeCell ref="J26:K26"/>
    <mergeCell ref="C27:G27"/>
    <mergeCell ref="C41:K41"/>
    <mergeCell ref="C42:K42"/>
    <mergeCell ref="C37:K37"/>
    <mergeCell ref="J27:K27"/>
    <mergeCell ref="C36:J36"/>
    <mergeCell ref="C40:J40"/>
    <mergeCell ref="D19:K19"/>
    <mergeCell ref="D20:K20"/>
    <mergeCell ref="C44:K44"/>
    <mergeCell ref="C45:K45"/>
    <mergeCell ref="N9:O9"/>
    <mergeCell ref="C31:K31"/>
    <mergeCell ref="C34:K34"/>
    <mergeCell ref="C22:G22"/>
    <mergeCell ref="C23:G23"/>
    <mergeCell ref="C29:K29"/>
    <mergeCell ref="C30:K30"/>
    <mergeCell ref="C33:K33"/>
    <mergeCell ref="C38:K38"/>
    <mergeCell ref="C24:G24"/>
    <mergeCell ref="C25:G25"/>
    <mergeCell ref="C26:G26"/>
    <mergeCell ref="C1:L1"/>
    <mergeCell ref="C7:K7"/>
    <mergeCell ref="D17:K17"/>
    <mergeCell ref="D18:K18"/>
    <mergeCell ref="D16:K16"/>
    <mergeCell ref="C9:K9"/>
    <mergeCell ref="C11:K11"/>
    <mergeCell ref="F13:K13"/>
    <mergeCell ref="F14:K14"/>
    <mergeCell ref="F56:G56"/>
    <mergeCell ref="C50:K50"/>
    <mergeCell ref="C51:K51"/>
    <mergeCell ref="C49:K49"/>
    <mergeCell ref="C53:D53"/>
    <mergeCell ref="C54:D54"/>
    <mergeCell ref="C55:D55"/>
    <mergeCell ref="F53:G53"/>
    <mergeCell ref="F54:G54"/>
    <mergeCell ref="F55:G55"/>
  </mergeCells>
  <conditionalFormatting sqref="H23:H27">
    <cfRule type="expression" dxfId="4" priority="3">
      <formula>$C23&lt;&gt;""</formula>
    </cfRule>
  </conditionalFormatting>
  <conditionalFormatting sqref="J23:K27">
    <cfRule type="expression" dxfId="3" priority="1">
      <formula>$C$23&lt;&gt;""</formula>
    </cfRule>
  </conditionalFormatting>
  <hyperlinks>
    <hyperlink ref="D17:K17" location="Formulaire_Demande!F113" display="Compléter la section Rapport final du budget - Section D cliquer ici" xr:uid="{2D9F1D8B-675A-42EF-A5FE-4CB720D52984}"/>
    <hyperlink ref="D18:K18" location="Formulaire_Demande!F173" display="Compléter la section Rapport final des sources de financement - Section E cliquer ici" xr:uid="{829AE59B-04E2-45E2-AE85-9F52BF6F682C}"/>
    <hyperlink ref="D16:K16" location="Description_Activités!H13" display="Compléter la section Rapport final des Activités promotionnelles - onglet Description_Activités cliquer ici" xr:uid="{E1B251AC-896D-445F-9726-DE8A4568DBD4}"/>
  </hyperlinks>
  <pageMargins left="0.25" right="0.25" top="0.75" bottom="0.75" header="0.3" footer="0.3"/>
  <pageSetup paperSize="3" scale="9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électionner dans la liste" xr:uid="{3B00BE6F-CFEF-484B-9545-B5C476B7B24C}">
          <x14:formula1>
            <xm:f>Paramètres!$C$2:$C$3</xm:f>
          </x14:formula1>
          <xm:sqref>H23:H27 K36 K40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0A64A-9491-4164-BD71-5E9BB719FDBD}">
  <sheetPr>
    <tabColor theme="3" tint="0.59999389629810485"/>
  </sheetPr>
  <dimension ref="B1:N94"/>
  <sheetViews>
    <sheetView showGridLines="0" zoomScaleNormal="100" workbookViewId="0">
      <selection activeCell="C6" sqref="C6:I6"/>
    </sheetView>
  </sheetViews>
  <sheetFormatPr baseColWidth="10" defaultColWidth="10.81640625" defaultRowHeight="14" x14ac:dyDescent="0.35"/>
  <cols>
    <col min="1" max="1" width="1.54296875" style="29" customWidth="1"/>
    <col min="2" max="2" width="2.54296875" style="29" customWidth="1"/>
    <col min="3" max="3" width="22" style="29" customWidth="1"/>
    <col min="4" max="4" width="25.26953125" style="29" customWidth="1"/>
    <col min="5" max="5" width="18.54296875" style="33" customWidth="1"/>
    <col min="6" max="6" width="18.54296875" style="29" customWidth="1"/>
    <col min="7" max="7" width="20.54296875" style="29" customWidth="1"/>
    <col min="8" max="8" width="19.54296875" style="29" customWidth="1"/>
    <col min="9" max="9" width="18.54296875" style="29" customWidth="1"/>
    <col min="10" max="10" width="2.54296875" style="33" customWidth="1"/>
    <col min="11" max="11" width="1.54296875" style="29" customWidth="1"/>
    <col min="12" max="12" width="5.6328125" style="29" customWidth="1"/>
    <col min="13" max="13" width="34.54296875" style="29" customWidth="1"/>
    <col min="14" max="14" width="14.54296875" style="29" customWidth="1"/>
    <col min="15" max="16384" width="10.81640625" style="29"/>
  </cols>
  <sheetData>
    <row r="1" spans="2:14" ht="38.15" customHeight="1" x14ac:dyDescent="0.35">
      <c r="E1" s="442" t="s">
        <v>207</v>
      </c>
      <c r="F1" s="442"/>
      <c r="G1" s="442"/>
      <c r="H1" s="442"/>
      <c r="I1" s="442"/>
      <c r="J1" s="442"/>
      <c r="K1" s="30"/>
      <c r="L1" s="30"/>
    </row>
    <row r="2" spans="2:14" ht="18" customHeight="1" x14ac:dyDescent="0.35">
      <c r="J2" s="34" t="s">
        <v>54</v>
      </c>
    </row>
    <row r="3" spans="2:14" ht="18" customHeight="1" x14ac:dyDescent="0.35">
      <c r="C3" s="35"/>
      <c r="D3" s="35"/>
      <c r="E3" s="35"/>
      <c r="F3" s="36"/>
      <c r="J3" s="37" t="s">
        <v>37</v>
      </c>
    </row>
    <row r="4" spans="2:14" ht="10" customHeight="1" thickBot="1" x14ac:dyDescent="0.4">
      <c r="C4" s="35"/>
      <c r="D4" s="35"/>
      <c r="E4" s="35"/>
      <c r="F4" s="36"/>
      <c r="J4" s="37"/>
    </row>
    <row r="5" spans="2:14" ht="10" customHeight="1" x14ac:dyDescent="0.45">
      <c r="B5" s="41"/>
      <c r="C5" s="54"/>
      <c r="D5" s="54"/>
      <c r="E5" s="55"/>
      <c r="F5" s="56"/>
      <c r="G5" s="42"/>
      <c r="H5" s="42"/>
      <c r="I5" s="42"/>
      <c r="J5" s="57"/>
      <c r="M5" s="228"/>
    </row>
    <row r="6" spans="2:14" s="1" customFormat="1" ht="28" customHeight="1" x14ac:dyDescent="0.3">
      <c r="B6" s="45"/>
      <c r="C6" s="596" t="s">
        <v>126</v>
      </c>
      <c r="D6" s="597"/>
      <c r="E6" s="597"/>
      <c r="F6" s="597"/>
      <c r="G6" s="597"/>
      <c r="H6" s="597"/>
      <c r="I6" s="598"/>
      <c r="J6" s="58"/>
      <c r="K6" s="229"/>
      <c r="M6" s="29"/>
    </row>
    <row r="7" spans="2:14" s="1" customFormat="1" ht="10" customHeight="1" x14ac:dyDescent="0.3">
      <c r="B7" s="45"/>
      <c r="C7" s="181"/>
      <c r="D7" s="181"/>
      <c r="E7" s="39"/>
      <c r="F7" s="123"/>
      <c r="G7" s="123"/>
      <c r="H7" s="29"/>
      <c r="I7" s="29"/>
      <c r="J7" s="58"/>
      <c r="K7" s="29"/>
      <c r="M7" s="29"/>
      <c r="N7" s="29"/>
    </row>
    <row r="8" spans="2:14" ht="24" customHeight="1" thickBot="1" x14ac:dyDescent="0.5">
      <c r="B8" s="45"/>
      <c r="C8" s="576" t="s">
        <v>39</v>
      </c>
      <c r="D8" s="577"/>
      <c r="E8" s="604"/>
      <c r="F8" s="604"/>
      <c r="G8" s="231" t="s">
        <v>40</v>
      </c>
      <c r="H8" s="604"/>
      <c r="I8" s="605"/>
      <c r="J8" s="46"/>
      <c r="M8" s="232"/>
    </row>
    <row r="9" spans="2:14" ht="24" customHeight="1" x14ac:dyDescent="0.35">
      <c r="B9" s="45"/>
      <c r="C9" s="458" t="s">
        <v>41</v>
      </c>
      <c r="D9" s="459"/>
      <c r="E9" s="602"/>
      <c r="F9" s="602"/>
      <c r="G9" s="602"/>
      <c r="H9" s="602"/>
      <c r="I9" s="603"/>
      <c r="J9" s="46"/>
      <c r="M9" s="593" t="s">
        <v>72</v>
      </c>
      <c r="N9" s="579"/>
    </row>
    <row r="10" spans="2:14" ht="24" customHeight="1" thickBot="1" x14ac:dyDescent="0.4">
      <c r="B10" s="45"/>
      <c r="C10" s="458" t="s">
        <v>89</v>
      </c>
      <c r="D10" s="459"/>
      <c r="E10" s="599" t="str">
        <f>IF(Formulaire_Demande!F22="","",Formulaire_Demande!F22)</f>
        <v/>
      </c>
      <c r="F10" s="599"/>
      <c r="G10" s="599"/>
      <c r="H10" s="599"/>
      <c r="I10" s="600"/>
      <c r="J10" s="46"/>
      <c r="M10" s="593"/>
      <c r="N10" s="580"/>
    </row>
    <row r="11" spans="2:14" ht="24" customHeight="1" x14ac:dyDescent="0.45">
      <c r="B11" s="45"/>
      <c r="C11" s="458" t="s">
        <v>38</v>
      </c>
      <c r="D11" s="459"/>
      <c r="E11" s="591" t="str">
        <f>IF(Formulaire_Demande!F23="","",Formulaire_Demande!F23)</f>
        <v/>
      </c>
      <c r="F11" s="591"/>
      <c r="G11" s="591"/>
      <c r="H11" s="591"/>
      <c r="I11" s="592"/>
      <c r="J11" s="46"/>
      <c r="M11" s="232"/>
    </row>
    <row r="12" spans="2:14" ht="24" customHeight="1" thickBot="1" x14ac:dyDescent="0.5">
      <c r="B12" s="45"/>
      <c r="C12" s="458" t="s">
        <v>42</v>
      </c>
      <c r="D12" s="459"/>
      <c r="E12" s="591" t="str">
        <f>IF(Formulaire_Demande!F24="","",Formulaire_Demande!F24)</f>
        <v/>
      </c>
      <c r="F12" s="591"/>
      <c r="G12" s="591"/>
      <c r="H12" s="591"/>
      <c r="I12" s="592"/>
      <c r="J12" s="46"/>
      <c r="M12" s="232"/>
    </row>
    <row r="13" spans="2:14" ht="24" customHeight="1" x14ac:dyDescent="0.35">
      <c r="B13" s="45"/>
      <c r="C13" s="458" t="s">
        <v>43</v>
      </c>
      <c r="D13" s="459"/>
      <c r="E13" s="591" t="str">
        <f>IF(Formulaire_Demande!F25="","",Formulaire_Demande!F25)</f>
        <v/>
      </c>
      <c r="F13" s="591"/>
      <c r="G13" s="591"/>
      <c r="H13" s="591"/>
      <c r="I13" s="592"/>
      <c r="J13" s="46"/>
      <c r="M13" s="578" t="s">
        <v>155</v>
      </c>
      <c r="N13" s="579"/>
    </row>
    <row r="14" spans="2:14" ht="24" customHeight="1" thickBot="1" x14ac:dyDescent="0.4">
      <c r="B14" s="45"/>
      <c r="C14" s="458" t="s">
        <v>22</v>
      </c>
      <c r="D14" s="459"/>
      <c r="E14" s="569" t="s">
        <v>23</v>
      </c>
      <c r="F14" s="569"/>
      <c r="G14" s="235" t="s">
        <v>44</v>
      </c>
      <c r="H14" s="570" t="str">
        <f>IF(Formulaire_Demande!F26="","",Formulaire_Demande!F26)</f>
        <v/>
      </c>
      <c r="I14" s="571"/>
      <c r="J14" s="46"/>
      <c r="M14" s="578"/>
      <c r="N14" s="580"/>
    </row>
    <row r="15" spans="2:14" ht="10" customHeight="1" x14ac:dyDescent="0.35">
      <c r="B15" s="45"/>
      <c r="C15" s="236"/>
      <c r="D15" s="237"/>
      <c r="E15" s="238"/>
      <c r="F15" s="237"/>
      <c r="G15" s="239"/>
      <c r="H15" s="239"/>
      <c r="I15" s="240"/>
      <c r="J15" s="46"/>
    </row>
    <row r="16" spans="2:14" ht="10" customHeight="1" x14ac:dyDescent="0.35">
      <c r="B16" s="45"/>
      <c r="C16" s="137"/>
      <c r="D16" s="137"/>
      <c r="E16" s="95"/>
      <c r="F16" s="40"/>
      <c r="G16" s="40"/>
      <c r="H16" s="40"/>
      <c r="I16" s="40"/>
      <c r="J16" s="46"/>
    </row>
    <row r="17" spans="2:14" ht="24" customHeight="1" x14ac:dyDescent="0.35">
      <c r="B17" s="45"/>
      <c r="C17" s="576" t="s">
        <v>84</v>
      </c>
      <c r="D17" s="577"/>
      <c r="E17" s="594" t="str">
        <f>+Formulaire_Demande!F32&amp;" "&amp;Formulaire_Demande!F33</f>
        <v xml:space="preserve"> </v>
      </c>
      <c r="F17" s="594"/>
      <c r="G17" s="594"/>
      <c r="H17" s="594"/>
      <c r="I17" s="595"/>
      <c r="J17" s="46"/>
      <c r="M17" s="335"/>
      <c r="N17" s="601"/>
    </row>
    <row r="18" spans="2:14" ht="24" customHeight="1" x14ac:dyDescent="0.35">
      <c r="B18" s="45"/>
      <c r="C18" s="458" t="s">
        <v>174</v>
      </c>
      <c r="D18" s="459"/>
      <c r="E18" s="591" t="str">
        <f>IF(Formulaire_Demande!F34="","",Formulaire_Demande!F34)</f>
        <v/>
      </c>
      <c r="F18" s="591"/>
      <c r="G18" s="591"/>
      <c r="H18" s="591"/>
      <c r="I18" s="592"/>
      <c r="J18" s="46"/>
      <c r="M18" s="335"/>
      <c r="N18" s="601"/>
    </row>
    <row r="19" spans="2:14" ht="24" customHeight="1" x14ac:dyDescent="0.35">
      <c r="B19" s="45"/>
      <c r="C19" s="589" t="s">
        <v>175</v>
      </c>
      <c r="D19" s="590"/>
      <c r="E19" s="561" t="str">
        <f>IF(Formulaire_Demande!F36="","",Formulaire_Demande!F36)</f>
        <v/>
      </c>
      <c r="F19" s="561"/>
      <c r="G19" s="561"/>
      <c r="H19" s="561"/>
      <c r="I19" s="562"/>
      <c r="J19" s="46"/>
    </row>
    <row r="20" spans="2:14" ht="10" customHeight="1" x14ac:dyDescent="0.35">
      <c r="B20" s="45"/>
      <c r="C20" s="137"/>
      <c r="D20" s="137"/>
      <c r="E20" s="95"/>
      <c r="F20" s="40"/>
      <c r="G20" s="40"/>
      <c r="H20" s="40"/>
      <c r="I20" s="40"/>
      <c r="J20" s="46"/>
    </row>
    <row r="21" spans="2:14" ht="24" customHeight="1" x14ac:dyDescent="0.35">
      <c r="B21" s="45"/>
      <c r="C21" s="576" t="s">
        <v>176</v>
      </c>
      <c r="D21" s="577"/>
      <c r="E21" s="594" t="str">
        <f>IF(OR(Formulaire_Demande!F41="",Formulaire_Demande!F42=""),Formulaire_Demande!F32&amp;" "&amp;Formulaire_Demande!F33,Formulaire_Demande!F41&amp;" "&amp;Formulaire_Demande!F42)</f>
        <v xml:space="preserve"> </v>
      </c>
      <c r="F21" s="594"/>
      <c r="G21" s="594"/>
      <c r="H21" s="594"/>
      <c r="I21" s="595"/>
      <c r="J21" s="46"/>
    </row>
    <row r="22" spans="2:14" ht="24" customHeight="1" x14ac:dyDescent="0.35">
      <c r="B22" s="45"/>
      <c r="C22" s="458" t="s">
        <v>19</v>
      </c>
      <c r="D22" s="459"/>
      <c r="E22" s="591" t="str">
        <f>IF(Formulaire_Demande!F43="",E18,Formulaire_Demande!F43)</f>
        <v/>
      </c>
      <c r="F22" s="591"/>
      <c r="G22" s="591"/>
      <c r="H22" s="591"/>
      <c r="I22" s="592"/>
      <c r="J22" s="46"/>
    </row>
    <row r="23" spans="2:14" ht="24" customHeight="1" x14ac:dyDescent="0.35">
      <c r="B23" s="45"/>
      <c r="C23" s="458" t="s">
        <v>21</v>
      </c>
      <c r="D23" s="459"/>
      <c r="E23" s="591" t="str">
        <f>IF(Formulaire_Demande!F45="",E19,Formulaire_Demande!F45)</f>
        <v/>
      </c>
      <c r="F23" s="591"/>
      <c r="G23" s="591"/>
      <c r="H23" s="591"/>
      <c r="I23" s="592"/>
      <c r="J23" s="46"/>
    </row>
    <row r="24" spans="2:14" ht="24" customHeight="1" x14ac:dyDescent="0.35">
      <c r="B24" s="45"/>
      <c r="C24" s="589" t="s">
        <v>20</v>
      </c>
      <c r="D24" s="590"/>
      <c r="E24" s="561" t="str">
        <f>IF(Formulaire_Demande!F44="","",Formulaire_Demande!F44)</f>
        <v/>
      </c>
      <c r="F24" s="561"/>
      <c r="G24" s="561"/>
      <c r="H24" s="561"/>
      <c r="I24" s="562"/>
      <c r="J24" s="46"/>
    </row>
    <row r="25" spans="2:14" ht="10" customHeight="1" x14ac:dyDescent="0.35">
      <c r="B25" s="45"/>
      <c r="C25" s="137"/>
      <c r="D25" s="137"/>
      <c r="E25" s="95"/>
      <c r="F25" s="40"/>
      <c r="G25" s="40"/>
      <c r="H25" s="40"/>
      <c r="I25" s="40"/>
      <c r="J25" s="46"/>
    </row>
    <row r="26" spans="2:14" ht="20.149999999999999" customHeight="1" x14ac:dyDescent="0.35">
      <c r="B26" s="45"/>
      <c r="C26" s="576" t="s">
        <v>110</v>
      </c>
      <c r="D26" s="577"/>
      <c r="E26" s="230" t="s">
        <v>116</v>
      </c>
      <c r="F26" s="565" t="s">
        <v>117</v>
      </c>
      <c r="G26" s="565"/>
      <c r="H26" s="565" t="s">
        <v>5</v>
      </c>
      <c r="I26" s="606"/>
      <c r="J26" s="46"/>
    </row>
    <row r="27" spans="2:14" ht="32.15" customHeight="1" x14ac:dyDescent="0.35">
      <c r="B27" s="45"/>
      <c r="C27" s="581" t="str">
        <f>IF(Formulaire_Demande!C61="","",Formulaire_Demande!C61)</f>
        <v/>
      </c>
      <c r="D27" s="582"/>
      <c r="E27" s="242" t="str">
        <f>IF(Formulaire_Demande!F61="","",Formulaire_Demande!F61)</f>
        <v/>
      </c>
      <c r="F27" s="563" t="str">
        <f>+Formulaire_Demande!G61&amp;" "&amp;Formulaire_Demande!H61</f>
        <v xml:space="preserve"> </v>
      </c>
      <c r="G27" s="563"/>
      <c r="H27" s="563" t="str">
        <f>+Formulaire_Demande!I61&amp;" "&amp;Formulaire_Demande!J61</f>
        <v xml:space="preserve"> </v>
      </c>
      <c r="I27" s="564"/>
      <c r="J27" s="46"/>
    </row>
    <row r="28" spans="2:14" ht="32.15" customHeight="1" x14ac:dyDescent="0.35">
      <c r="B28" s="45"/>
      <c r="C28" s="581" t="str">
        <f>IF(Formulaire_Demande!C62="","",Formulaire_Demande!C62)</f>
        <v/>
      </c>
      <c r="D28" s="582"/>
      <c r="E28" s="242" t="str">
        <f>IF(Formulaire_Demande!F62="","",Formulaire_Demande!F62)</f>
        <v/>
      </c>
      <c r="F28" s="563" t="str">
        <f>+Formulaire_Demande!G62&amp;" "&amp;Formulaire_Demande!H62</f>
        <v xml:space="preserve"> </v>
      </c>
      <c r="G28" s="563"/>
      <c r="H28" s="563" t="str">
        <f>+Formulaire_Demande!I62&amp;" "&amp;Formulaire_Demande!J62</f>
        <v xml:space="preserve"> </v>
      </c>
      <c r="I28" s="564"/>
      <c r="J28" s="46"/>
    </row>
    <row r="29" spans="2:14" ht="32.15" customHeight="1" x14ac:dyDescent="0.35">
      <c r="B29" s="45"/>
      <c r="C29" s="581" t="str">
        <f>IF(Formulaire_Demande!C63="","",Formulaire_Demande!C63)</f>
        <v/>
      </c>
      <c r="D29" s="582"/>
      <c r="E29" s="242" t="str">
        <f>IF(Formulaire_Demande!F63="","",Formulaire_Demande!F63)</f>
        <v/>
      </c>
      <c r="F29" s="563" t="str">
        <f>+Formulaire_Demande!G63&amp;" "&amp;Formulaire_Demande!H63</f>
        <v xml:space="preserve"> </v>
      </c>
      <c r="G29" s="563"/>
      <c r="H29" s="563" t="str">
        <f>+Formulaire_Demande!I63&amp;" "&amp;Formulaire_Demande!J63</f>
        <v xml:space="preserve"> </v>
      </c>
      <c r="I29" s="564"/>
      <c r="J29" s="46"/>
    </row>
    <row r="30" spans="2:14" ht="32.15" customHeight="1" x14ac:dyDescent="0.35">
      <c r="B30" s="45"/>
      <c r="C30" s="581" t="str">
        <f>IF(Formulaire_Demande!C64="","",Formulaire_Demande!C64)</f>
        <v/>
      </c>
      <c r="D30" s="582"/>
      <c r="E30" s="242" t="str">
        <f>IF(Formulaire_Demande!F64="","",Formulaire_Demande!F64)</f>
        <v/>
      </c>
      <c r="F30" s="563" t="str">
        <f>+Formulaire_Demande!G64&amp;" "&amp;Formulaire_Demande!H64</f>
        <v xml:space="preserve"> </v>
      </c>
      <c r="G30" s="563"/>
      <c r="H30" s="563" t="str">
        <f>+Formulaire_Demande!I64&amp;" "&amp;Formulaire_Demande!J64</f>
        <v xml:space="preserve"> </v>
      </c>
      <c r="I30" s="564"/>
      <c r="J30" s="46"/>
    </row>
    <row r="31" spans="2:14" ht="32.15" customHeight="1" x14ac:dyDescent="0.35">
      <c r="B31" s="45"/>
      <c r="C31" s="607" t="str">
        <f>IF(Formulaire_Demande!C65="","",Formulaire_Demande!C65)</f>
        <v/>
      </c>
      <c r="D31" s="608"/>
      <c r="E31" s="244" t="str">
        <f>IF(Formulaire_Demande!F65="","",Formulaire_Demande!F65)</f>
        <v/>
      </c>
      <c r="F31" s="583" t="str">
        <f>+Formulaire_Demande!G65&amp;" "&amp;Formulaire_Demande!H65</f>
        <v xml:space="preserve"> </v>
      </c>
      <c r="G31" s="583"/>
      <c r="H31" s="583" t="str">
        <f>+Formulaire_Demande!I65&amp;" "&amp;Formulaire_Demande!J65</f>
        <v xml:space="preserve"> </v>
      </c>
      <c r="I31" s="584"/>
      <c r="J31" s="46"/>
    </row>
    <row r="32" spans="2:14" ht="10" customHeight="1" x14ac:dyDescent="0.35">
      <c r="B32" s="45"/>
      <c r="C32" s="137"/>
      <c r="D32" s="137"/>
      <c r="E32" s="95"/>
      <c r="F32" s="40"/>
      <c r="G32" s="40"/>
      <c r="H32" s="40"/>
      <c r="I32" s="40"/>
      <c r="J32" s="46"/>
    </row>
    <row r="33" spans="2:14" ht="10" customHeight="1" thickBot="1" x14ac:dyDescent="0.4">
      <c r="B33" s="45"/>
      <c r="C33" s="100"/>
      <c r="D33" s="101"/>
      <c r="E33" s="102"/>
      <c r="F33" s="103"/>
      <c r="G33" s="103"/>
      <c r="H33" s="103"/>
      <c r="I33" s="104"/>
      <c r="J33" s="46"/>
    </row>
    <row r="34" spans="2:14" ht="32.15" customHeight="1" x14ac:dyDescent="0.35">
      <c r="B34" s="45"/>
      <c r="C34" s="418" t="s">
        <v>114</v>
      </c>
      <c r="D34" s="419"/>
      <c r="E34" s="582" t="str">
        <f>IF(Formulaire_Demande!F77="","",Formulaire_Demande!F77)</f>
        <v/>
      </c>
      <c r="F34" s="582"/>
      <c r="G34" s="582"/>
      <c r="H34" s="582"/>
      <c r="I34" s="609"/>
      <c r="J34" s="46"/>
      <c r="M34" s="578" t="s">
        <v>156</v>
      </c>
      <c r="N34" s="579"/>
    </row>
    <row r="35" spans="2:14" ht="32.15" customHeight="1" thickBot="1" x14ac:dyDescent="0.4">
      <c r="B35" s="45"/>
      <c r="C35" s="418" t="s">
        <v>124</v>
      </c>
      <c r="D35" s="419"/>
      <c r="E35" s="610" t="str">
        <f>IF(Formulaire_Demande!F81="","",Formulaire_Demande!F81)</f>
        <v/>
      </c>
      <c r="F35" s="610"/>
      <c r="G35" s="233"/>
      <c r="H35" s="233"/>
      <c r="I35" s="234"/>
      <c r="J35" s="46"/>
      <c r="M35" s="578"/>
      <c r="N35" s="580"/>
    </row>
    <row r="36" spans="2:14" ht="180" customHeight="1" x14ac:dyDescent="0.35">
      <c r="B36" s="45"/>
      <c r="C36" s="409" t="s">
        <v>45</v>
      </c>
      <c r="D36" s="410"/>
      <c r="E36" s="587" t="str">
        <f>IF(Formulaire_Demande!F83="","",Formulaire_Demande!F83)</f>
        <v/>
      </c>
      <c r="F36" s="587"/>
      <c r="G36" s="587"/>
      <c r="H36" s="587"/>
      <c r="I36" s="588"/>
      <c r="J36" s="46"/>
      <c r="M36" s="245"/>
    </row>
    <row r="37" spans="2:14" ht="83" customHeight="1" x14ac:dyDescent="0.35">
      <c r="B37" s="45"/>
      <c r="C37" s="611" t="s">
        <v>46</v>
      </c>
      <c r="D37" s="612"/>
      <c r="E37" s="587" t="str">
        <f>IF(Formulaire_Demande!F85="","",Formulaire_Demande!F85)</f>
        <v/>
      </c>
      <c r="F37" s="587"/>
      <c r="G37" s="587"/>
      <c r="H37" s="587"/>
      <c r="I37" s="588"/>
      <c r="J37" s="46"/>
    </row>
    <row r="38" spans="2:14" ht="132" customHeight="1" x14ac:dyDescent="0.35">
      <c r="B38" s="45"/>
      <c r="C38" s="407" t="s">
        <v>71</v>
      </c>
      <c r="D38" s="408"/>
      <c r="E38" s="587" t="str">
        <f>IF(Formulaire_Demande!F87="","",Formulaire_Demande!F87)</f>
        <v/>
      </c>
      <c r="F38" s="587"/>
      <c r="G38" s="587"/>
      <c r="H38" s="587"/>
      <c r="I38" s="588"/>
      <c r="J38" s="46"/>
    </row>
    <row r="39" spans="2:14" ht="156" customHeight="1" x14ac:dyDescent="0.35">
      <c r="B39" s="45"/>
      <c r="C39" s="407" t="s">
        <v>115</v>
      </c>
      <c r="D39" s="408"/>
      <c r="E39" s="587" t="str">
        <f>IF(Formulaire_Demande!F89="","",Formulaire_Demande!F89)</f>
        <v/>
      </c>
      <c r="F39" s="587"/>
      <c r="G39" s="587"/>
      <c r="H39" s="587"/>
      <c r="I39" s="588"/>
      <c r="J39" s="46"/>
    </row>
    <row r="40" spans="2:14" ht="153.5" customHeight="1" x14ac:dyDescent="0.35">
      <c r="B40" s="45"/>
      <c r="C40" s="407" t="s">
        <v>235</v>
      </c>
      <c r="D40" s="408"/>
      <c r="E40" s="587" t="str">
        <f>IF(Formulaire_Demande!F91="","",Formulaire_Demande!F91)</f>
        <v/>
      </c>
      <c r="F40" s="587"/>
      <c r="G40" s="587"/>
      <c r="H40" s="587"/>
      <c r="I40" s="588"/>
      <c r="J40" s="46"/>
    </row>
    <row r="41" spans="2:14" ht="32" customHeight="1" x14ac:dyDescent="0.35">
      <c r="B41" s="45"/>
      <c r="C41" s="407" t="s">
        <v>111</v>
      </c>
      <c r="D41" s="408"/>
      <c r="E41" s="587" t="str">
        <f>IF(Formulaire_Demande!F93="","",Formulaire_Demande!F93)</f>
        <v/>
      </c>
      <c r="F41" s="587"/>
      <c r="G41" s="587"/>
      <c r="H41" s="587"/>
      <c r="I41" s="588"/>
      <c r="J41" s="46"/>
    </row>
    <row r="42" spans="2:14" ht="32" customHeight="1" x14ac:dyDescent="0.35">
      <c r="B42" s="45"/>
      <c r="C42" s="110"/>
      <c r="D42" s="111"/>
      <c r="E42" s="587" t="str">
        <f>IF(Formulaire_Demande!F94="","",Formulaire_Demande!F94)</f>
        <v/>
      </c>
      <c r="F42" s="587"/>
      <c r="G42" s="587"/>
      <c r="H42" s="587"/>
      <c r="I42" s="588"/>
      <c r="J42" s="46"/>
    </row>
    <row r="43" spans="2:14" ht="32" customHeight="1" x14ac:dyDescent="0.35">
      <c r="B43" s="45"/>
      <c r="C43" s="110"/>
      <c r="D43" s="111"/>
      <c r="E43" s="587" t="str">
        <f>IF(Formulaire_Demande!F95="","",Formulaire_Demande!F95)</f>
        <v/>
      </c>
      <c r="F43" s="587"/>
      <c r="G43" s="587"/>
      <c r="H43" s="587"/>
      <c r="I43" s="588"/>
      <c r="J43" s="46"/>
    </row>
    <row r="44" spans="2:14" ht="32" customHeight="1" x14ac:dyDescent="0.35">
      <c r="B44" s="45"/>
      <c r="C44" s="110"/>
      <c r="D44" s="111"/>
      <c r="E44" s="587" t="str">
        <f>IF(Formulaire_Demande!F96="","",Formulaire_Demande!F96)</f>
        <v/>
      </c>
      <c r="F44" s="587"/>
      <c r="G44" s="587"/>
      <c r="H44" s="587"/>
      <c r="I44" s="588"/>
      <c r="J44" s="46"/>
    </row>
    <row r="45" spans="2:14" ht="32" customHeight="1" x14ac:dyDescent="0.35">
      <c r="B45" s="45"/>
      <c r="C45" s="110"/>
      <c r="D45" s="111"/>
      <c r="E45" s="587" t="str">
        <f>IF(Formulaire_Demande!F97="","",Formulaire_Demande!F97)</f>
        <v/>
      </c>
      <c r="F45" s="587"/>
      <c r="G45" s="587"/>
      <c r="H45" s="587"/>
      <c r="I45" s="588"/>
      <c r="J45" s="46"/>
    </row>
    <row r="46" spans="2:14" ht="10" customHeight="1" x14ac:dyDescent="0.35">
      <c r="B46" s="45"/>
      <c r="C46" s="110"/>
      <c r="D46" s="111"/>
      <c r="E46" s="233"/>
      <c r="F46" s="233"/>
      <c r="G46" s="233"/>
      <c r="H46" s="233"/>
      <c r="I46" s="234"/>
      <c r="J46" s="46"/>
    </row>
    <row r="47" spans="2:14" s="1" customFormat="1" ht="32" customHeight="1" x14ac:dyDescent="0.35">
      <c r="B47" s="152"/>
      <c r="C47" s="585" t="s">
        <v>236</v>
      </c>
      <c r="D47" s="586"/>
      <c r="E47" s="343" t="str">
        <f>Formulaire_Demande!C200&amp;" = "&amp;Formulaire_Demande!G204&amp;" $"</f>
        <v xml:space="preserve"> = 0 $</v>
      </c>
      <c r="F47" s="343" t="str">
        <f>Formulaire_Demande!C207&amp;" = "&amp;Formulaire_Demande!G211&amp;" $"</f>
        <v xml:space="preserve"> = 0 $</v>
      </c>
      <c r="G47" s="246"/>
      <c r="H47" s="246"/>
      <c r="I47" s="247"/>
      <c r="J47" s="248"/>
    </row>
    <row r="48" spans="2:14" ht="22" customHeight="1" x14ac:dyDescent="0.35">
      <c r="B48" s="45"/>
      <c r="C48" s="110"/>
      <c r="D48" s="111"/>
      <c r="E48" s="249"/>
      <c r="F48" s="249"/>
      <c r="G48" s="233"/>
      <c r="H48" s="233"/>
      <c r="I48" s="234"/>
      <c r="J48" s="46"/>
    </row>
    <row r="49" spans="2:14" ht="32" customHeight="1" x14ac:dyDescent="0.35">
      <c r="B49" s="45"/>
      <c r="C49" s="585" t="s">
        <v>255</v>
      </c>
      <c r="D49" s="586"/>
      <c r="E49" s="344" t="str">
        <f>Formulaire_Demande!C215&amp;" = "&amp;Formulaire_Demande!G219&amp;" $"</f>
        <v xml:space="preserve"> = 0 $</v>
      </c>
      <c r="F49" s="344" t="str">
        <f>Formulaire_Demande!C222&amp;" = "&amp;Formulaire_Demande!G226&amp;" $"</f>
        <v xml:space="preserve"> = 0 $</v>
      </c>
      <c r="G49" s="233"/>
      <c r="H49" s="233"/>
      <c r="I49" s="234"/>
      <c r="J49" s="46"/>
    </row>
    <row r="50" spans="2:14" ht="22" customHeight="1" x14ac:dyDescent="0.35">
      <c r="B50" s="45"/>
      <c r="C50" s="115"/>
      <c r="D50" s="116"/>
      <c r="E50" s="250"/>
      <c r="F50" s="250"/>
      <c r="G50" s="116"/>
      <c r="H50" s="116"/>
      <c r="I50" s="117"/>
      <c r="J50" s="46"/>
      <c r="K50" s="33"/>
    </row>
    <row r="51" spans="2:14" ht="10" customHeight="1" x14ac:dyDescent="0.35">
      <c r="B51" s="45"/>
      <c r="C51" s="40"/>
      <c r="D51" s="40"/>
      <c r="E51" s="40"/>
      <c r="F51" s="40"/>
      <c r="G51" s="40"/>
      <c r="H51" s="40"/>
      <c r="I51" s="40"/>
      <c r="J51" s="46"/>
    </row>
    <row r="52" spans="2:14" ht="22" customHeight="1" x14ac:dyDescent="0.35">
      <c r="B52" s="45"/>
      <c r="C52" s="576" t="s">
        <v>208</v>
      </c>
      <c r="D52" s="577"/>
      <c r="E52" s="251">
        <f>Formulaire_Demande!E146</f>
        <v>0</v>
      </c>
      <c r="F52" s="627" t="s">
        <v>260</v>
      </c>
      <c r="G52" s="627"/>
      <c r="H52" s="627"/>
      <c r="I52" s="252">
        <f>Formulaire_Demande!H146</f>
        <v>0</v>
      </c>
      <c r="J52" s="46"/>
      <c r="M52" s="572" t="s">
        <v>227</v>
      </c>
      <c r="N52" s="573"/>
    </row>
    <row r="53" spans="2:14" ht="22" customHeight="1" x14ac:dyDescent="0.35">
      <c r="B53" s="45"/>
      <c r="C53" s="458" t="s">
        <v>209</v>
      </c>
      <c r="D53" s="459"/>
      <c r="E53" s="253">
        <f>Formulaire_Demande!E164</f>
        <v>0</v>
      </c>
      <c r="F53" s="628" t="s">
        <v>261</v>
      </c>
      <c r="G53" s="628"/>
      <c r="H53" s="628"/>
      <c r="I53" s="254">
        <f>Formulaire_Demande!H164</f>
        <v>0</v>
      </c>
      <c r="J53" s="46"/>
      <c r="M53" s="255" t="s">
        <v>228</v>
      </c>
      <c r="N53" s="256">
        <f>Formulaire_Demande!E166</f>
        <v>0</v>
      </c>
    </row>
    <row r="54" spans="2:14" ht="22" customHeight="1" x14ac:dyDescent="0.35">
      <c r="B54" s="45"/>
      <c r="C54" s="458" t="s">
        <v>210</v>
      </c>
      <c r="D54" s="459"/>
      <c r="E54" s="253">
        <f>Formulaire_Demande!E166</f>
        <v>0</v>
      </c>
      <c r="F54" s="628" t="s">
        <v>211</v>
      </c>
      <c r="G54" s="628"/>
      <c r="H54" s="628"/>
      <c r="I54" s="254">
        <f>Formulaire_Demande!H166</f>
        <v>0</v>
      </c>
      <c r="J54" s="46"/>
      <c r="M54" s="257" t="s">
        <v>229</v>
      </c>
      <c r="N54" s="256">
        <f>SUM(E56,E60,E61)</f>
        <v>0</v>
      </c>
    </row>
    <row r="55" spans="2:14" ht="18" customHeight="1" x14ac:dyDescent="0.35">
      <c r="B55" s="45"/>
      <c r="C55" s="258"/>
      <c r="D55" s="64"/>
      <c r="E55" s="259"/>
      <c r="F55" s="628" t="s">
        <v>47</v>
      </c>
      <c r="G55" s="628"/>
      <c r="H55" s="628"/>
      <c r="I55" s="254">
        <f>+I52*0.5</f>
        <v>0</v>
      </c>
      <c r="J55" s="46"/>
      <c r="M55" s="257" t="s">
        <v>230</v>
      </c>
      <c r="N55" s="260" t="e">
        <f>+N54/N53</f>
        <v>#DIV/0!</v>
      </c>
    </row>
    <row r="56" spans="2:14" ht="22" customHeight="1" x14ac:dyDescent="0.35">
      <c r="B56" s="45"/>
      <c r="C56" s="458" t="s">
        <v>173</v>
      </c>
      <c r="D56" s="459"/>
      <c r="E56" s="253">
        <f>Formulaire_Demande!E178</f>
        <v>0</v>
      </c>
      <c r="F56" s="261"/>
      <c r="G56" s="261"/>
      <c r="H56" s="261"/>
      <c r="I56" s="262"/>
      <c r="J56" s="46"/>
    </row>
    <row r="57" spans="2:14" ht="22" customHeight="1" x14ac:dyDescent="0.35">
      <c r="B57" s="45"/>
      <c r="C57" s="458" t="s">
        <v>10</v>
      </c>
      <c r="D57" s="459"/>
      <c r="E57" s="253">
        <f>Formulaire_Demande!E177</f>
        <v>0</v>
      </c>
      <c r="F57" s="263"/>
      <c r="G57" s="263"/>
      <c r="H57" s="263"/>
      <c r="I57" s="264"/>
      <c r="J57" s="46"/>
    </row>
    <row r="58" spans="2:14" ht="14" customHeight="1" x14ac:dyDescent="0.35">
      <c r="B58" s="45"/>
      <c r="C58" s="60"/>
      <c r="D58" s="61"/>
      <c r="E58" s="253"/>
      <c r="F58" s="263"/>
      <c r="G58" s="263"/>
      <c r="H58" s="263"/>
      <c r="I58" s="264"/>
      <c r="J58" s="46"/>
    </row>
    <row r="59" spans="2:14" ht="22" customHeight="1" x14ac:dyDescent="0.35">
      <c r="B59" s="45"/>
      <c r="C59" s="629" t="s">
        <v>231</v>
      </c>
      <c r="D59" s="630"/>
      <c r="E59" s="265">
        <f>SUM(E56:E57,E60,E61,E62)</f>
        <v>0</v>
      </c>
      <c r="F59" s="626" t="str">
        <f>IF(E59=0,"","Total incluant le montant demandé à la SODEC")</f>
        <v/>
      </c>
      <c r="G59" s="626"/>
      <c r="H59" s="626"/>
      <c r="I59" s="262"/>
      <c r="J59" s="46"/>
      <c r="M59" s="572" t="s">
        <v>245</v>
      </c>
      <c r="N59" s="573"/>
    </row>
    <row r="60" spans="2:14" ht="18" customHeight="1" x14ac:dyDescent="0.35">
      <c r="B60" s="45"/>
      <c r="C60" s="622" t="s">
        <v>244</v>
      </c>
      <c r="D60" s="623"/>
      <c r="E60" s="266">
        <f>Formulaire_Demande!E179</f>
        <v>0</v>
      </c>
      <c r="F60" s="241"/>
      <c r="G60" s="241"/>
      <c r="H60" s="267"/>
      <c r="I60" s="268"/>
      <c r="J60" s="46"/>
      <c r="M60" s="255" t="s">
        <v>228</v>
      </c>
      <c r="N60" s="256">
        <f>Formulaire_Demande!E166</f>
        <v>0</v>
      </c>
    </row>
    <row r="61" spans="2:14" ht="18" customHeight="1" x14ac:dyDescent="0.35">
      <c r="B61" s="45"/>
      <c r="C61" s="622" t="s">
        <v>256</v>
      </c>
      <c r="D61" s="623"/>
      <c r="E61" s="266">
        <f>Formulaire_Demande!E183</f>
        <v>0</v>
      </c>
      <c r="F61" s="241"/>
      <c r="G61" s="241"/>
      <c r="H61" s="266"/>
      <c r="I61" s="268"/>
      <c r="J61" s="46"/>
      <c r="M61" s="257" t="s">
        <v>233</v>
      </c>
      <c r="N61" s="256">
        <f>E57</f>
        <v>0</v>
      </c>
    </row>
    <row r="62" spans="2:14" ht="18" customHeight="1" x14ac:dyDescent="0.35">
      <c r="B62" s="45"/>
      <c r="C62" s="624" t="s">
        <v>232</v>
      </c>
      <c r="D62" s="625"/>
      <c r="E62" s="269">
        <f>Formulaire_Demande!E187</f>
        <v>0</v>
      </c>
      <c r="F62" s="243"/>
      <c r="G62" s="243"/>
      <c r="H62" s="269"/>
      <c r="I62" s="270"/>
      <c r="J62" s="46"/>
      <c r="M62" s="257" t="s">
        <v>234</v>
      </c>
      <c r="N62" s="260" t="e">
        <f>+N61/N60</f>
        <v>#DIV/0!</v>
      </c>
    </row>
    <row r="63" spans="2:14" ht="10" customHeight="1" x14ac:dyDescent="0.3">
      <c r="B63" s="152"/>
      <c r="C63" s="1"/>
      <c r="D63" s="1"/>
      <c r="E63" s="1"/>
      <c r="F63" s="1"/>
      <c r="G63" s="1"/>
      <c r="H63" s="1"/>
      <c r="J63" s="46"/>
    </row>
    <row r="64" spans="2:14" ht="22" customHeight="1" x14ac:dyDescent="0.3">
      <c r="B64" s="152"/>
      <c r="C64" s="635" t="s">
        <v>48</v>
      </c>
      <c r="D64" s="636"/>
      <c r="E64" s="639"/>
      <c r="F64" s="271"/>
      <c r="G64" s="633" t="s">
        <v>177</v>
      </c>
      <c r="H64" s="633"/>
      <c r="I64" s="272">
        <f>ROUND(E64*0.7,0)</f>
        <v>0</v>
      </c>
      <c r="J64" s="46"/>
      <c r="M64" s="574"/>
      <c r="N64" s="575"/>
    </row>
    <row r="65" spans="2:14" ht="22" customHeight="1" x14ac:dyDescent="0.3">
      <c r="B65" s="152"/>
      <c r="C65" s="637"/>
      <c r="D65" s="638"/>
      <c r="E65" s="640"/>
      <c r="G65" s="634" t="s">
        <v>49</v>
      </c>
      <c r="H65" s="634"/>
      <c r="I65" s="274">
        <f>ROUND(E64*0.3,0)</f>
        <v>0</v>
      </c>
      <c r="J65" s="46"/>
      <c r="M65" s="574"/>
      <c r="N65" s="575"/>
    </row>
    <row r="66" spans="2:14" ht="10" customHeight="1" x14ac:dyDescent="0.3">
      <c r="B66" s="152"/>
      <c r="C66" s="275"/>
      <c r="D66" s="87"/>
      <c r="E66" s="123"/>
      <c r="G66" s="273"/>
      <c r="H66" s="276"/>
      <c r="I66" s="277"/>
      <c r="J66" s="46"/>
    </row>
    <row r="67" spans="2:14" ht="48" customHeight="1" x14ac:dyDescent="0.3">
      <c r="B67" s="152"/>
      <c r="C67" s="631" t="s">
        <v>157</v>
      </c>
      <c r="D67" s="632"/>
      <c r="E67" s="632"/>
      <c r="G67" s="278" t="s">
        <v>158</v>
      </c>
      <c r="I67" s="279" t="s">
        <v>201</v>
      </c>
      <c r="J67" s="46"/>
      <c r="M67" s="280" t="str">
        <f>IF(M68="","","ATTENTION")</f>
        <v/>
      </c>
    </row>
    <row r="68" spans="2:14" ht="24" customHeight="1" x14ac:dyDescent="0.3">
      <c r="B68" s="152"/>
      <c r="C68" s="645"/>
      <c r="D68" s="646"/>
      <c r="E68" s="646"/>
      <c r="G68" s="305"/>
      <c r="I68" s="307" t="str">
        <f>IF(G68="","",ROUND($E$64*G68,0))</f>
        <v/>
      </c>
      <c r="J68" s="46"/>
      <c r="M68" s="281" t="str">
        <f>IF(SUM(G68:G70)&gt;100%,"Réviser les pourcentages","")</f>
        <v/>
      </c>
    </row>
    <row r="69" spans="2:14" ht="24" customHeight="1" x14ac:dyDescent="0.3">
      <c r="B69" s="152"/>
      <c r="C69" s="643"/>
      <c r="D69" s="644"/>
      <c r="E69" s="644"/>
      <c r="G69" s="306"/>
      <c r="I69" s="308" t="str">
        <f>IF(G69="","",ROUND($E$64*G69,0))</f>
        <v/>
      </c>
      <c r="J69" s="46"/>
    </row>
    <row r="70" spans="2:14" ht="24" customHeight="1" x14ac:dyDescent="0.3">
      <c r="B70" s="152"/>
      <c r="C70" s="643"/>
      <c r="D70" s="644"/>
      <c r="E70" s="644"/>
      <c r="G70" s="306"/>
      <c r="I70" s="308" t="str">
        <f>IF(G70="","",ROUND($E$64*G70,0))</f>
        <v/>
      </c>
      <c r="J70" s="46"/>
    </row>
    <row r="71" spans="2:14" ht="10" customHeight="1" x14ac:dyDescent="0.3">
      <c r="B71" s="152"/>
      <c r="C71" s="282"/>
      <c r="D71" s="283"/>
      <c r="E71" s="284"/>
      <c r="F71" s="285"/>
      <c r="G71" s="286"/>
      <c r="H71" s="287"/>
      <c r="I71" s="288"/>
      <c r="J71" s="46"/>
    </row>
    <row r="72" spans="2:14" ht="10" customHeight="1" x14ac:dyDescent="0.3">
      <c r="B72" s="152"/>
      <c r="C72" s="289"/>
      <c r="D72" s="289"/>
      <c r="E72" s="1"/>
      <c r="F72" s="290"/>
      <c r="H72" s="291"/>
      <c r="J72" s="46"/>
    </row>
    <row r="73" spans="2:14" ht="28" customHeight="1" x14ac:dyDescent="0.3">
      <c r="B73" s="152"/>
      <c r="C73" s="566" t="s">
        <v>118</v>
      </c>
      <c r="D73" s="567"/>
      <c r="E73" s="567"/>
      <c r="F73" s="567"/>
      <c r="G73" s="567"/>
      <c r="H73" s="567"/>
      <c r="I73" s="568"/>
      <c r="J73" s="46"/>
      <c r="N73" s="31"/>
    </row>
    <row r="74" spans="2:14" ht="10" customHeight="1" x14ac:dyDescent="0.3">
      <c r="B74" s="152"/>
      <c r="C74" s="292"/>
      <c r="D74" s="293"/>
      <c r="E74" s="293"/>
      <c r="F74" s="293"/>
      <c r="G74" s="294"/>
      <c r="H74" s="294"/>
      <c r="I74" s="295"/>
      <c r="J74" s="46"/>
    </row>
    <row r="75" spans="2:14" ht="32" customHeight="1" x14ac:dyDescent="0.3">
      <c r="B75" s="152"/>
      <c r="C75" s="616" t="s">
        <v>143</v>
      </c>
      <c r="D75" s="617"/>
      <c r="E75" s="617"/>
      <c r="F75" s="617"/>
      <c r="G75" s="641"/>
      <c r="H75" s="641"/>
      <c r="I75" s="642"/>
      <c r="J75" s="46"/>
    </row>
    <row r="76" spans="2:14" ht="32" customHeight="1" x14ac:dyDescent="0.3">
      <c r="B76" s="152"/>
      <c r="C76" s="616" t="s">
        <v>144</v>
      </c>
      <c r="D76" s="617"/>
      <c r="E76" s="617"/>
      <c r="F76" s="617"/>
      <c r="G76" s="618"/>
      <c r="H76" s="618"/>
      <c r="I76" s="619"/>
      <c r="J76" s="46"/>
    </row>
    <row r="77" spans="2:14" ht="32" customHeight="1" x14ac:dyDescent="0.3">
      <c r="B77" s="152"/>
      <c r="C77" s="616" t="s">
        <v>145</v>
      </c>
      <c r="D77" s="617"/>
      <c r="E77" s="617"/>
      <c r="F77" s="617"/>
      <c r="G77" s="618"/>
      <c r="H77" s="618"/>
      <c r="I77" s="619"/>
      <c r="J77" s="46"/>
    </row>
    <row r="78" spans="2:14" ht="32" customHeight="1" x14ac:dyDescent="0.3">
      <c r="B78" s="152"/>
      <c r="C78" s="616" t="s">
        <v>146</v>
      </c>
      <c r="D78" s="617"/>
      <c r="E78" s="617"/>
      <c r="F78" s="617"/>
      <c r="G78" s="618"/>
      <c r="H78" s="618"/>
      <c r="I78" s="619"/>
      <c r="J78" s="46"/>
    </row>
    <row r="79" spans="2:14" ht="32" customHeight="1" x14ac:dyDescent="0.3">
      <c r="B79" s="152"/>
      <c r="C79" s="616" t="s">
        <v>151</v>
      </c>
      <c r="D79" s="617"/>
      <c r="E79" s="617"/>
      <c r="F79" s="617"/>
      <c r="G79" s="618"/>
      <c r="H79" s="618"/>
      <c r="I79" s="619"/>
      <c r="J79" s="46"/>
    </row>
    <row r="80" spans="2:14" ht="32" customHeight="1" x14ac:dyDescent="0.3">
      <c r="B80" s="152"/>
      <c r="C80" s="616" t="s">
        <v>147</v>
      </c>
      <c r="D80" s="617"/>
      <c r="E80" s="617"/>
      <c r="F80" s="617"/>
      <c r="G80" s="618"/>
      <c r="H80" s="618"/>
      <c r="I80" s="619"/>
      <c r="J80" s="46"/>
    </row>
    <row r="81" spans="2:10" ht="32" customHeight="1" x14ac:dyDescent="0.3">
      <c r="B81" s="152"/>
      <c r="C81" s="616" t="s">
        <v>148</v>
      </c>
      <c r="D81" s="617"/>
      <c r="E81" s="617"/>
      <c r="F81" s="617"/>
      <c r="G81" s="618"/>
      <c r="H81" s="618"/>
      <c r="I81" s="619"/>
      <c r="J81" s="46"/>
    </row>
    <row r="82" spans="2:10" ht="32" customHeight="1" x14ac:dyDescent="0.3">
      <c r="B82" s="152"/>
      <c r="C82" s="616" t="s">
        <v>149</v>
      </c>
      <c r="D82" s="617"/>
      <c r="E82" s="617"/>
      <c r="F82" s="617"/>
      <c r="G82" s="618"/>
      <c r="H82" s="618"/>
      <c r="I82" s="619"/>
      <c r="J82" s="46"/>
    </row>
    <row r="83" spans="2:10" ht="40" customHeight="1" x14ac:dyDescent="0.3">
      <c r="B83" s="152"/>
      <c r="C83" s="616" t="s">
        <v>257</v>
      </c>
      <c r="D83" s="617"/>
      <c r="E83" s="617"/>
      <c r="F83" s="617"/>
      <c r="G83" s="618"/>
      <c r="H83" s="618"/>
      <c r="I83" s="619"/>
      <c r="J83" s="46"/>
    </row>
    <row r="84" spans="2:10" ht="32" customHeight="1" x14ac:dyDescent="0.3">
      <c r="B84" s="152"/>
      <c r="C84" s="616" t="s">
        <v>150</v>
      </c>
      <c r="D84" s="617"/>
      <c r="E84" s="617"/>
      <c r="F84" s="617"/>
      <c r="G84" s="618"/>
      <c r="H84" s="618"/>
      <c r="I84" s="619"/>
      <c r="J84" s="46"/>
    </row>
    <row r="85" spans="2:10" ht="10" customHeight="1" x14ac:dyDescent="0.3">
      <c r="B85" s="152"/>
      <c r="C85" s="296"/>
      <c r="D85" s="297"/>
      <c r="E85" s="297"/>
      <c r="F85" s="297"/>
      <c r="G85" s="298"/>
      <c r="H85" s="298"/>
      <c r="I85" s="299"/>
      <c r="J85" s="46"/>
    </row>
    <row r="86" spans="2:10" ht="28" customHeight="1" x14ac:dyDescent="0.3">
      <c r="B86" s="152"/>
      <c r="C86" s="566" t="s">
        <v>50</v>
      </c>
      <c r="D86" s="567"/>
      <c r="E86" s="567"/>
      <c r="F86" s="567"/>
      <c r="G86" s="567"/>
      <c r="H86" s="567"/>
      <c r="I86" s="568"/>
      <c r="J86" s="46"/>
    </row>
    <row r="87" spans="2:10" ht="144.5" customHeight="1" x14ac:dyDescent="0.3">
      <c r="B87" s="152"/>
      <c r="C87" s="403"/>
      <c r="D87" s="404"/>
      <c r="E87" s="404"/>
      <c r="F87" s="404"/>
      <c r="G87" s="404"/>
      <c r="H87" s="404"/>
      <c r="I87" s="405"/>
      <c r="J87" s="46"/>
    </row>
    <row r="88" spans="2:10" ht="14.15" customHeight="1" x14ac:dyDescent="0.3">
      <c r="B88" s="152"/>
      <c r="C88" s="1"/>
      <c r="D88" s="1"/>
      <c r="E88" s="1"/>
      <c r="F88" s="1"/>
      <c r="G88" s="1"/>
      <c r="H88" s="1"/>
      <c r="J88" s="46"/>
    </row>
    <row r="89" spans="2:10" x14ac:dyDescent="0.3">
      <c r="B89" s="152"/>
      <c r="C89" s="1"/>
      <c r="D89" s="1"/>
      <c r="E89" s="1"/>
      <c r="F89" s="1"/>
      <c r="G89" s="1"/>
      <c r="H89" s="1"/>
      <c r="J89" s="46"/>
    </row>
    <row r="90" spans="2:10" x14ac:dyDescent="0.3">
      <c r="B90" s="152"/>
      <c r="C90" s="1"/>
      <c r="D90" s="1"/>
      <c r="E90" s="1"/>
      <c r="F90" s="1"/>
      <c r="G90" s="1"/>
      <c r="H90" s="1"/>
      <c r="J90" s="46"/>
    </row>
    <row r="91" spans="2:10" ht="20" customHeight="1" x14ac:dyDescent="0.3">
      <c r="B91" s="152"/>
      <c r="C91" s="614"/>
      <c r="D91" s="614"/>
      <c r="E91" s="300"/>
      <c r="G91" s="620"/>
      <c r="H91" s="620"/>
      <c r="I91" s="300"/>
      <c r="J91" s="46"/>
    </row>
    <row r="92" spans="2:10" ht="15.5" x14ac:dyDescent="0.3">
      <c r="B92" s="152"/>
      <c r="C92" s="615"/>
      <c r="D92" s="615"/>
      <c r="E92" s="301" t="s">
        <v>51</v>
      </c>
      <c r="G92" s="302" t="s">
        <v>52</v>
      </c>
      <c r="H92" s="303"/>
      <c r="I92" s="301" t="s">
        <v>51</v>
      </c>
      <c r="J92" s="46"/>
    </row>
    <row r="93" spans="2:10" ht="31" customHeight="1" x14ac:dyDescent="0.3">
      <c r="B93" s="152"/>
      <c r="C93" s="621" t="s">
        <v>239</v>
      </c>
      <c r="D93" s="621"/>
      <c r="E93" s="621"/>
      <c r="G93" s="613" t="s">
        <v>53</v>
      </c>
      <c r="H93" s="613"/>
      <c r="I93" s="613"/>
      <c r="J93" s="46"/>
    </row>
    <row r="94" spans="2:10" ht="14.5" thickBot="1" x14ac:dyDescent="0.35">
      <c r="B94" s="203"/>
      <c r="C94" s="168"/>
      <c r="D94" s="168"/>
      <c r="E94" s="168"/>
      <c r="F94" s="168"/>
      <c r="G94" s="168"/>
      <c r="H94" s="168"/>
      <c r="I94" s="51"/>
      <c r="J94" s="53"/>
    </row>
  </sheetData>
  <sheetProtection algorithmName="SHA-512" hashValue="+LD8f3fO9sJfx09hHIYfTwH9Yl+ZmCJVGozcKgCzMvBSogSG9L90g2FLcuCb+KY+gxOHIYG+QYH1fXo9rW0BvA==" saltValue="RZxvhNZybAZlgDBm2HeUEg==" spinCount="100000" sheet="1" objects="1" scenarios="1" formatRows="0"/>
  <mergeCells count="133">
    <mergeCell ref="C67:E67"/>
    <mergeCell ref="C86:I86"/>
    <mergeCell ref="G64:H64"/>
    <mergeCell ref="G65:H65"/>
    <mergeCell ref="C64:D65"/>
    <mergeCell ref="E64:E65"/>
    <mergeCell ref="C75:F75"/>
    <mergeCell ref="G77:I77"/>
    <mergeCell ref="C76:F76"/>
    <mergeCell ref="G75:I75"/>
    <mergeCell ref="C69:E69"/>
    <mergeCell ref="C77:F77"/>
    <mergeCell ref="G76:I76"/>
    <mergeCell ref="C68:E68"/>
    <mergeCell ref="C70:E70"/>
    <mergeCell ref="C60:D60"/>
    <mergeCell ref="C61:D61"/>
    <mergeCell ref="C36:D36"/>
    <mergeCell ref="C62:D62"/>
    <mergeCell ref="F59:H59"/>
    <mergeCell ref="F52:H52"/>
    <mergeCell ref="F53:H53"/>
    <mergeCell ref="F54:H54"/>
    <mergeCell ref="F55:H55"/>
    <mergeCell ref="C54:D54"/>
    <mergeCell ref="C56:D56"/>
    <mergeCell ref="C59:D59"/>
    <mergeCell ref="C49:D49"/>
    <mergeCell ref="E41:I41"/>
    <mergeCell ref="E38:I38"/>
    <mergeCell ref="E45:I45"/>
    <mergeCell ref="E42:I42"/>
    <mergeCell ref="E43:I43"/>
    <mergeCell ref="E44:I44"/>
    <mergeCell ref="C41:D41"/>
    <mergeCell ref="C53:D53"/>
    <mergeCell ref="C57:D57"/>
    <mergeCell ref="G93:I93"/>
    <mergeCell ref="C91:D91"/>
    <mergeCell ref="C92:D92"/>
    <mergeCell ref="C87:I87"/>
    <mergeCell ref="C82:F82"/>
    <mergeCell ref="C83:F83"/>
    <mergeCell ref="G82:I82"/>
    <mergeCell ref="G83:I83"/>
    <mergeCell ref="C78:F78"/>
    <mergeCell ref="C79:F79"/>
    <mergeCell ref="C80:F80"/>
    <mergeCell ref="G81:I81"/>
    <mergeCell ref="G78:I78"/>
    <mergeCell ref="G84:I84"/>
    <mergeCell ref="C81:F81"/>
    <mergeCell ref="C84:F84"/>
    <mergeCell ref="G79:I79"/>
    <mergeCell ref="G91:H91"/>
    <mergeCell ref="G80:I80"/>
    <mergeCell ref="C93:E93"/>
    <mergeCell ref="C27:D27"/>
    <mergeCell ref="E39:I39"/>
    <mergeCell ref="H26:I26"/>
    <mergeCell ref="C28:D28"/>
    <mergeCell ref="C31:D31"/>
    <mergeCell ref="F31:G31"/>
    <mergeCell ref="C26:D26"/>
    <mergeCell ref="E34:I34"/>
    <mergeCell ref="H29:I29"/>
    <mergeCell ref="F28:G28"/>
    <mergeCell ref="F29:G29"/>
    <mergeCell ref="F27:G27"/>
    <mergeCell ref="H27:I27"/>
    <mergeCell ref="F30:G30"/>
    <mergeCell ref="C29:D29"/>
    <mergeCell ref="E37:I37"/>
    <mergeCell ref="C34:D34"/>
    <mergeCell ref="E35:F35"/>
    <mergeCell ref="C35:D35"/>
    <mergeCell ref="C37:D37"/>
    <mergeCell ref="E36:I36"/>
    <mergeCell ref="C19:D19"/>
    <mergeCell ref="C17:D17"/>
    <mergeCell ref="E1:J1"/>
    <mergeCell ref="E11:I11"/>
    <mergeCell ref="E9:I9"/>
    <mergeCell ref="E12:I12"/>
    <mergeCell ref="H8:I8"/>
    <mergeCell ref="E8:F8"/>
    <mergeCell ref="E22:I22"/>
    <mergeCell ref="C13:D13"/>
    <mergeCell ref="C14:D14"/>
    <mergeCell ref="E18:I18"/>
    <mergeCell ref="E19:I19"/>
    <mergeCell ref="E21:I21"/>
    <mergeCell ref="C21:D21"/>
    <mergeCell ref="C22:D22"/>
    <mergeCell ref="M9:M10"/>
    <mergeCell ref="N9:N10"/>
    <mergeCell ref="E17:I17"/>
    <mergeCell ref="M13:M14"/>
    <mergeCell ref="C6:I6"/>
    <mergeCell ref="E13:I13"/>
    <mergeCell ref="E10:I10"/>
    <mergeCell ref="C8:D8"/>
    <mergeCell ref="C9:D9"/>
    <mergeCell ref="C10:D10"/>
    <mergeCell ref="C11:D11"/>
    <mergeCell ref="C12:D12"/>
    <mergeCell ref="N13:N14"/>
    <mergeCell ref="N17:N18"/>
    <mergeCell ref="C18:D18"/>
    <mergeCell ref="E24:I24"/>
    <mergeCell ref="H28:I28"/>
    <mergeCell ref="F26:G26"/>
    <mergeCell ref="C73:I73"/>
    <mergeCell ref="E14:F14"/>
    <mergeCell ref="H14:I14"/>
    <mergeCell ref="M52:N52"/>
    <mergeCell ref="M59:N59"/>
    <mergeCell ref="M64:M65"/>
    <mergeCell ref="N64:N65"/>
    <mergeCell ref="C38:D38"/>
    <mergeCell ref="C39:D39"/>
    <mergeCell ref="C52:D52"/>
    <mergeCell ref="M34:M35"/>
    <mergeCell ref="N34:N35"/>
    <mergeCell ref="C30:D30"/>
    <mergeCell ref="H31:I31"/>
    <mergeCell ref="C40:D40"/>
    <mergeCell ref="C47:D47"/>
    <mergeCell ref="E40:I40"/>
    <mergeCell ref="C24:D24"/>
    <mergeCell ref="H30:I30"/>
    <mergeCell ref="E23:I23"/>
    <mergeCell ref="C23:D23"/>
  </mergeCells>
  <conditionalFormatting sqref="M67">
    <cfRule type="containsText" dxfId="2" priority="15" operator="containsText" text="ATTENTION">
      <formula>NOT(ISERROR(SEARCH("ATTENTION",M67)))</formula>
    </cfRule>
  </conditionalFormatting>
  <conditionalFormatting sqref="N55">
    <cfRule type="expression" dxfId="1" priority="7">
      <formula>$N$55&gt;70%</formula>
    </cfRule>
  </conditionalFormatting>
  <conditionalFormatting sqref="N62">
    <cfRule type="expression" dxfId="0" priority="8">
      <formula>$N$62&lt;30%</formula>
    </cfRule>
  </conditionalFormatting>
  <dataValidations count="1">
    <dataValidation allowBlank="1" showInputMessage="1" showErrorMessage="1" prompt="Inscrire la ventilation budgétaire" sqref="C68:C70" xr:uid="{48F1BCC9-BD8D-40CD-AC34-CCA59F11875F}"/>
  </dataValidations>
  <printOptions horizontalCentered="1"/>
  <pageMargins left="0.25" right="0.25" top="0.75" bottom="0.75" header="0.3" footer="0.3"/>
  <pageSetup paperSize="5" scale="68" fitToHeight="10" orientation="portrait" r:id="rId1"/>
  <headerFooter>
    <oddFooter>&amp;L&amp;"Calibri,Italique"&amp;9Direction générale des affaires internationales, exportation et mise en marché du cinéma&amp;R&amp;P/&amp;N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électionner" xr:uid="{A8BE101B-6347-4460-9B46-8A5D1C3265FE}">
          <x14:formula1>
            <xm:f>Paramètres!$B$1</xm:f>
          </x14:formula1>
          <xm:sqref>N9:N10 N34:N35 N13:N14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6D3D1-FF80-4DC3-9A91-F54AA143AB47}">
  <sheetPr>
    <tabColor theme="3" tint="0.59999389629810485"/>
  </sheetPr>
  <dimension ref="A1:H27"/>
  <sheetViews>
    <sheetView workbookViewId="0"/>
  </sheetViews>
  <sheetFormatPr baseColWidth="10" defaultColWidth="10.81640625" defaultRowHeight="14" x14ac:dyDescent="0.3"/>
  <cols>
    <col min="1" max="1" width="15.7265625" style="2" bestFit="1" customWidth="1"/>
    <col min="2" max="2" width="15.7265625" style="2" customWidth="1"/>
    <col min="3" max="3" width="10.81640625" style="2"/>
    <col min="4" max="4" width="18.1796875" style="2" customWidth="1"/>
    <col min="5" max="6" width="28.81640625" style="2" customWidth="1"/>
    <col min="7" max="16384" width="10.81640625" style="1"/>
  </cols>
  <sheetData>
    <row r="1" spans="1:8" x14ac:dyDescent="0.3">
      <c r="A1" s="3" t="s">
        <v>6</v>
      </c>
      <c r="B1" s="3" t="s">
        <v>73</v>
      </c>
      <c r="C1" s="3" t="s">
        <v>99</v>
      </c>
      <c r="D1" s="3" t="s">
        <v>198</v>
      </c>
      <c r="E1" s="4" t="s">
        <v>98</v>
      </c>
      <c r="F1" s="4" t="s">
        <v>100</v>
      </c>
      <c r="G1" s="1" t="s">
        <v>247</v>
      </c>
      <c r="H1" s="1" t="s">
        <v>283</v>
      </c>
    </row>
    <row r="2" spans="1:8" x14ac:dyDescent="0.3">
      <c r="A2" s="17" t="s">
        <v>2</v>
      </c>
      <c r="B2" s="17"/>
      <c r="C2" s="2" t="s">
        <v>195</v>
      </c>
      <c r="D2" s="3" t="s">
        <v>197</v>
      </c>
      <c r="E2" s="9" t="s">
        <v>92</v>
      </c>
      <c r="F2" s="9" t="s">
        <v>101</v>
      </c>
      <c r="G2" s="1" t="s">
        <v>248</v>
      </c>
      <c r="H2" s="1" t="s">
        <v>68</v>
      </c>
    </row>
    <row r="3" spans="1:8" x14ac:dyDescent="0.3">
      <c r="A3" s="17" t="s">
        <v>3</v>
      </c>
      <c r="B3" s="17"/>
      <c r="C3" s="2" t="s">
        <v>196</v>
      </c>
      <c r="D3" s="17"/>
      <c r="E3" s="9" t="s">
        <v>93</v>
      </c>
      <c r="F3" s="9" t="s">
        <v>102</v>
      </c>
      <c r="H3" s="1" t="s">
        <v>284</v>
      </c>
    </row>
    <row r="4" spans="1:8" x14ac:dyDescent="0.3">
      <c r="A4" s="17" t="s">
        <v>4</v>
      </c>
      <c r="B4" s="17"/>
      <c r="D4" s="17"/>
      <c r="E4" s="9" t="s">
        <v>94</v>
      </c>
      <c r="F4" s="9" t="s">
        <v>103</v>
      </c>
    </row>
    <row r="5" spans="1:8" x14ac:dyDescent="0.3">
      <c r="E5" s="12" t="s">
        <v>119</v>
      </c>
      <c r="F5" s="9" t="s">
        <v>104</v>
      </c>
    </row>
    <row r="6" spans="1:8" x14ac:dyDescent="0.3">
      <c r="E6" s="9" t="s">
        <v>67</v>
      </c>
      <c r="F6" s="9" t="s">
        <v>105</v>
      </c>
    </row>
    <row r="7" spans="1:8" x14ac:dyDescent="0.3">
      <c r="E7" s="9" t="s">
        <v>68</v>
      </c>
      <c r="F7" s="9"/>
    </row>
    <row r="8" spans="1:8" x14ac:dyDescent="0.3">
      <c r="E8" s="9" t="s">
        <v>69</v>
      </c>
      <c r="F8" s="9"/>
    </row>
    <row r="9" spans="1:8" x14ac:dyDescent="0.3">
      <c r="E9" s="9" t="s">
        <v>70</v>
      </c>
      <c r="F9" s="5"/>
    </row>
    <row r="10" spans="1:8" x14ac:dyDescent="0.3">
      <c r="E10" s="5"/>
      <c r="F10" s="5"/>
    </row>
    <row r="11" spans="1:8" x14ac:dyDescent="0.3">
      <c r="E11" s="5"/>
      <c r="F11" s="5"/>
    </row>
    <row r="12" spans="1:8" x14ac:dyDescent="0.3">
      <c r="E12" s="5"/>
      <c r="F12" s="5"/>
    </row>
    <row r="27" ht="78.650000000000006" customHeight="1" x14ac:dyDescent="0.3"/>
  </sheetData>
  <sheetProtection algorithmName="SHA-512" hashValue="caGJWYRuGLxEZ2AHzNuxUK8L+JKbNruzB7QeioaGHi1sDngHrknKA/smPEGcaIMgEtVnjakriUMizER8a7yY3w==" saltValue="8apOJ0SSOpH1QuPbH8Ydaw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6B3A9BA99BDB45B2ACF3DFFE2E5217" ma:contentTypeVersion="18" ma:contentTypeDescription="Crée un document." ma:contentTypeScope="" ma:versionID="32277c1c09d293f4fc2d061ac7cc26fc">
  <xsd:schema xmlns:xsd="http://www.w3.org/2001/XMLSchema" xmlns:xs="http://www.w3.org/2001/XMLSchema" xmlns:p="http://schemas.microsoft.com/office/2006/metadata/properties" xmlns:ns1="http://schemas.microsoft.com/sharepoint/v3" xmlns:ns2="63c2e914-cff8-4205-9eb2-3224d1562b4b" xmlns:ns3="8dcd97b2-3a87-4ee8-8b6e-5e41db86283d" targetNamespace="http://schemas.microsoft.com/office/2006/metadata/properties" ma:root="true" ma:fieldsID="17278bd21a7a0dabcc873dbe68301122" ns1:_="" ns2:_="" ns3:_="">
    <xsd:import namespace="http://schemas.microsoft.com/sharepoint/v3"/>
    <xsd:import namespace="63c2e914-cff8-4205-9eb2-3224d1562b4b"/>
    <xsd:import namespace="8dcd97b2-3a87-4ee8-8b6e-5e41db862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2e914-cff8-4205-9eb2-3224d1562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d97b2-3a87-4ee8-8b6e-5e41db862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74d4abae-6d74-4081-9a5f-b4a878743d5f}" ma:internalName="TaxCatchAll" ma:showField="CatchAllData" ma:web="8dcd97b2-3a87-4ee8-8b6e-5e41db8628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3c2e914-cff8-4205-9eb2-3224d1562b4b">
      <Terms xmlns="http://schemas.microsoft.com/office/infopath/2007/PartnerControls"/>
    </lcf76f155ced4ddcb4097134ff3c332f>
    <TaxCatchAll xmlns="8dcd97b2-3a87-4ee8-8b6e-5e41db86283d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920DC52-2663-4FB1-AD7F-CA86868B00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0D2363-2924-4B4E-9D1A-9A6C70FBB7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c2e914-cff8-4205-9eb2-3224d1562b4b"/>
    <ds:schemaRef ds:uri="8dcd97b2-3a87-4ee8-8b6e-5e41db8628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5F7231-CBF8-42EE-B29C-FAF2C48C39FB}">
  <ds:schemaRefs>
    <ds:schemaRef ds:uri="http://schemas.microsoft.com/office/2006/metadata/properties"/>
    <ds:schemaRef ds:uri="http://schemas.microsoft.com/office/infopath/2007/PartnerControls"/>
    <ds:schemaRef ds:uri="63c2e914-cff8-4205-9eb2-3224d1562b4b"/>
    <ds:schemaRef ds:uri="8dcd97b2-3a87-4ee8-8b6e-5e41db86283d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7</vt:i4>
      </vt:variant>
    </vt:vector>
  </HeadingPairs>
  <TitlesOfParts>
    <vt:vector size="12" baseType="lpstr">
      <vt:lpstr>Formulaire_Demande</vt:lpstr>
      <vt:lpstr>Description_Activités</vt:lpstr>
      <vt:lpstr>Rapport_Final</vt:lpstr>
      <vt:lpstr>Recommandation</vt:lpstr>
      <vt:lpstr>Paramètres</vt:lpstr>
      <vt:lpstr>Rapport_Final!_Hlk15026729</vt:lpstr>
      <vt:lpstr>Formulaire_Demande!Impression_des_titres</vt:lpstr>
      <vt:lpstr>Recommandation!Impression_des_titres</vt:lpstr>
      <vt:lpstr>Description_Activités!Zone_d_impression</vt:lpstr>
      <vt:lpstr>Formulaire_Demande!Zone_d_impression</vt:lpstr>
      <vt:lpstr>Rapport_Final!Zone_d_impression</vt:lpstr>
      <vt:lpstr>Recommandation!Zone_d_impression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Verger, Marlène</dc:creator>
  <cp:lastModifiedBy>Verger, Marlène</cp:lastModifiedBy>
  <cp:lastPrinted>2023-06-21T19:42:03Z</cp:lastPrinted>
  <dcterms:created xsi:type="dcterms:W3CDTF">2022-01-14T20:29:40Z</dcterms:created>
  <dcterms:modified xsi:type="dcterms:W3CDTF">2023-11-13T16:22:29Z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0x010100146B3A9BA99BDB45B2ACF3DFFE2E5217</vt:lpwstr>
  </property>
</Properties>
</file>