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7-Affaires internationales/Gestion Programme/01-Audiovisuel/Document de programme_2023_2024/"/>
    </mc:Choice>
  </mc:AlternateContent>
  <xr:revisionPtr revIDLastSave="7" documentId="8_{5513C0EF-7655-4903-93C3-CDB4EE5C959E}" xr6:coauthVersionLast="47" xr6:coauthVersionMax="47" xr10:uidLastSave="{665FF439-9A0C-4712-B3BD-9F4B07B00E0C}"/>
  <workbookProtection workbookAlgorithmName="SHA-512" workbookHashValue="quwAof9PAIB6qkLUai01ZJnDJsl9FjeX2x6l3wykFwQ28pPfO+rYMTTS/BOAizMnneb8KuYNfdffsn3UVHwlZg==" workbookSaltValue="Jg61TDcjKFai1tl3uNN9bA==" workbookSpinCount="100000" lockStructure="1"/>
  <bookViews>
    <workbookView xWindow="28680" yWindow="-120" windowWidth="29040" windowHeight="15840" xr2:uid="{975C6A06-B1F1-4173-B27A-36D1D11BC410}"/>
  </bookViews>
  <sheets>
    <sheet name="Formulaire_Demande" sheetId="1" r:id="rId1"/>
    <sheet name="Liste_Oeuvres" sheetId="24" r:id="rId2"/>
    <sheet name="Description_Activités" sheetId="25" r:id="rId3"/>
    <sheet name="Budget_Détaillé" sheetId="29" r:id="rId4"/>
    <sheet name="Rapport_Final" sheetId="16" r:id="rId5"/>
    <sheet name="Data_Tableau_Comité" sheetId="27" state="hidden" r:id="rId6"/>
    <sheet name="Paramètres" sheetId="9" state="hidden" r:id="rId7"/>
    <sheet name="Publipostage" sheetId="28" state="hidden" r:id="rId8"/>
  </sheets>
  <definedNames>
    <definedName name="_xlnm.Print_Titles" localSheetId="2">Description_Activités!$1:$13</definedName>
    <definedName name="_xlnm.Print_Titles" localSheetId="0">Formulaire_Demande!$1:$7</definedName>
    <definedName name="_xlnm.Print_Titles" localSheetId="1">Liste_Oeuvres!$1:$14</definedName>
    <definedName name="_xlnm.Print_Titles" localSheetId="4">Rapport_Final!$1:$8</definedName>
    <definedName name="_xlnm.Print_Area" localSheetId="5">Data_Tableau_Comité!$A$1:$E$88</definedName>
    <definedName name="_xlnm.Print_Area" localSheetId="2">Description_Activités!$A$1:$I$45</definedName>
    <definedName name="_xlnm.Print_Area" localSheetId="0">Formulaire_Demande!$A$1:$L$217</definedName>
    <definedName name="_xlnm.Print_Area" localSheetId="1">Liste_Oeuvres!$A$1:$J$48</definedName>
    <definedName name="_xlnm.Print_Area" localSheetId="4">Rapport_Final!$A$1:$M$50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5" i="1" l="1"/>
  <c r="G198" i="1"/>
  <c r="B50" i="27" s="1"/>
  <c r="G190" i="1"/>
  <c r="G183" i="1"/>
  <c r="C45" i="16"/>
  <c r="H59" i="16"/>
  <c r="E58" i="16"/>
  <c r="H57" i="16"/>
  <c r="H58" i="16" s="1"/>
  <c r="E57" i="16"/>
  <c r="G46" i="24"/>
  <c r="R46" i="24"/>
  <c r="F151" i="1"/>
  <c r="E151" i="1"/>
  <c r="K16" i="29"/>
  <c r="E157" i="1"/>
  <c r="G169" i="1"/>
  <c r="G168" i="1"/>
  <c r="G167" i="1"/>
  <c r="G166" i="1"/>
  <c r="G165" i="1"/>
  <c r="G163" i="1"/>
  <c r="G162" i="1"/>
  <c r="G161" i="1"/>
  <c r="G160" i="1"/>
  <c r="G159" i="1"/>
  <c r="G158" i="1"/>
  <c r="G156" i="1"/>
  <c r="G155" i="1"/>
  <c r="G154" i="1"/>
  <c r="G153" i="1"/>
  <c r="G152" i="1"/>
  <c r="B49" i="27" l="1"/>
  <c r="G151" i="1"/>
  <c r="K50" i="29"/>
  <c r="I55" i="29" l="1"/>
  <c r="E46" i="29"/>
  <c r="K54" i="29" l="1"/>
  <c r="B71" i="27"/>
  <c r="B68" i="27"/>
  <c r="C39" i="16" l="1"/>
  <c r="C26" i="16"/>
  <c r="B12" i="27" l="1"/>
  <c r="B11" i="27"/>
  <c r="H67" i="27" l="1"/>
  <c r="H66" i="27"/>
  <c r="H65" i="27"/>
  <c r="H64" i="27"/>
  <c r="H63" i="27"/>
  <c r="H62" i="27"/>
  <c r="H61" i="27"/>
  <c r="H60" i="27"/>
  <c r="H59" i="27"/>
  <c r="H58" i="27"/>
  <c r="E50" i="24"/>
  <c r="F49" i="29" s="1"/>
  <c r="B36" i="27" l="1"/>
  <c r="F164" i="1"/>
  <c r="E164" i="1"/>
  <c r="B26" i="27" s="1"/>
  <c r="F157" i="1"/>
  <c r="G157" i="1" s="1"/>
  <c r="B25" i="27"/>
  <c r="G136" i="1"/>
  <c r="E135" i="1"/>
  <c r="E134" i="1"/>
  <c r="E133" i="1"/>
  <c r="E132" i="1"/>
  <c r="E131" i="1"/>
  <c r="E130" i="1"/>
  <c r="D45" i="29"/>
  <c r="C45" i="29"/>
  <c r="D44" i="29"/>
  <c r="C44" i="29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K41" i="29"/>
  <c r="I41" i="29"/>
  <c r="K40" i="29"/>
  <c r="I40" i="29"/>
  <c r="K30" i="29"/>
  <c r="I30" i="29"/>
  <c r="K29" i="29"/>
  <c r="I29" i="29"/>
  <c r="K28" i="29"/>
  <c r="I28" i="29"/>
  <c r="K27" i="29"/>
  <c r="I27" i="29"/>
  <c r="K26" i="29"/>
  <c r="I26" i="29"/>
  <c r="K25" i="29"/>
  <c r="I25" i="29"/>
  <c r="K24" i="29"/>
  <c r="I24" i="29"/>
  <c r="K23" i="29"/>
  <c r="I23" i="29"/>
  <c r="K22" i="29"/>
  <c r="I22" i="29"/>
  <c r="K21" i="29"/>
  <c r="I21" i="29"/>
  <c r="K20" i="29"/>
  <c r="I20" i="29"/>
  <c r="K19" i="29"/>
  <c r="I19" i="29"/>
  <c r="K18" i="29"/>
  <c r="I18" i="29"/>
  <c r="C16" i="29"/>
  <c r="J55" i="29"/>
  <c r="K53" i="29"/>
  <c r="K52" i="29"/>
  <c r="K51" i="29"/>
  <c r="K49" i="29"/>
  <c r="L46" i="29"/>
  <c r="J46" i="29"/>
  <c r="J57" i="29" s="1"/>
  <c r="H46" i="29"/>
  <c r="E125" i="1" s="1"/>
  <c r="G46" i="29"/>
  <c r="E124" i="1" s="1"/>
  <c r="F46" i="29"/>
  <c r="E123" i="1" s="1"/>
  <c r="E122" i="1"/>
  <c r="K45" i="29"/>
  <c r="I45" i="29"/>
  <c r="K44" i="29"/>
  <c r="I44" i="29"/>
  <c r="K43" i="29"/>
  <c r="I43" i="29"/>
  <c r="K42" i="29"/>
  <c r="I42" i="29"/>
  <c r="K39" i="29"/>
  <c r="I39" i="29"/>
  <c r="K38" i="29"/>
  <c r="I38" i="29"/>
  <c r="K37" i="29"/>
  <c r="I37" i="29"/>
  <c r="K36" i="29"/>
  <c r="I36" i="29"/>
  <c r="K35" i="29"/>
  <c r="I35" i="29"/>
  <c r="K34" i="29"/>
  <c r="I34" i="29"/>
  <c r="K33" i="29"/>
  <c r="I33" i="29"/>
  <c r="K32" i="29"/>
  <c r="I32" i="29"/>
  <c r="K31" i="29"/>
  <c r="I31" i="29"/>
  <c r="K17" i="29"/>
  <c r="I17" i="29"/>
  <c r="I16" i="29"/>
  <c r="C37" i="1"/>
  <c r="F171" i="1" l="1"/>
  <c r="G164" i="1"/>
  <c r="B24" i="27"/>
  <c r="E171" i="1"/>
  <c r="E126" i="1"/>
  <c r="E136" i="1"/>
  <c r="I46" i="29"/>
  <c r="I57" i="29" s="1"/>
  <c r="K46" i="29"/>
  <c r="K55" i="29"/>
  <c r="E138" i="1" l="1"/>
  <c r="C147" i="1" s="1"/>
  <c r="K57" i="29"/>
  <c r="B20" i="27" l="1"/>
  <c r="G137" i="1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8" i="27"/>
  <c r="B43" i="27" l="1"/>
  <c r="B73" i="27"/>
  <c r="B72" i="27"/>
  <c r="B70" i="27"/>
  <c r="B69" i="27"/>
  <c r="B6" i="27" l="1"/>
  <c r="B21" i="27"/>
  <c r="B29" i="27" s="1"/>
  <c r="G149" i="1"/>
  <c r="G150" i="1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B5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B42" i="27"/>
  <c r="B41" i="27"/>
  <c r="B40" i="27"/>
  <c r="B39" i="27"/>
  <c r="B38" i="27"/>
  <c r="B37" i="27"/>
  <c r="B35" i="27"/>
  <c r="B34" i="27"/>
  <c r="B33" i="27"/>
  <c r="B23" i="27"/>
  <c r="B10" i="27"/>
  <c r="B4" i="27"/>
  <c r="C29" i="16"/>
  <c r="C28" i="16"/>
  <c r="C27" i="16"/>
  <c r="C25" i="16"/>
  <c r="G171" i="1" l="1"/>
  <c r="B27" i="27"/>
  <c r="B28" i="27"/>
  <c r="E5" i="27" s="1"/>
  <c r="B44" i="27"/>
  <c r="L55" i="29" l="1"/>
  <c r="L57" i="29" s="1"/>
  <c r="Q51" i="29" s="1"/>
  <c r="Q49" i="29" l="1"/>
  <c r="B22" i="27"/>
</calcChain>
</file>

<file path=xl/sharedStrings.xml><?xml version="1.0" encoding="utf-8"?>
<sst xmlns="http://schemas.openxmlformats.org/spreadsheetml/2006/main" count="415" uniqueCount="327">
  <si>
    <t>TOTAL FINANCEMENT</t>
  </si>
  <si>
    <t>Producteur</t>
  </si>
  <si>
    <t>Distributeur</t>
  </si>
  <si>
    <t>Agent de vente</t>
  </si>
  <si>
    <t>OUI/NON</t>
  </si>
  <si>
    <t>REQUÉRANT</t>
  </si>
  <si>
    <t>Rapport final</t>
  </si>
  <si>
    <t>Requérant</t>
  </si>
  <si>
    <t>Formulaire de demande</t>
  </si>
  <si>
    <t xml:space="preserve">Prénom </t>
  </si>
  <si>
    <t>Nom</t>
  </si>
  <si>
    <t>Titre de la personne-ressource</t>
  </si>
  <si>
    <t>Téléphone de la personne-ressource</t>
  </si>
  <si>
    <t>Courriel de la personne-ressource</t>
  </si>
  <si>
    <t>Province</t>
  </si>
  <si>
    <t>Québec</t>
  </si>
  <si>
    <t>TOTAL BUDGET</t>
  </si>
  <si>
    <t>* Adresse</t>
  </si>
  <si>
    <t>* Ville</t>
  </si>
  <si>
    <t>* Code postal</t>
  </si>
  <si>
    <t xml:space="preserve">* Prénom </t>
  </si>
  <si>
    <t>* Nom</t>
  </si>
  <si>
    <t>Nom de l'entreprise requérante</t>
  </si>
  <si>
    <t>Montant demandé</t>
  </si>
  <si>
    <r>
      <t xml:space="preserve">* Activité du requérant </t>
    </r>
    <r>
      <rPr>
        <i/>
        <sz val="10"/>
        <rFont val="Arial"/>
        <family val="2"/>
      </rPr>
      <t>(liste déroulante)</t>
    </r>
  </si>
  <si>
    <t>Sous-titrage, doublage, voix hors champ</t>
  </si>
  <si>
    <t>Volet 1 - Développement stratégique des entreprises à l'étranger</t>
  </si>
  <si>
    <t>* Montant prévisionnel</t>
  </si>
  <si>
    <t>Frais juridiques</t>
  </si>
  <si>
    <t>Fiction</t>
  </si>
  <si>
    <t>Long métrage</t>
  </si>
  <si>
    <t>Documentaire</t>
  </si>
  <si>
    <t>Court métrage</t>
  </si>
  <si>
    <t>Animation</t>
  </si>
  <si>
    <t>Série courte</t>
  </si>
  <si>
    <t>Étape 1.</t>
  </si>
  <si>
    <t>Étape 2.</t>
  </si>
  <si>
    <t>Étape 3.</t>
  </si>
  <si>
    <t>Étape 4.</t>
  </si>
  <si>
    <t>Répondre aux questions ci-dessous</t>
  </si>
  <si>
    <t>vérifié</t>
  </si>
  <si>
    <t>inclus</t>
  </si>
  <si>
    <t>exclus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</si>
  <si>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</si>
  <si>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t>RAPPORT FINAL</t>
  </si>
  <si>
    <t>Accréditation</t>
  </si>
  <si>
    <t>Stand / Location espace</t>
  </si>
  <si>
    <t>Autres</t>
  </si>
  <si>
    <t>Instructions</t>
  </si>
  <si>
    <t>La hauteur des lignes peut être ajustée au besoin</t>
  </si>
  <si>
    <t>accès rapide au rapport final</t>
  </si>
  <si>
    <t>INSTRUCTIONS GÉNÉRALES</t>
  </si>
  <si>
    <t>Série télévision</t>
  </si>
  <si>
    <t>Jeunesse</t>
  </si>
  <si>
    <t>Arts de la scène/variétés</t>
  </si>
  <si>
    <t>Émission à caractère social/magazine</t>
  </si>
  <si>
    <t>Frais de promotion</t>
  </si>
  <si>
    <t xml:space="preserve">Pour déposer une demande </t>
  </si>
  <si>
    <t>Pour déposer le rapport final</t>
  </si>
  <si>
    <t>À NOTER</t>
  </si>
  <si>
    <t>Le rapport final est composé :</t>
  </si>
  <si>
    <t>l</t>
  </si>
  <si>
    <t>Consolidation de marché</t>
  </si>
  <si>
    <t>Je déclare que les informations transmises 
sont exactes et véridiques.</t>
  </si>
  <si>
    <t>* Présentation de la stratégie commerciale</t>
  </si>
  <si>
    <t xml:space="preserve">* Potentiel commercial de la stratégie </t>
  </si>
  <si>
    <t>Liste des œuvres</t>
  </si>
  <si>
    <t>* Titre</t>
  </si>
  <si>
    <t>Genre</t>
  </si>
  <si>
    <t>* Genre</t>
  </si>
  <si>
    <t>Format</t>
  </si>
  <si>
    <t>* Format</t>
  </si>
  <si>
    <r>
      <t xml:space="preserve">* Période
</t>
    </r>
    <r>
      <rPr>
        <i/>
        <sz val="10"/>
        <color theme="0"/>
        <rFont val="Arial"/>
        <family val="2"/>
      </rPr>
      <t>(mm / aaaa)</t>
    </r>
  </si>
  <si>
    <r>
      <t xml:space="preserve">Toute aide gouvernementale obtenue ou à obtenir en vertu de programmes publics (municipaux, régionaux, provinciaux, nationaux et internationaux) et toute aide privée, sous quelque forme que ce soit (investissement, subvention, commandite, etc.) 
</t>
    </r>
    <r>
      <rPr>
        <b/>
        <sz val="13"/>
        <color rgb="FFC00000"/>
        <rFont val="Arial"/>
        <family val="2"/>
      </rPr>
      <t>doit être inscrite ci-dessous</t>
    </r>
    <r>
      <rPr>
        <b/>
        <sz val="13"/>
        <color theme="4" tint="-0.499984740745262"/>
        <rFont val="Arial"/>
        <family val="2"/>
      </rPr>
      <t>.</t>
    </r>
  </si>
  <si>
    <t>Étape 5.</t>
  </si>
  <si>
    <t>Étape 6.</t>
  </si>
  <si>
    <t>DATA POUR TABLEAU D'ANALYSE</t>
  </si>
  <si>
    <t>Vérification - Admissibilité</t>
  </si>
  <si>
    <t>Les participations antérieures au volet 1 sont-elles fermées ?</t>
  </si>
  <si>
    <t>Le projet est-il admissible ?</t>
  </si>
  <si>
    <t>La participation financière du requérant est-elle de 30% ?</t>
  </si>
  <si>
    <t>DESCRIPTION DE L'ENTREPRISE</t>
  </si>
  <si>
    <t>Description sommaire de l'entreprise</t>
  </si>
  <si>
    <t>à compléter par analyste avant report dans grand tableau</t>
  </si>
  <si>
    <t>Nombre d'œuvres québécoises du catalogue 
pour exportation pour les 2 prochaines années</t>
  </si>
  <si>
    <t>CAPACITÉ FINANCIÈRE</t>
  </si>
  <si>
    <t>Analyse financière de l'entreprise à partir 
des états financiers</t>
  </si>
  <si>
    <t>Capacité financière de l'entreprise</t>
  </si>
  <si>
    <t>FAISABILITÉ DU PROJET</t>
  </si>
  <si>
    <t>Montant total du budget prévisionnel</t>
  </si>
  <si>
    <t>Mise de fonds du requérant</t>
  </si>
  <si>
    <t>Montant total Financement</t>
  </si>
  <si>
    <t>STRATÉGIE DE DÉVELOPPEMENT</t>
  </si>
  <si>
    <t>Description de la stratégie</t>
  </si>
  <si>
    <t>Pertinence de la stratégie pour le 
développement de l'entreprise</t>
  </si>
  <si>
    <t>Potentiel commercial de la stratégie</t>
  </si>
  <si>
    <t>Historique de la présence de l'entreprise/auteurs 
sur les territoires visés</t>
  </si>
  <si>
    <t>Retombées envisagées</t>
  </si>
  <si>
    <t>Activités et Plan d'actions</t>
  </si>
  <si>
    <t>NE PAS SUPPRIMER CI-DESSOUS</t>
  </si>
  <si>
    <t>CAPACITÉ DE L'ENTREPRISE À EXPORTER</t>
  </si>
  <si>
    <t>L'entreprise est-elle admissible ?</t>
  </si>
  <si>
    <t xml:space="preserve"> </t>
  </si>
  <si>
    <t>Vente de format</t>
  </si>
  <si>
    <t>Type_Vente</t>
  </si>
  <si>
    <t>Vente de droits</t>
  </si>
  <si>
    <t>Recherche d'investissement étranger pour production québécoise</t>
  </si>
  <si>
    <t>Vente de droits et de format</t>
  </si>
  <si>
    <t>Vente de droits et recherche d'investissement étranger pour production québécoise</t>
  </si>
  <si>
    <t>Liste des activités</t>
  </si>
  <si>
    <t>Projet numérique narratif</t>
  </si>
  <si>
    <t>XR</t>
  </si>
  <si>
    <t>TOTAL</t>
  </si>
  <si>
    <t>Étape 7.</t>
  </si>
  <si>
    <t>Le rapport final doit être remis au plus tard 6 mois après la fin des activités</t>
  </si>
  <si>
    <t>Activité du requérant</t>
  </si>
  <si>
    <t>Montant d'aide suggéré</t>
  </si>
  <si>
    <t>MONTANT D'AIDE</t>
  </si>
  <si>
    <t>RÉSERVÉ À LA SODEC</t>
  </si>
  <si>
    <t>Montants admissibles</t>
  </si>
  <si>
    <t>Montant Rapport final</t>
  </si>
  <si>
    <r>
      <rPr>
        <b/>
        <sz val="12"/>
        <color theme="0"/>
        <rFont val="Arial"/>
        <family val="2"/>
      </rPr>
      <t>Écart</t>
    </r>
    <r>
      <rPr>
        <b/>
        <sz val="9"/>
        <color theme="0"/>
        <rFont val="Arial"/>
        <family val="2"/>
      </rPr>
      <t xml:space="preserve"> 
Montant prévisionnel 
vs 
Montant Rapport final</t>
    </r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</si>
  <si>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</si>
  <si>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r>
      <t xml:space="preserve">Compléter la section Rapport final des activités - onglet Description_Activités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</si>
  <si>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la section Rapport final des sources de financement - Section F </t>
    </r>
    <r>
      <rPr>
        <b/>
        <i/>
        <sz val="12"/>
        <color rgb="FFC00000"/>
        <rFont val="Arial"/>
        <family val="2"/>
      </rPr>
      <t>cliquer ici</t>
    </r>
  </si>
  <si>
    <t>Inscrire les pays où ont été réalisées les ventes</t>
  </si>
  <si>
    <t>Entreprise spécialisée en court métrage</t>
  </si>
  <si>
    <r>
      <t xml:space="preserve">compléter les champs requis dans le présent formulaire 
</t>
    </r>
    <r>
      <rPr>
        <b/>
        <i/>
        <sz val="16"/>
        <color rgb="FF0070C0"/>
        <rFont val="Arial"/>
        <family val="2"/>
      </rPr>
      <t>les champs marqués d’un astérisque ( * ) sont obligatoires</t>
    </r>
  </si>
  <si>
    <r>
      <t xml:space="preserve">compléter les étapes telles que mentionnées dans l’onglet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</si>
  <si>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>* Nom de l’entreprise requérante</t>
  </si>
  <si>
    <t>Représentant officiel de l’entreprise — personne autorisée à signer</t>
  </si>
  <si>
    <t>* Titre du représentant officiel de l’entreprise</t>
  </si>
  <si>
    <t>* Téléphone du représentant officiel de l’entreprise</t>
  </si>
  <si>
    <t>Veuillez noter que la SODEC pourra utiliser ce numéro à des fins d’authentification pour la signature électronique de documents</t>
  </si>
  <si>
    <t>* Courriel du représentant officiel de l’entreprise</t>
  </si>
  <si>
    <t>Veuillez noter que la SODEC utilisera cette adresse courriel pour communiquer les décisions 
et envoyer tout avis à l’entreprise requérante</t>
  </si>
  <si>
    <t>Veuillez noter que la SODEC utilisera l’adresse courriel ci-dessus pour effectuer le suivi du projet 
(si différent du courriel du représentant officiel)</t>
  </si>
  <si>
    <t>Compléter les champs marqués d’un astérisque ( * ) ci-dessous</t>
  </si>
  <si>
    <t>* Pertinence de la stratégie pour 
le développement de l’entreprise</t>
  </si>
  <si>
    <t>Volet 1 — Développement stratégique des entreprises à l’étranger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</si>
  <si>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
Les champs marqués d’un astérisque ( * ) sont obligatoires</t>
    </r>
  </si>
  <si>
    <t>SECTION A : IDENTIFICATION DU REQUÉRANT</t>
  </si>
  <si>
    <t>SECTION B : STRATÉGIE COMMERCIALE</t>
  </si>
  <si>
    <t>SECTION C : LISTE DES ŒUVRES</t>
  </si>
  <si>
    <r>
      <rPr>
        <b/>
        <i/>
        <sz val="14"/>
        <rFont val="Arial"/>
        <family val="2"/>
      </rPr>
      <t>ATTENTION : CONSERVER CE DOCUMENT POUR SOUMETTRE VOTRE RAPPORT FINAL</t>
    </r>
    <r>
      <rPr>
        <b/>
        <i/>
        <sz val="13"/>
        <rFont val="Arial"/>
        <family val="2"/>
      </rPr>
      <t xml:space="preserve">
TOUT DOSSIER INCOMPLET SERA REFUSÉ</t>
    </r>
  </si>
  <si>
    <t>Prénom</t>
  </si>
  <si>
    <t>Titre</t>
  </si>
  <si>
    <t>Nom_Entreprise</t>
  </si>
  <si>
    <t>Adresse_1</t>
  </si>
  <si>
    <t>Adresse_2</t>
  </si>
  <si>
    <t>Ville</t>
  </si>
  <si>
    <t>Code_Postal</t>
  </si>
  <si>
    <t>Participation</t>
  </si>
  <si>
    <t>Nom_Projet</t>
  </si>
  <si>
    <t>Salutations</t>
  </si>
  <si>
    <t>Montant_Aide</t>
  </si>
  <si>
    <t>Délégué</t>
  </si>
  <si>
    <t>Courriel_Délégué</t>
  </si>
  <si>
    <t>Versement_1</t>
  </si>
  <si>
    <t>Versement_2</t>
  </si>
  <si>
    <t>Date_Remise_Rapport_Final</t>
  </si>
  <si>
    <t>Coordonnées pour lettre-contrat</t>
  </si>
  <si>
    <t>Nom du représentant officiel</t>
  </si>
  <si>
    <t>Titre du représentant officiel</t>
  </si>
  <si>
    <t>Courriel du représentant officiel</t>
  </si>
  <si>
    <t>Nom de la personne-ressource</t>
  </si>
  <si>
    <t>Commentaires</t>
  </si>
  <si>
    <t>Développement de marché</t>
  </si>
  <si>
    <t>Consolidation et développement de marché</t>
  </si>
  <si>
    <t>Retombée 1.</t>
  </si>
  <si>
    <t>Retombée 2.</t>
  </si>
  <si>
    <t>Retombée 3.</t>
  </si>
  <si>
    <t>Retombée 4.</t>
  </si>
  <si>
    <t>Retombée 5.</t>
  </si>
  <si>
    <t>Numéro DM</t>
  </si>
  <si>
    <t>Numéro de participation</t>
  </si>
  <si>
    <t>Marchés/Territoires ciblés</t>
  </si>
  <si>
    <r>
      <t xml:space="preserve">* Description des activités de la stratégie
</t>
    </r>
    <r>
      <rPr>
        <i/>
        <sz val="11"/>
        <color theme="0"/>
        <rFont val="Arial"/>
        <family val="2"/>
      </rPr>
      <t>(dans le cadre d'événements et hors événements)</t>
    </r>
  </si>
  <si>
    <t>Oui</t>
  </si>
  <si>
    <t>Non</t>
  </si>
  <si>
    <t>Ventes réalisées 
en $CA</t>
  </si>
  <si>
    <t>LISTE DES ŒUVRES QUÉBÉCOISES</t>
  </si>
  <si>
    <r>
      <t xml:space="preserve">Inscrire les œuvres </t>
    </r>
    <r>
      <rPr>
        <b/>
        <u/>
        <sz val="16"/>
        <color theme="4" tint="-0.499984740745262"/>
        <rFont val="Arial"/>
        <family val="2"/>
      </rPr>
      <t>québécoises</t>
    </r>
    <r>
      <rPr>
        <b/>
        <sz val="14"/>
        <color theme="10"/>
        <rFont val="Arial"/>
        <family val="2"/>
      </rPr>
      <t xml:space="preserve"> concernées par cette stratégie dans l’onglet </t>
    </r>
    <r>
      <rPr>
        <b/>
        <sz val="14"/>
        <color theme="4" tint="-0.499984740745262"/>
        <rFont val="Arial"/>
        <family val="2"/>
      </rPr>
      <t>Liste_Oeuvres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</si>
  <si>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DESCRIPTION DES ACTIVITÉS</t>
  </si>
  <si>
    <t>Instruction</t>
  </si>
  <si>
    <r>
      <t xml:space="preserve">1. Inscrire toutes les activités et actions prévues en lien avec la stratégie, en ordre chronologique </t>
    </r>
    <r>
      <rPr>
        <b/>
        <i/>
        <sz val="11"/>
        <color theme="4" tint="-0.499984740745262"/>
        <rFont val="Arial"/>
        <family val="2"/>
      </rPr>
      <t>(incluant déplacement, rencontres, développement d'outils en ligne, création de matériel promotionnel, etc.)</t>
    </r>
  </si>
  <si>
    <r>
      <t xml:space="preserve">2.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</si>
  <si>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* Territoire(s)</t>
  </si>
  <si>
    <t>* Marché(s) / Territoire(s) visé(s)</t>
  </si>
  <si>
    <t>Identification - Marché(s) / Territoire(s)</t>
  </si>
  <si>
    <t>* Historique de la présence de l’entreprise à ce jour sur le(s) territoire(s) visé(s)</t>
  </si>
  <si>
    <t>* Année de production</t>
  </si>
  <si>
    <t>Budget détaillé</t>
  </si>
  <si>
    <t>BUDGET DÉTAILLÉ</t>
  </si>
  <si>
    <t>1. Inscrire les montants prévisionnels pour les frais liés aux activités en lien avec la stratégie</t>
  </si>
  <si>
    <r>
      <t xml:space="preserve">2. Inscrire les montants pour les autres frais liés à la stratégie </t>
    </r>
    <r>
      <rPr>
        <b/>
        <i/>
        <sz val="12"/>
        <color rgb="FFC00000"/>
        <rFont val="Arial"/>
        <family val="2"/>
      </rPr>
      <t>cliquer ici</t>
    </r>
  </si>
  <si>
    <r>
      <t xml:space="preserve">3. Ensuite, retourner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</si>
  <si>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FRAIS LIÉS AUX ACTIVITÉS DE LA STRATÉGIE</t>
  </si>
  <si>
    <t xml:space="preserve">Période </t>
  </si>
  <si>
    <r>
      <t xml:space="preserve">Activités 
</t>
    </r>
    <r>
      <rPr>
        <i/>
        <sz val="10"/>
        <color theme="4" tint="-0.499984740745262"/>
        <rFont val="Arial"/>
        <family val="2"/>
      </rPr>
      <t>(telles qu'inscrites dans l'onglet Description_Activités)</t>
    </r>
  </si>
  <si>
    <t>Frais de déplacement et de séjour</t>
  </si>
  <si>
    <r>
      <t xml:space="preserve">Écart
</t>
    </r>
    <r>
      <rPr>
        <b/>
        <sz val="9"/>
        <color theme="0"/>
        <rFont val="Arial"/>
        <family val="2"/>
      </rPr>
      <t>Montants prévisionnels 
vs 
Montants Rapport final</t>
    </r>
  </si>
  <si>
    <t>Notes</t>
  </si>
  <si>
    <t>AUTRES FRAIS LIÉS À LA STRATÉGIE</t>
  </si>
  <si>
    <t>Montant prévisionnel</t>
  </si>
  <si>
    <r>
      <t xml:space="preserve">Écart
</t>
    </r>
    <r>
      <rPr>
        <b/>
        <sz val="8"/>
        <color theme="0"/>
        <rFont val="Arial"/>
        <family val="2"/>
      </rPr>
      <t>Montants prévisionnels 
vs 
Montants Rapport final</t>
    </r>
  </si>
  <si>
    <t>Salaires ressources internes/Honoraires experts-conseils externes</t>
  </si>
  <si>
    <t>Frais 
juridiques</t>
  </si>
  <si>
    <t>Frais d'interprète</t>
  </si>
  <si>
    <t>Autres spécifier ici</t>
  </si>
  <si>
    <r>
      <t xml:space="preserve">Inscrire le détail des activités prévues dans le cadre de cette stratégie dans l’onglet </t>
    </r>
    <r>
      <rPr>
        <b/>
        <sz val="14"/>
        <color theme="4" tint="-0.499984740745262"/>
        <rFont val="Arial"/>
        <family val="2"/>
      </rPr>
      <t>Description_Activités</t>
    </r>
    <r>
      <rPr>
        <b/>
        <sz val="14"/>
        <color theme="10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cliquer ici</t>
    </r>
  </si>
  <si>
    <t>SECTION D : DESCRIPTION DES ACTIVITÉS</t>
  </si>
  <si>
    <r>
      <t xml:space="preserve">Dans l'onglet </t>
    </r>
    <r>
      <rPr>
        <b/>
        <sz val="14"/>
        <color rgb="FF0070C0"/>
        <rFont val="Arial"/>
        <family val="2"/>
      </rPr>
      <t>Budget_Détaillé</t>
    </r>
    <r>
      <rPr>
        <b/>
        <sz val="14"/>
        <color theme="4" tint="-0.499984740745262"/>
        <rFont val="Arial"/>
        <family val="2"/>
      </rPr>
      <t xml:space="preserve"> inscrire :</t>
    </r>
  </si>
  <si>
    <r>
      <t xml:space="preserve">les frais reliés aux activités et actions en lien avec la stratégie commerciale </t>
    </r>
    <r>
      <rPr>
        <b/>
        <i/>
        <sz val="14"/>
        <color rgb="FFC00000"/>
        <rFont val="Arial"/>
        <family val="2"/>
      </rPr>
      <t>cliquer ici</t>
    </r>
  </si>
  <si>
    <r>
      <t xml:space="preserve">les autres frais liés à la stratégie commerciale </t>
    </r>
    <r>
      <rPr>
        <b/>
        <i/>
        <sz val="14"/>
        <color rgb="FFC00000"/>
        <rFont val="Arial"/>
        <family val="2"/>
      </rPr>
      <t>cliquer ici</t>
    </r>
  </si>
  <si>
    <t>SECTION E : BUDGET DÉTAILLÉ</t>
  </si>
  <si>
    <t>SECTION F : BUDGET CONSOLIDÉ</t>
  </si>
  <si>
    <t>SECTION G : STRUCTURE FINANCIÈRE ET AUTRES SOURCES DE FINANCEMENT</t>
  </si>
  <si>
    <t>Programme SODEXPORT - Aide à l'exportation et au rayonnement culturel
Audiovisuel</t>
  </si>
  <si>
    <t>Programme SODEXPORT — Aide à l’exportation et au rayonnement culturel
Audiovisuel</t>
  </si>
  <si>
    <t>Les totaux seront reportés dans la Section F : Budget consolidé</t>
  </si>
  <si>
    <t>Stand Location espace</t>
  </si>
  <si>
    <r>
      <t xml:space="preserve">N'inscrire aucun montant dans cette section 
Montants reportés provenant du </t>
    </r>
    <r>
      <rPr>
        <b/>
        <sz val="24"/>
        <color theme="4" tint="-0.499984740745262"/>
        <rFont val="Arial"/>
        <family val="2"/>
      </rPr>
      <t>Budget_Détaillé</t>
    </r>
  </si>
  <si>
    <t>Total Presse et promotion</t>
  </si>
  <si>
    <t>Salaires ressources internes 
Honoraires experts-conseils externes</t>
  </si>
  <si>
    <t>Interprète</t>
  </si>
  <si>
    <t>Total Autres frais</t>
  </si>
  <si>
    <t>* Requérant</t>
  </si>
  <si>
    <t>Conseil des arts du Canada</t>
  </si>
  <si>
    <t>Téléfilm Canada</t>
  </si>
  <si>
    <t>Conseil des arts du Québec</t>
  </si>
  <si>
    <t>Conseil des arts et des lettres du Québec</t>
  </si>
  <si>
    <t xml:space="preserve">Ministère de la Culture et des Communications </t>
  </si>
  <si>
    <t>SECTION H : VENTES</t>
  </si>
  <si>
    <t>RAPPORT FINAL - LISTE DES ŒUVRES QUÉBÉCOISES NON PRÉVUES AU DÉPÔT DE LA DEMANDE</t>
  </si>
  <si>
    <r>
      <t xml:space="preserve">3. Ensuite, retourner au </t>
    </r>
    <r>
      <rPr>
        <b/>
        <sz val="12"/>
        <color theme="4" tint="-0.499984740745262"/>
        <rFont val="Arial"/>
        <family val="2"/>
      </rPr>
      <t>Rapport_Final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</si>
  <si>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r>
      <rPr>
        <b/>
        <u/>
        <sz val="13"/>
        <color theme="0"/>
        <rFont val="Arial"/>
        <family val="2"/>
      </rPr>
      <t>Rapport final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Indiquez si les activités/actions ont été réalisées
Si non, expliquez pourquoi
Décrivez également les activités non prévues réalisées</t>
    </r>
  </si>
  <si>
    <t>des 7 étapes ci-dessous</t>
  </si>
  <si>
    <r>
      <t xml:space="preserve">Inscrire les ventes réalisées par titre par pays - onglet Liste_Oeuvres </t>
    </r>
    <r>
      <rPr>
        <b/>
        <i/>
        <sz val="12"/>
        <color rgb="FFC00000"/>
        <rFont val="Arial"/>
        <family val="2"/>
      </rPr>
      <t>cliquer ici</t>
    </r>
  </si>
  <si>
    <r>
      <t xml:space="preserve">Si applicable, ajouter les titres des œuvres non prévues au dépôt de la demande - onglet Liste_Oeuvres </t>
    </r>
    <r>
      <rPr>
        <b/>
        <i/>
        <sz val="12"/>
        <color rgb="FFC00000"/>
        <rFont val="Arial"/>
        <family val="2"/>
      </rPr>
      <t>cliquer ici</t>
    </r>
  </si>
  <si>
    <r>
      <t xml:space="preserve">Compléter les </t>
    </r>
    <r>
      <rPr>
        <b/>
        <u/>
        <sz val="13"/>
        <color theme="4" tint="-0.499984740745262"/>
        <rFont val="Arial"/>
        <family val="2"/>
      </rPr>
      <t>deux sections</t>
    </r>
    <r>
      <rPr>
        <b/>
        <sz val="12"/>
        <color theme="4" tint="-0.249977111117893"/>
        <rFont val="Arial"/>
        <family val="2"/>
      </rPr>
      <t xml:space="preserve"> Rapport final du budget - onglet Budget_Détaillé </t>
    </r>
    <r>
      <rPr>
        <b/>
        <i/>
        <sz val="12"/>
        <color rgb="FFC00000"/>
        <rFont val="Arial"/>
        <family val="2"/>
      </rPr>
      <t>cliquer ici</t>
    </r>
  </si>
  <si>
    <t>* Indiquer le détail des résultats connus à ce jour</t>
  </si>
  <si>
    <t>Selon les retombées anticipées :</t>
  </si>
  <si>
    <t>Titre, Genre et Format des œuvres</t>
  </si>
  <si>
    <t>La stratégie du requérant est-elle pertinente pour atteindre ses objectifs?</t>
  </si>
  <si>
    <t>Les objectifs sont-ils cohérents face aux activités?</t>
  </si>
  <si>
    <t>Le budget est-il cohérent face aux activités?</t>
  </si>
  <si>
    <t>Les objectifs de ventes sont-ils réalistes?</t>
  </si>
  <si>
    <t xml:space="preserve">Les retombées anticipées sont-elles signifiantes pour l'entreprise? </t>
  </si>
  <si>
    <t>Le requérant a-t-il l'expertise en exportation pour atteindre ses objectifs?</t>
  </si>
  <si>
    <t>Le projet est-il pertinent au regard du développement de l'entreprise?</t>
  </si>
  <si>
    <t>ANALYSE</t>
  </si>
  <si>
    <t>Liste œuvres</t>
  </si>
  <si>
    <t>Liste activités</t>
  </si>
  <si>
    <t>Liste territoires</t>
  </si>
  <si>
    <t>Nombre d'œuvres étrangères du catalogue 
pour exportation pour les 2 prochaines années</t>
  </si>
  <si>
    <t>Pourcentage œuvres étrangères</t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</si>
  <si>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</si>
  <si>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t>Montant budget admissible</t>
  </si>
  <si>
    <r>
      <t xml:space="preserve">Frais d'inscription aux festivals 
</t>
    </r>
    <r>
      <rPr>
        <b/>
        <u/>
        <sz val="12"/>
        <color rgb="FFC00000"/>
        <rFont val="Arial"/>
        <family val="2"/>
      </rPr>
      <t>COURT MÉTRAGE SEULEMENT</t>
    </r>
  </si>
  <si>
    <r>
      <t xml:space="preserve">Frais d'inscription des films aux festivals     </t>
    </r>
    <r>
      <rPr>
        <b/>
        <u/>
        <sz val="13"/>
        <color rgb="FFC00000"/>
        <rFont val="Arial"/>
        <family val="2"/>
      </rPr>
      <t>POUR COURT MÉTRAGE SEULEMENT</t>
    </r>
  </si>
  <si>
    <r>
      <t xml:space="preserve">% Aides gouvernementales </t>
    </r>
    <r>
      <rPr>
        <b/>
        <sz val="10"/>
        <color rgb="FF0070C0"/>
        <rFont val="Calibri"/>
        <family val="2"/>
      </rPr>
      <t>(max 70% du budget prévu)</t>
    </r>
  </si>
  <si>
    <r>
      <t xml:space="preserve">% Mise de fonds du requérant </t>
    </r>
    <r>
      <rPr>
        <b/>
        <sz val="10"/>
        <color rgb="FF0070C0"/>
        <rFont val="Calibri"/>
        <family val="2"/>
      </rPr>
      <t>(min 30% du buget prévu)</t>
    </r>
  </si>
  <si>
    <t>Sous-total</t>
  </si>
  <si>
    <t>Total Subvention(s) fédérale(s)</t>
  </si>
  <si>
    <t>Total Subvention(s) provinciale(s)</t>
  </si>
  <si>
    <t>Ventes brutes anticipées-2 prochaines années</t>
  </si>
  <si>
    <t>Ventes brutes réalisées-2 dernières années</t>
  </si>
  <si>
    <t>BUDGET TOTAL</t>
  </si>
  <si>
    <r>
      <rPr>
        <b/>
        <i/>
        <vertAlign val="superscript"/>
        <sz val="10"/>
        <color theme="4" tint="-0.499984740745262"/>
        <rFont val="Arial"/>
        <family val="2"/>
      </rPr>
      <t>1</t>
    </r>
    <r>
      <rPr>
        <b/>
        <i/>
        <sz val="10"/>
        <color theme="4" tint="-0.499984740745262"/>
        <rFont val="Arial"/>
        <family val="2"/>
      </rPr>
      <t xml:space="preserve"> Par catalogue d'oeuvres, on entend l'ensemble des titres </t>
    </r>
  </si>
  <si>
    <r>
      <t>* Nombre d’œuvres québécoises du catalogue</t>
    </r>
    <r>
      <rPr>
        <b/>
        <vertAlign val="superscript"/>
        <sz val="12"/>
        <color theme="4" tint="-0.499984740745262"/>
        <rFont val="Arial"/>
        <family val="2"/>
      </rPr>
      <t>1</t>
    </r>
    <r>
      <rPr>
        <b/>
        <sz val="12"/>
        <color rgb="FF0070C0"/>
        <rFont val="Arial"/>
        <family val="2"/>
      </rPr>
      <t xml:space="preserve"> 
</t>
    </r>
    <r>
      <rPr>
        <b/>
        <u/>
        <sz val="12"/>
        <color theme="4" tint="-0.499984740745262"/>
        <rFont val="Arial"/>
        <family val="2"/>
      </rPr>
      <t>destinées à l’exportation dans le cadre du présent projet</t>
    </r>
  </si>
  <si>
    <r>
      <t>* Nombre d’œuvres étrangères du catalogue</t>
    </r>
    <r>
      <rPr>
        <b/>
        <vertAlign val="superscript"/>
        <sz val="12"/>
        <color theme="4" tint="-0.499984740745262"/>
        <rFont val="Arial"/>
        <family val="2"/>
      </rPr>
      <t>1</t>
    </r>
    <r>
      <rPr>
        <b/>
        <sz val="12"/>
        <color rgb="FF0070C0"/>
        <rFont val="Arial"/>
        <family val="2"/>
      </rPr>
      <t xml:space="preserve"> 
</t>
    </r>
    <r>
      <rPr>
        <b/>
        <u/>
        <sz val="12"/>
        <color theme="4" tint="-0.499984740745262"/>
        <rFont val="Arial"/>
        <family val="2"/>
      </rPr>
      <t>destinées à l’exportation dans le cadre de présent projet</t>
    </r>
  </si>
  <si>
    <r>
      <t xml:space="preserve">* Consolidation ou Développement 
</t>
    </r>
    <r>
      <rPr>
        <b/>
        <sz val="11"/>
        <color rgb="FF0070C0"/>
        <rFont val="Arial"/>
        <family val="2"/>
      </rPr>
      <t>(ou les deux)</t>
    </r>
    <r>
      <rPr>
        <sz val="12"/>
        <color rgb="FF0070C0"/>
        <rFont val="Arial"/>
        <family val="2"/>
      </rPr>
      <t xml:space="preserve"> </t>
    </r>
    <r>
      <rPr>
        <b/>
        <sz val="12"/>
        <color rgb="FF0070C0"/>
        <rFont val="Arial"/>
        <family val="2"/>
      </rPr>
      <t xml:space="preserve">
</t>
    </r>
    <r>
      <rPr>
        <i/>
        <sz val="10"/>
        <rFont val="Arial"/>
        <family val="2"/>
      </rPr>
      <t>liste déroulante</t>
    </r>
  </si>
  <si>
    <t>1. Inscrire le titre, le genre, le format et l'année de production de chacune des oeuvres québécoises mises en valeur dans le cadre de cette stratégie</t>
  </si>
  <si>
    <t xml:space="preserve">1. Ajouter les titres, genres, formats et années de production des oeuvres québécoises qui auront fait partie de cette stratégie mais n'étaient pas prévues au dépôt de la demande </t>
  </si>
  <si>
    <t>2. Inscrire les ventes réallisées par pays en dollars canadiens</t>
  </si>
  <si>
    <r>
      <rPr>
        <b/>
        <sz val="13"/>
        <color theme="0"/>
        <rFont val="Arial"/>
        <family val="2"/>
      </rPr>
      <t>* Moyens déployés par l’entreprise pour mener à bien chacune des activités décrites</t>
    </r>
    <r>
      <rPr>
        <b/>
        <sz val="12"/>
        <color theme="0"/>
        <rFont val="Arial"/>
        <family val="2"/>
      </rPr>
      <t xml:space="preserve"> 
</t>
    </r>
    <r>
      <rPr>
        <i/>
        <sz val="10"/>
        <color theme="0"/>
        <rFont val="Arial"/>
        <family val="2"/>
      </rPr>
      <t>(incluant les ressources externes et internes)</t>
    </r>
  </si>
  <si>
    <t>Total Autre(s) subvention(s) non gouvernementale(s)</t>
  </si>
  <si>
    <t>* Quels ont été les bons coups? Expliquez :</t>
  </si>
  <si>
    <t>* Quelles ont été les difficultés rencontrées? Expliquez :</t>
  </si>
  <si>
    <t>Notes explicatives</t>
  </si>
  <si>
    <r>
      <t xml:space="preserve">Vos retombées initiales anticipées </t>
    </r>
    <r>
      <rPr>
        <i/>
        <sz val="10"/>
        <color theme="4" tint="-0.499984740745262"/>
        <rFont val="Arial"/>
        <family val="2"/>
      </rPr>
      <t>(telles que décrites dans la demande)</t>
    </r>
  </si>
  <si>
    <r>
      <t xml:space="preserve">* La mise en œuvre de cette stratégie a-t-elle eu d'autres </t>
    </r>
    <r>
      <rPr>
        <b/>
        <i/>
        <u/>
        <sz val="12"/>
        <color theme="4" tint="-0.499984740745262"/>
        <rFont val="Arial"/>
        <family val="2"/>
      </rPr>
      <t>retombées non anticipées</t>
    </r>
    <r>
      <rPr>
        <b/>
        <sz val="12"/>
        <color rgb="FF0070C0"/>
        <rFont val="Arial"/>
        <family val="2"/>
      </rPr>
      <t xml:space="preserve"> </t>
    </r>
    <r>
      <rPr>
        <i/>
        <sz val="11"/>
        <rFont val="Arial"/>
        <family val="2"/>
      </rPr>
      <t>(positives ou négatives)</t>
    </r>
    <r>
      <rPr>
        <b/>
        <sz val="12"/>
        <color rgb="FF0070C0"/>
        <rFont val="Arial"/>
        <family val="2"/>
      </rPr>
      <t xml:space="preserve"> pour votre entreprise? </t>
    </r>
    <r>
      <rPr>
        <i/>
        <sz val="10"/>
        <rFont val="Arial"/>
        <family val="2"/>
      </rPr>
      <t>(Oui / Non)</t>
    </r>
  </si>
  <si>
    <r>
      <t xml:space="preserve">* Comptez-vous poursuivre des efforts de développement sur ce(s) territoire(s) dans les prochaines années? </t>
    </r>
    <r>
      <rPr>
        <i/>
        <sz val="10"/>
        <rFont val="Arial"/>
        <family val="2"/>
      </rPr>
      <t>(Oui / Non)</t>
    </r>
  </si>
  <si>
    <t>à entrer manuellement par le·la technicien·ne</t>
  </si>
  <si>
    <t>Montant
Rapport final</t>
  </si>
  <si>
    <t>Total Montants 
par activité
Rapport final</t>
  </si>
  <si>
    <t>Total Montants prévisionnels
par activité</t>
  </si>
  <si>
    <t>Le représentant officiel de l'entreprise est la personne ayant la capacité d’engager la société et l’autorisation de signer un contrat d’aide financière.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</si>
  <si>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l’entreprise)</t>
    </r>
  </si>
  <si>
    <r>
      <t xml:space="preserve">* Retombées anticipées 
</t>
    </r>
    <r>
      <rPr>
        <b/>
        <i/>
        <sz val="11"/>
        <rFont val="Arial"/>
        <family val="2"/>
      </rPr>
      <t xml:space="preserve">  par exemple :</t>
    </r>
    <r>
      <rPr>
        <i/>
        <sz val="11"/>
        <rFont val="Arial"/>
        <family val="2"/>
      </rPr>
      <t xml:space="preserve"> 
-Acroissement des ventes en pourcentage
-Développement de XX marchés et XX 
 retombées attendues
-Recherche de financement étranger 
 pour X projets
-Entente de partenariat à détailler
-Ventes de droits avec cible précise
-Présence média accrue avec cible
 etc.</t>
    </r>
  </si>
  <si>
    <t>Confirmé ou Pressenti</t>
  </si>
  <si>
    <t>Confirmé</t>
  </si>
  <si>
    <t>Pressenti</t>
  </si>
  <si>
    <t xml:space="preserve">* Veuillez préciser: </t>
  </si>
  <si>
    <t>Autres subventions non gouvernementales</t>
  </si>
  <si>
    <t>Subventions fédérales</t>
  </si>
  <si>
    <r>
      <t xml:space="preserve">Joindre une revue de presse </t>
    </r>
    <r>
      <rPr>
        <i/>
        <sz val="11"/>
        <color theme="4" tint="-0.499984740745262"/>
        <rFont val="Arial"/>
        <family val="2"/>
      </rPr>
      <t>(si applicable)</t>
    </r>
  </si>
  <si>
    <r>
      <t xml:space="preserve">* Retombées réalisées?
</t>
    </r>
    <r>
      <rPr>
        <i/>
        <sz val="10"/>
        <color theme="4" tint="-0.499984740745262"/>
        <rFont val="Arial"/>
        <family val="2"/>
      </rPr>
      <t>(Oui / Non)</t>
    </r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</si>
  <si>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</si>
  <si>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r>
      <t xml:space="preserve">Retour au </t>
    </r>
    <r>
      <rPr>
        <b/>
        <sz val="12"/>
        <color theme="4" tint="-0.499984740745262"/>
        <rFont val="Arial"/>
        <family val="2"/>
      </rPr>
      <t>Formulaire_Demande</t>
    </r>
    <r>
      <rPr>
        <b/>
        <sz val="12"/>
        <color rgb="FF0070C0"/>
        <rFont val="Arial"/>
        <family val="2"/>
      </rPr>
      <t xml:space="preserve"> </t>
    </r>
    <r>
      <rPr>
        <b/>
        <i/>
        <sz val="12"/>
        <color rgb="FFC00000"/>
        <rFont val="Arial"/>
        <family val="2"/>
      </rPr>
      <t>cliquer ici</t>
    </r>
  </si>
  <si>
    <t>RÉSERVÉ À LA SODEC - ANALYSE DU RAPPORT FINAL</t>
  </si>
  <si>
    <t>Commentaires de l'analyste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</si>
  <si>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</si>
  <si>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</si>
  <si>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</si>
  <si>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</si>
  <si>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</si>
  <si>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</si>
  <si>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</si>
  <si>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t>Cinéma</t>
  </si>
  <si>
    <t>Télévision</t>
  </si>
  <si>
    <t>Projet numérique</t>
  </si>
  <si>
    <t>Ventes de produits finis (licence, MG)</t>
  </si>
  <si>
    <t>Vente de format ou concept</t>
  </si>
  <si>
    <r>
      <t xml:space="preserve">Financement pour le développement ou la production </t>
    </r>
    <r>
      <rPr>
        <b/>
        <i/>
        <sz val="11"/>
        <color rgb="FF0070C0"/>
        <rFont val="Calibri"/>
        <family val="2"/>
      </rPr>
      <t>(apport d’un coproducteur, d’un agent de vente, d’un télédiffuseur)</t>
    </r>
  </si>
  <si>
    <r>
      <t xml:space="preserve">Contrat de services </t>
    </r>
    <r>
      <rPr>
        <b/>
        <i/>
        <sz val="11"/>
        <color rgb="FF0070C0"/>
        <rFont val="Calibri"/>
        <family val="2"/>
      </rPr>
      <t>(tout projet dont la PI ne reste pas à l’entreprise)</t>
    </r>
  </si>
  <si>
    <t>Montant</t>
  </si>
  <si>
    <t>Année</t>
  </si>
  <si>
    <t>Type de ventes</t>
  </si>
  <si>
    <r>
      <t xml:space="preserve">Financement pour le développement ou la production 
</t>
    </r>
    <r>
      <rPr>
        <b/>
        <i/>
        <sz val="10"/>
        <color rgb="FF0070C0"/>
        <rFont val="Arial"/>
        <family val="2"/>
      </rPr>
      <t>(apport d’un coproducteur, d’un agent de vente, d’un télédiffuseur)</t>
    </r>
  </si>
  <si>
    <r>
      <t xml:space="preserve">Contrat de services 
</t>
    </r>
    <r>
      <rPr>
        <b/>
        <i/>
        <sz val="10"/>
        <color rgb="FF0070C0"/>
        <rFont val="Arial"/>
        <family val="2"/>
      </rPr>
      <t>(tout projet dont la PI ne reste pas à l’entreprise)</t>
    </r>
  </si>
  <si>
    <r>
      <t xml:space="preserve">* Ventes brutes </t>
    </r>
    <r>
      <rPr>
        <b/>
        <u/>
        <sz val="16"/>
        <color rgb="FFC00000"/>
        <rFont val="Arial"/>
        <family val="2"/>
      </rPr>
      <t>réalisées</t>
    </r>
    <r>
      <rPr>
        <b/>
        <sz val="16"/>
        <color theme="4" tint="-0.499984740745262"/>
        <rFont val="Arial"/>
        <family val="2"/>
      </rPr>
      <t xml:space="preserve"> hors Québec lors de vos 2 dernières années fiscales</t>
    </r>
  </si>
  <si>
    <r>
      <t xml:space="preserve">* Ventes brutes </t>
    </r>
    <r>
      <rPr>
        <b/>
        <u/>
        <sz val="16"/>
        <color rgb="FFC00000"/>
        <rFont val="Arial"/>
        <family val="2"/>
      </rPr>
      <t>anticipées</t>
    </r>
    <r>
      <rPr>
        <b/>
        <sz val="16"/>
        <color theme="4" tint="-0.499984740745262"/>
        <rFont val="Arial"/>
        <family val="2"/>
      </rPr>
      <t xml:space="preserve"> hors Québec lors de vos 2 prochaines années fiscales</t>
    </r>
  </si>
  <si>
    <r>
      <t xml:space="preserve">Ventes de produits finis </t>
    </r>
    <r>
      <rPr>
        <b/>
        <i/>
        <sz val="10"/>
        <color rgb="FF0070C0"/>
        <rFont val="Arial"/>
        <family val="2"/>
      </rPr>
      <t>(licence, MG)</t>
    </r>
  </si>
  <si>
    <r>
      <t xml:space="preserve">* Quel est le secteur d'activité majoritairement concerné 
par ce projet </t>
    </r>
    <r>
      <rPr>
        <i/>
        <sz val="10"/>
        <rFont val="Arial"/>
        <family val="2"/>
      </rPr>
      <t>(liste déroulante)</t>
    </r>
  </si>
  <si>
    <t>dernière mise à jour : 13 novembre 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</si>
</sst>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* #,##0.00_)\ &quot;$&quot;_ ;_ * \(#,##0.00\)\ &quot;$&quot;_ ;_ * &quot;-&quot;??_)\ &quot;$&quot;_ ;_ @_ "/>
    <numFmt numFmtId="164" formatCode="#,##0\ [$$-C0C]"/>
    <numFmt numFmtId="165" formatCode="_(#,##0\ &quot;$&quot;_);_(\(#,##0\ &quot;$&quot;\);_(&quot;- $&quot;_);_(@_)"/>
    <numFmt numFmtId="166" formatCode="mmm/yyyy"/>
    <numFmt numFmtId="167" formatCode="[&lt;=9999999]###\-####;###\-###\-####"/>
    <numFmt numFmtId="168" formatCode="[$-F800]dddd\,\ mmmm\ dd\,\ yyyy"/>
    <numFmt numFmtId="169" formatCode="#,##0.00\ [$$-C0C]_);\(#,##0.00\ [$$-C0C]\)"/>
    <numFmt numFmtId="170" formatCode="0.0%"/>
    <numFmt numFmtId="171" formatCode="_ * #,##0_)\ &quot;$&quot;_ ;_ * \(#,##0\)\ &quot;$&quot;_ ;_ * &quot;-&quot;??_)\ &quot;$&quot;_ ;_ @_ "/>
  </numFmts>
  <fonts count="133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0070C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3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0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2"/>
      <color theme="4" tint="-0.499984740745262"/>
      <name val="Arial"/>
      <family val="2"/>
    </font>
    <font>
      <b/>
      <sz val="13"/>
      <color rgb="FFC00000"/>
      <name val="Arial"/>
      <family val="2"/>
    </font>
    <font>
      <b/>
      <sz val="12"/>
      <color rgb="FFC00000"/>
      <name val="Arial"/>
      <family val="2"/>
    </font>
    <font>
      <i/>
      <sz val="10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13"/>
      <color theme="4" tint="-0.249977111117893"/>
      <name val="Arial"/>
      <family val="2"/>
    </font>
    <font>
      <i/>
      <sz val="9"/>
      <color theme="4" tint="-0.499984740745262"/>
      <name val="Arial"/>
      <family val="2"/>
    </font>
    <font>
      <b/>
      <sz val="22"/>
      <color theme="4" tint="-0.499984740745262"/>
      <name val="Calibri"/>
      <family val="2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11"/>
      <name val="Arial"/>
      <family val="2"/>
    </font>
    <font>
      <b/>
      <i/>
      <sz val="22"/>
      <color rgb="FFC00000"/>
      <name val="Calibri"/>
      <family val="2"/>
    </font>
    <font>
      <b/>
      <sz val="14"/>
      <color theme="4" tint="-0.499984740745262"/>
      <name val="Arial"/>
      <family val="2"/>
    </font>
    <font>
      <b/>
      <sz val="12"/>
      <color rgb="FFC00000"/>
      <name val="Calibri"/>
      <family val="2"/>
    </font>
    <font>
      <b/>
      <sz val="13"/>
      <color rgb="FFC00000"/>
      <name val="Calibri"/>
      <family val="2"/>
    </font>
    <font>
      <sz val="10"/>
      <color theme="4" tint="-0.499984740745262"/>
      <name val="Arial"/>
      <family val="2"/>
    </font>
    <font>
      <b/>
      <sz val="18"/>
      <color rgb="FFC00000"/>
      <name val="Arial"/>
      <family val="2"/>
    </font>
    <font>
      <b/>
      <sz val="14"/>
      <name val="Arial"/>
      <family val="2"/>
    </font>
    <font>
      <b/>
      <sz val="18"/>
      <color theme="4" tint="-0.499984740745262"/>
      <name val="Calibri"/>
      <family val="2"/>
    </font>
    <font>
      <b/>
      <sz val="22"/>
      <name val="Arial"/>
      <family val="2"/>
    </font>
    <font>
      <b/>
      <i/>
      <sz val="11"/>
      <color theme="4" tint="-0.499984740745262"/>
      <name val="Arial"/>
      <family val="2"/>
    </font>
    <font>
      <b/>
      <sz val="22"/>
      <color rgb="FFC00000"/>
      <name val="Calibri"/>
      <family val="2"/>
    </font>
    <font>
      <sz val="16"/>
      <color theme="4" tint="-0.499984740745262"/>
      <name val="Arial"/>
      <family val="2"/>
    </font>
    <font>
      <sz val="22"/>
      <color theme="4" tint="-0.499984740745262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b/>
      <sz val="16"/>
      <color rgb="FF0070C0"/>
      <name val="Arial"/>
      <family val="2"/>
    </font>
    <font>
      <b/>
      <i/>
      <sz val="16"/>
      <color rgb="FFC00000"/>
      <name val="Arial"/>
      <family val="2"/>
    </font>
    <font>
      <b/>
      <sz val="11"/>
      <name val="Arial"/>
      <family val="2"/>
    </font>
    <font>
      <b/>
      <sz val="14"/>
      <color theme="0" tint="-0.14999847407452621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i/>
      <sz val="14"/>
      <color rgb="FFC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0"/>
      <name val="Arial"/>
      <family val="2"/>
    </font>
    <font>
      <b/>
      <sz val="12"/>
      <name val="Calibri"/>
      <family val="2"/>
    </font>
    <font>
      <b/>
      <u/>
      <sz val="13"/>
      <color theme="0"/>
      <name val="Arial"/>
      <family val="2"/>
    </font>
    <font>
      <b/>
      <sz val="10"/>
      <color theme="0"/>
      <name val="Arial"/>
      <family val="2"/>
    </font>
    <font>
      <sz val="11"/>
      <color theme="4" tint="-0.49998474074526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0070C0"/>
      <name val="Calibri"/>
      <family val="2"/>
    </font>
    <font>
      <b/>
      <sz val="14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12"/>
      <color theme="0" tint="-0.14999847407452621"/>
      <name val="Calibri"/>
      <family val="2"/>
    </font>
    <font>
      <sz val="8"/>
      <name val="Calibri"/>
      <family val="2"/>
    </font>
    <font>
      <b/>
      <i/>
      <sz val="12"/>
      <color rgb="FF0070C0"/>
      <name val="Arial"/>
      <family val="2"/>
    </font>
    <font>
      <b/>
      <sz val="9"/>
      <color theme="0"/>
      <name val="Arial"/>
      <family val="2"/>
    </font>
    <font>
      <b/>
      <i/>
      <sz val="12"/>
      <color rgb="FFC00000"/>
      <name val="Arial"/>
      <family val="2"/>
    </font>
    <font>
      <b/>
      <sz val="12"/>
      <color theme="4" tint="-0.249977111117893"/>
      <name val="Arial"/>
      <family val="2"/>
    </font>
    <font>
      <sz val="13"/>
      <color theme="4" tint="-0.249977111117893"/>
      <name val="Arial"/>
      <family val="2"/>
    </font>
    <font>
      <b/>
      <sz val="14"/>
      <color theme="10"/>
      <name val="Arial"/>
      <family val="2"/>
    </font>
    <font>
      <b/>
      <u/>
      <sz val="12"/>
      <color rgb="FFC00000"/>
      <name val="Arial"/>
      <family val="2"/>
    </font>
    <font>
      <b/>
      <sz val="14"/>
      <color rgb="FF0070C0"/>
      <name val="Arial"/>
      <family val="2"/>
    </font>
    <font>
      <sz val="10"/>
      <color theme="1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i/>
      <sz val="11"/>
      <color theme="0"/>
      <name val="Arial"/>
      <family val="2"/>
    </font>
    <font>
      <sz val="11"/>
      <color theme="0"/>
      <name val="Calibri"/>
      <family val="2"/>
    </font>
    <font>
      <b/>
      <i/>
      <sz val="10"/>
      <name val="Arial"/>
      <family val="2"/>
    </font>
    <font>
      <b/>
      <i/>
      <sz val="10"/>
      <color rgb="FF0070C0"/>
      <name val="Arial"/>
      <family val="2"/>
    </font>
    <font>
      <b/>
      <u/>
      <sz val="16"/>
      <color theme="4" tint="-0.499984740745262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4" tint="-0.499984740745262"/>
      <name val="Wingdings"/>
      <charset val="2"/>
    </font>
    <font>
      <b/>
      <sz val="16"/>
      <color rgb="FF0070C0"/>
      <name val="Calibri"/>
      <family val="2"/>
    </font>
    <font>
      <b/>
      <u/>
      <sz val="13"/>
      <color rgb="FFC00000"/>
      <name val="Arial"/>
      <family val="2"/>
    </font>
    <font>
      <b/>
      <sz val="24"/>
      <color rgb="FFC00000"/>
      <name val="Arial"/>
      <family val="2"/>
    </font>
    <font>
      <b/>
      <sz val="24"/>
      <color theme="4" tint="-0.499984740745262"/>
      <name val="Arial"/>
      <family val="2"/>
    </font>
    <font>
      <b/>
      <i/>
      <sz val="10"/>
      <color theme="0"/>
      <name val="Arial"/>
      <family val="2"/>
    </font>
    <font>
      <b/>
      <u/>
      <sz val="13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8"/>
      <color theme="0"/>
      <name val="Arial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  <font>
      <b/>
      <u/>
      <sz val="12"/>
      <color theme="4" tint="-0.499984740745262"/>
      <name val="Arial"/>
      <family val="2"/>
    </font>
    <font>
      <b/>
      <i/>
      <vertAlign val="superscript"/>
      <sz val="10"/>
      <color theme="4" tint="-0.499984740745262"/>
      <name val="Arial"/>
      <family val="2"/>
    </font>
    <font>
      <b/>
      <vertAlign val="superscript"/>
      <sz val="12"/>
      <color theme="4" tint="-0.499984740745262"/>
      <name val="Arial"/>
      <family val="2"/>
    </font>
    <font>
      <sz val="12"/>
      <color rgb="FF0070C0"/>
      <name val="Arial"/>
      <family val="2"/>
    </font>
    <font>
      <b/>
      <sz val="11"/>
      <color theme="0"/>
      <name val="Arial"/>
      <family val="2"/>
    </font>
    <font>
      <b/>
      <i/>
      <u/>
      <sz val="12"/>
      <color theme="4" tint="-0.49998474074526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0"/>
      <color rgb="FF0070C0"/>
      <name val="Arial"/>
      <family val="2"/>
    </font>
    <font>
      <b/>
      <i/>
      <sz val="11"/>
      <color theme="0"/>
      <name val="Arial"/>
      <family val="2"/>
    </font>
    <font>
      <i/>
      <sz val="11"/>
      <color theme="4" tint="-0.499984740745262"/>
      <name val="Arial"/>
      <family val="2"/>
    </font>
    <font>
      <b/>
      <sz val="13"/>
      <color theme="4" tint="-0.499984740745262"/>
      <name val="Calibri"/>
      <family val="2"/>
    </font>
    <font>
      <b/>
      <sz val="11"/>
      <color theme="1" tint="0.34998626667073579"/>
      <name val="Arial"/>
      <family val="2"/>
    </font>
    <font>
      <b/>
      <i/>
      <sz val="11"/>
      <color rgb="FF0070C0"/>
      <name val="Calibri"/>
      <family val="2"/>
    </font>
    <font>
      <b/>
      <sz val="11"/>
      <name val="Calibri"/>
      <family val="2"/>
    </font>
    <font>
      <sz val="10"/>
      <color rgb="FF0070C0"/>
      <name val="Arial"/>
      <family val="2"/>
    </font>
    <font>
      <sz val="13"/>
      <color rgb="FF0070C0"/>
      <name val="Arial"/>
      <family val="2"/>
    </font>
    <font>
      <b/>
      <u/>
      <sz val="16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4" tint="-0.499984740745262"/>
        <bgColor theme="4" tint="0.399914548173467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2" tint="-0.499984740745262"/>
      </bottom>
      <diagonal/>
    </border>
    <border>
      <left/>
      <right/>
      <top style="thin">
        <color indexed="64"/>
      </top>
      <bottom style="hair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0.499984740745262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4" fillId="0" borderId="0" applyNumberForma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</cellStyleXfs>
  <cellXfs count="67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3" fillId="7" borderId="4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19" fillId="0" borderId="13" xfId="1" applyFont="1" applyFill="1" applyBorder="1" applyAlignment="1" applyProtection="1">
      <alignment horizontal="left" vertical="center"/>
    </xf>
    <xf numFmtId="0" fontId="35" fillId="0" borderId="0" xfId="1" applyFont="1" applyFill="1" applyBorder="1" applyAlignment="1" applyProtection="1">
      <alignment vertical="center"/>
    </xf>
    <xf numFmtId="166" fontId="43" fillId="0" borderId="0" xfId="1" applyNumberFormat="1" applyFont="1" applyFill="1" applyAlignment="1" applyProtection="1">
      <alignment vertical="center"/>
    </xf>
    <xf numFmtId="0" fontId="66" fillId="0" borderId="0" xfId="1" applyFont="1" applyFill="1" applyAlignment="1" applyProtection="1">
      <alignment horizontal="left" vertical="center"/>
    </xf>
    <xf numFmtId="0" fontId="44" fillId="0" borderId="0" xfId="1" applyFont="1" applyFill="1" applyAlignment="1" applyProtection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0" fontId="63" fillId="0" borderId="0" xfId="0" applyFont="1"/>
    <xf numFmtId="166" fontId="43" fillId="0" borderId="8" xfId="1" applyNumberFormat="1" applyFont="1" applyFill="1" applyBorder="1" applyAlignment="1" applyProtection="1">
      <alignment vertical="center"/>
    </xf>
    <xf numFmtId="166" fontId="43" fillId="0" borderId="0" xfId="1" applyNumberFormat="1" applyFont="1" applyFill="1" applyBorder="1" applyAlignment="1" applyProtection="1">
      <alignment vertical="center"/>
    </xf>
    <xf numFmtId="9" fontId="70" fillId="0" borderId="0" xfId="2" applyFont="1" applyFill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1" fillId="0" borderId="4" xfId="0" applyFont="1" applyBorder="1" applyAlignment="1" applyProtection="1">
      <alignment horizontal="left" vertical="center"/>
      <protection locked="0"/>
    </xf>
    <xf numFmtId="0" fontId="86" fillId="0" borderId="0" xfId="1" applyFont="1" applyFill="1" applyBorder="1" applyAlignment="1" applyProtection="1">
      <alignment vertical="center"/>
    </xf>
    <xf numFmtId="0" fontId="21" fillId="0" borderId="29" xfId="0" applyFont="1" applyBorder="1" applyAlignment="1" applyProtection="1">
      <alignment horizontal="left" vertical="center"/>
      <protection locked="0"/>
    </xf>
    <xf numFmtId="3" fontId="3" fillId="0" borderId="4" xfId="0" applyNumberFormat="1" applyFont="1" applyBorder="1" applyAlignment="1" applyProtection="1">
      <alignment horizontal="left" vertical="center" wrapText="1"/>
      <protection locked="0"/>
    </xf>
    <xf numFmtId="0" fontId="48" fillId="0" borderId="0" xfId="1" applyFont="1" applyFill="1" applyAlignment="1" applyProtection="1">
      <alignment vertical="center"/>
    </xf>
    <xf numFmtId="164" fontId="3" fillId="7" borderId="18" xfId="0" applyNumberFormat="1" applyFont="1" applyFill="1" applyBorder="1" applyAlignment="1" applyProtection="1">
      <alignment horizontal="right" vertical="center"/>
      <protection locked="0"/>
    </xf>
    <xf numFmtId="164" fontId="3" fillId="7" borderId="42" xfId="0" applyNumberFormat="1" applyFont="1" applyFill="1" applyBorder="1" applyAlignment="1" applyProtection="1">
      <alignment horizontal="right" vertical="center"/>
      <protection locked="0"/>
    </xf>
    <xf numFmtId="0" fontId="103" fillId="0" borderId="13" xfId="1" applyFont="1" applyFill="1" applyBorder="1" applyAlignment="1" applyProtection="1">
      <alignment horizontal="left" vertical="center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9" fontId="0" fillId="0" borderId="23" xfId="2" applyFont="1" applyBorder="1" applyAlignment="1" applyProtection="1">
      <alignment horizontal="left" vertical="center"/>
    </xf>
    <xf numFmtId="9" fontId="70" fillId="0" borderId="23" xfId="2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7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left" vertical="center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164" fontId="3" fillId="0" borderId="18" xfId="0" applyNumberFormat="1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vertical="center"/>
      <protection locked="0"/>
    </xf>
    <xf numFmtId="164" fontId="3" fillId="0" borderId="29" xfId="0" applyNumberFormat="1" applyFont="1" applyBorder="1" applyAlignment="1" applyProtection="1">
      <alignment vertical="center"/>
      <protection locked="0"/>
    </xf>
    <xf numFmtId="164" fontId="90" fillId="0" borderId="18" xfId="0" applyNumberFormat="1" applyFont="1" applyBorder="1" applyAlignment="1" applyProtection="1">
      <alignment vertical="center"/>
      <protection locked="0"/>
    </xf>
    <xf numFmtId="164" fontId="90" fillId="0" borderId="4" xfId="0" applyNumberFormat="1" applyFont="1" applyBorder="1" applyAlignment="1" applyProtection="1">
      <alignment vertical="center"/>
      <protection locked="0"/>
    </xf>
    <xf numFmtId="164" fontId="90" fillId="0" borderId="42" xfId="0" applyNumberFormat="1" applyFont="1" applyBorder="1" applyAlignment="1" applyProtection="1">
      <alignment horizontal="right" vertical="center"/>
      <protection locked="0"/>
    </xf>
    <xf numFmtId="170" fontId="70" fillId="0" borderId="23" xfId="2" applyNumberFormat="1" applyFont="1" applyBorder="1" applyAlignment="1" applyProtection="1">
      <alignment horizontal="left" vertical="center"/>
    </xf>
    <xf numFmtId="169" fontId="121" fillId="0" borderId="0" xfId="3" applyNumberFormat="1" applyFont="1" applyAlignment="1" applyProtection="1">
      <alignment horizontal="center" vertical="center"/>
      <protection hidden="1"/>
    </xf>
    <xf numFmtId="9" fontId="0" fillId="0" borderId="0" xfId="2" applyFont="1" applyAlignment="1" applyProtection="1">
      <alignment horizontal="left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8" fillId="0" borderId="17" xfId="0" applyFont="1" applyBorder="1" applyAlignment="1" applyProtection="1">
      <alignment horizontal="left" vertical="center" wrapText="1"/>
      <protection locked="0"/>
    </xf>
    <xf numFmtId="0" fontId="78" fillId="0" borderId="23" xfId="0" applyFont="1" applyBorder="1" applyAlignment="1" applyProtection="1">
      <alignment horizontal="left" vertical="center" wrapText="1"/>
      <protection locked="0"/>
    </xf>
    <xf numFmtId="0" fontId="78" fillId="0" borderId="17" xfId="0" applyFont="1" applyBorder="1" applyAlignment="1" applyProtection="1">
      <alignment horizontal="left" vertical="top" wrapText="1"/>
      <protection locked="0"/>
    </xf>
    <xf numFmtId="0" fontId="78" fillId="0" borderId="22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center" vertical="center"/>
      <protection locked="0"/>
    </xf>
    <xf numFmtId="0" fontId="78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9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vertical="center"/>
    </xf>
    <xf numFmtId="0" fontId="6" fillId="5" borderId="23" xfId="0" applyFont="1" applyFill="1" applyBorder="1" applyAlignment="1">
      <alignment vertical="center"/>
    </xf>
    <xf numFmtId="0" fontId="4" fillId="5" borderId="2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8" fillId="10" borderId="0" xfId="0" applyFont="1" applyFill="1" applyAlignment="1">
      <alignment horizontal="left"/>
    </xf>
    <xf numFmtId="0" fontId="122" fillId="0" borderId="2" xfId="0" applyFont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40" fillId="5" borderId="6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4" fillId="5" borderId="20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4" fillId="5" borderId="6" xfId="0" applyFont="1" applyFill="1" applyBorder="1" applyAlignment="1">
      <alignment horizontal="left" vertical="center" wrapText="1"/>
    </xf>
    <xf numFmtId="0" fontId="34" fillId="5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left" vertical="center" wrapText="1"/>
    </xf>
    <xf numFmtId="0" fontId="34" fillId="5" borderId="23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4" fillId="5" borderId="23" xfId="0" applyFont="1" applyFill="1" applyBorder="1" applyAlignment="1">
      <alignment wrapText="1"/>
    </xf>
    <xf numFmtId="0" fontId="3" fillId="5" borderId="6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19" fillId="5" borderId="6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wrapText="1"/>
    </xf>
    <xf numFmtId="0" fontId="4" fillId="5" borderId="23" xfId="0" applyFont="1" applyFill="1" applyBorder="1" applyAlignment="1">
      <alignment horizontal="left" wrapText="1"/>
    </xf>
    <xf numFmtId="0" fontId="4" fillId="5" borderId="15" xfId="0" applyFont="1" applyFill="1" applyBorder="1" applyAlignment="1">
      <alignment wrapText="1"/>
    </xf>
    <xf numFmtId="0" fontId="4" fillId="5" borderId="30" xfId="0" applyFont="1" applyFill="1" applyBorder="1" applyAlignment="1">
      <alignment wrapText="1"/>
    </xf>
    <xf numFmtId="0" fontId="97" fillId="5" borderId="0" xfId="0" applyFont="1" applyFill="1" applyAlignment="1">
      <alignment horizontal="right" vertical="top" wrapText="1"/>
    </xf>
    <xf numFmtId="0" fontId="82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102" fillId="0" borderId="0" xfId="0" applyFont="1" applyAlignment="1">
      <alignment horizontal="right" vertical="center"/>
    </xf>
    <xf numFmtId="0" fontId="6" fillId="0" borderId="10" xfId="0" applyFont="1" applyBorder="1"/>
    <xf numFmtId="0" fontId="6" fillId="0" borderId="11" xfId="0" applyFont="1" applyBorder="1" applyAlignment="1">
      <alignment horizontal="right"/>
    </xf>
    <xf numFmtId="0" fontId="27" fillId="4" borderId="5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5" fontId="14" fillId="14" borderId="4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47" fillId="0" borderId="0" xfId="0" applyNumberFormat="1" applyFont="1" applyAlignment="1">
      <alignment horizontal="center" vertical="center" wrapText="1"/>
    </xf>
    <xf numFmtId="165" fontId="14" fillId="14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165" fontId="27" fillId="4" borderId="4" xfId="0" applyNumberFormat="1" applyFont="1" applyFill="1" applyBorder="1" applyAlignment="1">
      <alignment vertical="center"/>
    </xf>
    <xf numFmtId="165" fontId="47" fillId="0" borderId="0" xfId="0" applyNumberFormat="1" applyFont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165" fontId="49" fillId="0" borderId="0" xfId="0" applyNumberFormat="1" applyFont="1" applyAlignment="1">
      <alignment vertical="center"/>
    </xf>
    <xf numFmtId="165" fontId="47" fillId="0" borderId="0" xfId="0" applyNumberFormat="1" applyFont="1" applyAlignment="1">
      <alignment vertical="center"/>
    </xf>
    <xf numFmtId="0" fontId="6" fillId="0" borderId="11" xfId="0" applyFont="1" applyBorder="1"/>
    <xf numFmtId="0" fontId="124" fillId="4" borderId="4" xfId="0" applyFont="1" applyFill="1" applyBorder="1" applyAlignment="1">
      <alignment horizontal="right" vertical="center" wrapText="1"/>
    </xf>
    <xf numFmtId="0" fontId="107" fillId="4" borderId="4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vertical="center"/>
    </xf>
    <xf numFmtId="164" fontId="3" fillId="8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30" fillId="5" borderId="5" xfId="0" applyFont="1" applyFill="1" applyBorder="1" applyAlignment="1">
      <alignment vertical="center" wrapText="1"/>
    </xf>
    <xf numFmtId="164" fontId="118" fillId="4" borderId="4" xfId="0" applyNumberFormat="1" applyFont="1" applyFill="1" applyBorder="1" applyAlignment="1">
      <alignment horizontal="right" vertical="center"/>
    </xf>
    <xf numFmtId="164" fontId="118" fillId="6" borderId="4" xfId="0" applyNumberFormat="1" applyFont="1" applyFill="1" applyBorder="1" applyAlignment="1">
      <alignment horizontal="right" vertical="center"/>
    </xf>
    <xf numFmtId="164" fontId="118" fillId="11" borderId="4" xfId="0" applyNumberFormat="1" applyFont="1" applyFill="1" applyBorder="1" applyAlignment="1">
      <alignment horizontal="right" vertical="center"/>
    </xf>
    <xf numFmtId="0" fontId="123" fillId="5" borderId="5" xfId="0" applyFont="1" applyFill="1" applyBorder="1" applyAlignment="1">
      <alignment vertical="center"/>
    </xf>
    <xf numFmtId="0" fontId="123" fillId="5" borderId="5" xfId="0" applyFont="1" applyFill="1" applyBorder="1" applyAlignment="1">
      <alignment vertical="center" wrapText="1"/>
    </xf>
    <xf numFmtId="164" fontId="6" fillId="0" borderId="0" xfId="0" applyNumberFormat="1" applyFont="1"/>
    <xf numFmtId="165" fontId="27" fillId="6" borderId="4" xfId="0" applyNumberFormat="1" applyFont="1" applyFill="1" applyBorder="1" applyAlignment="1">
      <alignment vertical="center"/>
    </xf>
    <xf numFmtId="165" fontId="27" fillId="9" borderId="4" xfId="0" applyNumberFormat="1" applyFont="1" applyFill="1" applyBorder="1" applyAlignment="1">
      <alignment horizontal="right" vertical="center"/>
    </xf>
    <xf numFmtId="0" fontId="12" fillId="0" borderId="13" xfId="0" applyFont="1" applyBorder="1"/>
    <xf numFmtId="16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12" fillId="0" borderId="0" xfId="0" applyFont="1"/>
    <xf numFmtId="164" fontId="6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6" fontId="77" fillId="7" borderId="4" xfId="1" applyNumberFormat="1" applyFont="1" applyFill="1" applyBorder="1" applyAlignment="1" applyProtection="1">
      <alignment horizontal="center" vertical="center"/>
    </xf>
    <xf numFmtId="166" fontId="126" fillId="7" borderId="4" xfId="1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95" fillId="0" borderId="0" xfId="0" applyFont="1"/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43" fillId="0" borderId="0" xfId="0" applyFont="1" applyAlignment="1">
      <alignment vertical="center"/>
    </xf>
    <xf numFmtId="0" fontId="22" fillId="0" borderId="0" xfId="0" applyFont="1"/>
    <xf numFmtId="0" fontId="0" fillId="0" borderId="7" xfId="0" applyBorder="1"/>
    <xf numFmtId="166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166" fontId="14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99" fillId="0" borderId="8" xfId="0" applyFont="1" applyBorder="1"/>
    <xf numFmtId="0" fontId="6" fillId="0" borderId="9" xfId="0" applyFont="1" applyBorder="1"/>
    <xf numFmtId="0" fontId="99" fillId="0" borderId="0" xfId="0" applyFont="1"/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0" fillId="5" borderId="34" xfId="0" applyFont="1" applyFill="1" applyBorder="1" applyAlignment="1">
      <alignment horizontal="center" vertical="center" wrapText="1"/>
    </xf>
    <xf numFmtId="0" fontId="30" fillId="5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166" fontId="3" fillId="0" borderId="3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58" fillId="5" borderId="18" xfId="0" applyNumberFormat="1" applyFont="1" applyFill="1" applyBorder="1" applyAlignment="1">
      <alignment vertical="center"/>
    </xf>
    <xf numFmtId="164" fontId="3" fillId="8" borderId="18" xfId="0" applyNumberFormat="1" applyFont="1" applyFill="1" applyBorder="1" applyAlignment="1">
      <alignment horizontal="right" vertical="center"/>
    </xf>
    <xf numFmtId="164" fontId="3" fillId="8" borderId="21" xfId="0" applyNumberFormat="1" applyFont="1" applyFill="1" applyBorder="1" applyAlignment="1">
      <alignment horizontal="right" vertical="center"/>
    </xf>
    <xf numFmtId="0" fontId="3" fillId="8" borderId="38" xfId="0" applyFont="1" applyFill="1" applyBorder="1" applyAlignment="1">
      <alignment horizontal="left" vertical="center" wrapText="1"/>
    </xf>
    <xf numFmtId="164" fontId="58" fillId="5" borderId="4" xfId="0" applyNumberFormat="1" applyFont="1" applyFill="1" applyBorder="1" applyAlignment="1">
      <alignment vertical="center"/>
    </xf>
    <xf numFmtId="164" fontId="3" fillId="8" borderId="5" xfId="0" applyNumberFormat="1" applyFont="1" applyFill="1" applyBorder="1" applyAlignment="1">
      <alignment horizontal="right" vertical="center"/>
    </xf>
    <xf numFmtId="0" fontId="3" fillId="8" borderId="40" xfId="0" applyFont="1" applyFill="1" applyBorder="1" applyAlignment="1">
      <alignment horizontal="left" vertical="center" wrapText="1"/>
    </xf>
    <xf numFmtId="164" fontId="58" fillId="5" borderId="42" xfId="0" applyNumberFormat="1" applyFont="1" applyFill="1" applyBorder="1" applyAlignment="1">
      <alignment vertical="center"/>
    </xf>
    <xf numFmtId="164" fontId="3" fillId="8" borderId="42" xfId="0" applyNumberFormat="1" applyFont="1" applyFill="1" applyBorder="1" applyAlignment="1">
      <alignment horizontal="right" vertical="center"/>
    </xf>
    <xf numFmtId="164" fontId="3" fillId="8" borderId="43" xfId="0" applyNumberFormat="1" applyFont="1" applyFill="1" applyBorder="1" applyAlignment="1">
      <alignment horizontal="right" vertical="center"/>
    </xf>
    <xf numFmtId="0" fontId="3" fillId="8" borderId="44" xfId="0" applyFont="1" applyFill="1" applyBorder="1" applyAlignment="1">
      <alignment horizontal="left" vertical="center" wrapText="1"/>
    </xf>
    <xf numFmtId="164" fontId="2" fillId="5" borderId="36" xfId="0" applyNumberFormat="1" applyFont="1" applyFill="1" applyBorder="1" applyAlignment="1">
      <alignment vertical="center"/>
    </xf>
    <xf numFmtId="164" fontId="2" fillId="5" borderId="46" xfId="0" applyNumberFormat="1" applyFont="1" applyFill="1" applyBorder="1" applyAlignment="1">
      <alignment vertical="center"/>
    </xf>
    <xf numFmtId="165" fontId="14" fillId="14" borderId="52" xfId="0" applyNumberFormat="1" applyFont="1" applyFill="1" applyBorder="1" applyAlignment="1">
      <alignment horizontal="right" vertical="center"/>
    </xf>
    <xf numFmtId="165" fontId="14" fillId="6" borderId="35" xfId="0" applyNumberFormat="1" applyFont="1" applyFill="1" applyBorder="1" applyAlignment="1">
      <alignment vertical="center"/>
    </xf>
    <xf numFmtId="165" fontId="14" fillId="9" borderId="35" xfId="0" applyNumberFormat="1" applyFont="1" applyFill="1" applyBorder="1" applyAlignment="1">
      <alignment horizontal="right" vertical="center"/>
    </xf>
    <xf numFmtId="165" fontId="14" fillId="9" borderId="45" xfId="0" applyNumberFormat="1" applyFont="1" applyFill="1" applyBorder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0" fontId="13" fillId="4" borderId="4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64" fontId="90" fillId="8" borderId="18" xfId="0" applyNumberFormat="1" applyFont="1" applyFill="1" applyBorder="1" applyAlignment="1">
      <alignment horizontal="right" vertical="center"/>
    </xf>
    <xf numFmtId="0" fontId="90" fillId="8" borderId="38" xfId="0" applyFont="1" applyFill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164" fontId="90" fillId="8" borderId="4" xfId="0" applyNumberFormat="1" applyFont="1" applyFill="1" applyBorder="1" applyAlignment="1">
      <alignment horizontal="right" vertical="center"/>
    </xf>
    <xf numFmtId="0" fontId="90" fillId="8" borderId="40" xfId="0" applyFont="1" applyFill="1" applyBorder="1" applyAlignment="1">
      <alignment horizontal="left" vertical="center" wrapText="1"/>
    </xf>
    <xf numFmtId="0" fontId="34" fillId="5" borderId="41" xfId="0" applyFont="1" applyFill="1" applyBorder="1" applyAlignment="1">
      <alignment vertical="center" wrapText="1"/>
    </xf>
    <xf numFmtId="164" fontId="90" fillId="8" borderId="29" xfId="0" applyNumberFormat="1" applyFont="1" applyFill="1" applyBorder="1" applyAlignment="1">
      <alignment horizontal="right" vertical="center"/>
    </xf>
    <xf numFmtId="0" fontId="90" fillId="8" borderId="61" xfId="0" applyFont="1" applyFill="1" applyBorder="1" applyAlignment="1">
      <alignment horizontal="left" vertical="center" wrapText="1"/>
    </xf>
    <xf numFmtId="165" fontId="14" fillId="14" borderId="35" xfId="0" applyNumberFormat="1" applyFont="1" applyFill="1" applyBorder="1" applyAlignment="1">
      <alignment horizontal="right" vertical="center"/>
    </xf>
    <xf numFmtId="165" fontId="14" fillId="6" borderId="4" xfId="0" applyNumberFormat="1" applyFont="1" applyFill="1" applyBorder="1" applyAlignment="1">
      <alignment vertical="center"/>
    </xf>
    <xf numFmtId="165" fontId="14" fillId="9" borderId="4" xfId="0" applyNumberFormat="1" applyFont="1" applyFill="1" applyBorder="1" applyAlignment="1">
      <alignment horizontal="right" vertical="center"/>
    </xf>
    <xf numFmtId="0" fontId="12" fillId="11" borderId="4" xfId="0" applyFont="1" applyFill="1" applyBorder="1"/>
    <xf numFmtId="165" fontId="14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165" fontId="27" fillId="15" borderId="4" xfId="0" applyNumberFormat="1" applyFont="1" applyFill="1" applyBorder="1" applyAlignment="1">
      <alignment horizontal="right" vertical="center"/>
    </xf>
    <xf numFmtId="0" fontId="6" fillId="11" borderId="4" xfId="0" applyFont="1" applyFill="1" applyBorder="1"/>
    <xf numFmtId="0" fontId="6" fillId="0" borderId="12" xfId="0" applyFont="1" applyBorder="1"/>
    <xf numFmtId="0" fontId="6" fillId="0" borderId="14" xfId="0" applyFont="1" applyBorder="1"/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12" borderId="6" xfId="0" applyFont="1" applyFill="1" applyBorder="1" applyAlignment="1">
      <alignment horizontal="left"/>
    </xf>
    <xf numFmtId="0" fontId="47" fillId="12" borderId="0" xfId="0" applyFont="1" applyFill="1" applyAlignment="1">
      <alignment horizontal="left" vertical="center"/>
    </xf>
    <xf numFmtId="0" fontId="47" fillId="12" borderId="0" xfId="0" applyFont="1" applyFill="1" applyAlignment="1">
      <alignment horizontal="center" vertical="center"/>
    </xf>
    <xf numFmtId="0" fontId="47" fillId="12" borderId="23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60" fillId="12" borderId="0" xfId="0" applyFont="1" applyFill="1" applyAlignment="1">
      <alignment horizontal="right" vertical="center"/>
    </xf>
    <xf numFmtId="0" fontId="47" fillId="12" borderId="21" xfId="0" applyFont="1" applyFill="1" applyBorder="1" applyAlignment="1">
      <alignment vertical="center"/>
    </xf>
    <xf numFmtId="0" fontId="47" fillId="12" borderId="1" xfId="0" applyFont="1" applyFill="1" applyBorder="1" applyAlignment="1">
      <alignment vertical="center"/>
    </xf>
    <xf numFmtId="0" fontId="60" fillId="12" borderId="1" xfId="0" applyFont="1" applyFill="1" applyBorder="1" applyAlignment="1">
      <alignment horizontal="right" vertical="center"/>
    </xf>
    <xf numFmtId="0" fontId="35" fillId="7" borderId="2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35" fillId="7" borderId="6" xfId="0" applyFont="1" applyFill="1" applyBorder="1" applyAlignment="1">
      <alignment vertical="center"/>
    </xf>
    <xf numFmtId="0" fontId="11" fillId="0" borderId="0" xfId="0" applyFont="1"/>
    <xf numFmtId="0" fontId="73" fillId="0" borderId="0" xfId="0" applyFont="1" applyAlignment="1">
      <alignment horizontal="center" wrapText="1"/>
    </xf>
    <xf numFmtId="0" fontId="35" fillId="7" borderId="21" xfId="0" applyFont="1" applyFill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8" fillId="7" borderId="21" xfId="0" applyFont="1" applyFill="1" applyBorder="1" applyAlignment="1">
      <alignment vertical="center" wrapText="1"/>
    </xf>
    <xf numFmtId="0" fontId="48" fillId="7" borderId="22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75" fillId="0" borderId="6" xfId="0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75" fillId="0" borderId="6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1" fillId="0" borderId="23" xfId="0" applyFont="1" applyBorder="1" applyAlignment="1">
      <alignment horizontal="left" vertical="center"/>
    </xf>
    <xf numFmtId="0" fontId="75" fillId="0" borderId="21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75" fillId="0" borderId="25" xfId="0" applyFont="1" applyBorder="1" applyAlignment="1">
      <alignment vertical="center" wrapText="1"/>
    </xf>
    <xf numFmtId="0" fontId="77" fillId="0" borderId="5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77" fillId="0" borderId="6" xfId="0" applyFont="1" applyBorder="1" applyAlignment="1">
      <alignment vertical="center" wrapText="1"/>
    </xf>
    <xf numFmtId="0" fontId="0" fillId="0" borderId="23" xfId="0" applyBorder="1" applyAlignment="1">
      <alignment horizontal="left" vertical="center"/>
    </xf>
    <xf numFmtId="0" fontId="75" fillId="0" borderId="5" xfId="0" applyFont="1" applyBorder="1" applyAlignment="1">
      <alignment vertical="center" wrapText="1"/>
    </xf>
    <xf numFmtId="0" fontId="72" fillId="3" borderId="21" xfId="0" applyFont="1" applyFill="1" applyBorder="1" applyAlignment="1">
      <alignment vertical="center" wrapText="1"/>
    </xf>
    <xf numFmtId="0" fontId="72" fillId="3" borderId="22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75" fillId="0" borderId="6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0" fillId="0" borderId="23" xfId="0" applyNumberFormat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6" xfId="0" applyBorder="1"/>
    <xf numFmtId="0" fontId="72" fillId="3" borderId="23" xfId="0" applyFont="1" applyFill="1" applyBorder="1" applyAlignment="1">
      <alignment horizontal="left" vertical="center" wrapText="1"/>
    </xf>
    <xf numFmtId="0" fontId="75" fillId="0" borderId="20" xfId="0" applyFont="1" applyBorder="1" applyAlignment="1">
      <alignment vertical="center" wrapText="1"/>
    </xf>
    <xf numFmtId="0" fontId="79" fillId="0" borderId="0" xfId="0" applyFont="1" applyAlignment="1">
      <alignment vertical="center"/>
    </xf>
    <xf numFmtId="164" fontId="0" fillId="0" borderId="17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0" fontId="75" fillId="0" borderId="20" xfId="0" applyFont="1" applyBorder="1" applyAlignment="1">
      <alignment vertical="top" wrapText="1"/>
    </xf>
    <xf numFmtId="0" fontId="93" fillId="0" borderId="17" xfId="0" applyFont="1" applyBorder="1" applyAlignment="1">
      <alignment horizontal="left" vertical="top" wrapText="1"/>
    </xf>
    <xf numFmtId="0" fontId="93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92" fillId="0" borderId="23" xfId="0" applyFont="1" applyBorder="1" applyAlignment="1">
      <alignment horizontal="left" vertical="top" wrapText="1"/>
    </xf>
    <xf numFmtId="0" fontId="79" fillId="0" borderId="0" xfId="0" applyFont="1" applyAlignment="1">
      <alignment vertical="top"/>
    </xf>
    <xf numFmtId="0" fontId="75" fillId="0" borderId="21" xfId="0" applyFont="1" applyBorder="1" applyAlignment="1">
      <alignment vertical="top" wrapText="1"/>
    </xf>
    <xf numFmtId="3" fontId="93" fillId="0" borderId="22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0" fontId="71" fillId="0" borderId="23" xfId="0" applyFont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75" fillId="0" borderId="0" xfId="0" applyFont="1" applyAlignment="1">
      <alignment vertical="center" wrapText="1"/>
    </xf>
    <xf numFmtId="0" fontId="78" fillId="0" borderId="0" xfId="0" applyFont="1" applyAlignment="1">
      <alignment horizontal="left" vertical="center" wrapText="1"/>
    </xf>
    <xf numFmtId="0" fontId="112" fillId="0" borderId="0" xfId="0" applyFont="1" applyAlignment="1">
      <alignment horizontal="center" vertical="center"/>
    </xf>
    <xf numFmtId="0" fontId="112" fillId="0" borderId="0" xfId="0" applyFont="1" applyAlignment="1">
      <alignment vertical="center"/>
    </xf>
    <xf numFmtId="0" fontId="0" fillId="0" borderId="20" xfId="0" applyBorder="1"/>
    <xf numFmtId="0" fontId="71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111" fillId="0" borderId="6" xfId="0" applyFont="1" applyBorder="1" applyAlignment="1">
      <alignment vertical="center" wrapText="1"/>
    </xf>
    <xf numFmtId="0" fontId="80" fillId="0" borderId="26" xfId="0" applyFont="1" applyBorder="1" applyAlignment="1">
      <alignment horizontal="left" vertical="center" wrapText="1"/>
    </xf>
    <xf numFmtId="0" fontId="0" fillId="0" borderId="26" xfId="0" applyBorder="1"/>
    <xf numFmtId="0" fontId="80" fillId="0" borderId="27" xfId="0" applyFont="1" applyBorder="1" applyAlignment="1">
      <alignment horizontal="left" vertical="center" wrapText="1"/>
    </xf>
    <xf numFmtId="0" fontId="0" fillId="0" borderId="27" xfId="0" applyBorder="1"/>
    <xf numFmtId="0" fontId="111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0" fillId="0" borderId="28" xfId="0" applyBorder="1"/>
    <xf numFmtId="0" fontId="77" fillId="0" borderId="6" xfId="0" applyFont="1" applyBorder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80" fillId="0" borderId="28" xfId="0" applyFont="1" applyBorder="1" applyAlignment="1">
      <alignment horizontal="left" vertical="center" wrapText="1"/>
    </xf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6" fillId="0" borderId="65" xfId="0" applyFont="1" applyBorder="1"/>
    <xf numFmtId="0" fontId="6" fillId="0" borderId="66" xfId="0" applyFont="1" applyBorder="1"/>
    <xf numFmtId="0" fontId="6" fillId="0" borderId="65" xfId="0" applyFont="1" applyBorder="1" applyAlignment="1">
      <alignment vertical="center" wrapText="1"/>
    </xf>
    <xf numFmtId="0" fontId="6" fillId="0" borderId="66" xfId="0" applyFont="1" applyBorder="1" applyAlignment="1">
      <alignment vertical="center"/>
    </xf>
    <xf numFmtId="0" fontId="6" fillId="0" borderId="65" xfId="0" applyFont="1" applyBorder="1" applyAlignment="1">
      <alignment wrapText="1"/>
    </xf>
    <xf numFmtId="0" fontId="6" fillId="17" borderId="20" xfId="0" applyFont="1" applyFill="1" applyBorder="1"/>
    <xf numFmtId="0" fontId="6" fillId="17" borderId="16" xfId="0" applyFont="1" applyFill="1" applyBorder="1"/>
    <xf numFmtId="0" fontId="6" fillId="17" borderId="17" xfId="0" applyFont="1" applyFill="1" applyBorder="1"/>
    <xf numFmtId="171" fontId="8" fillId="0" borderId="4" xfId="3" applyNumberFormat="1" applyFont="1" applyFill="1" applyBorder="1" applyAlignment="1">
      <alignment vertical="center"/>
    </xf>
    <xf numFmtId="171" fontId="127" fillId="0" borderId="4" xfId="3" applyNumberFormat="1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0" fontId="6" fillId="17" borderId="23" xfId="0" applyFont="1" applyFill="1" applyBorder="1" applyAlignment="1">
      <alignment vertical="center"/>
    </xf>
    <xf numFmtId="171" fontId="6" fillId="17" borderId="0" xfId="3" applyNumberFormat="1" applyFont="1" applyFill="1" applyBorder="1" applyAlignment="1" applyProtection="1">
      <alignment vertical="center"/>
      <protection hidden="1"/>
    </xf>
    <xf numFmtId="0" fontId="6" fillId="17" borderId="6" xfId="0" applyFont="1" applyFill="1" applyBorder="1" applyAlignment="1">
      <alignment vertical="center"/>
    </xf>
    <xf numFmtId="0" fontId="6" fillId="17" borderId="21" xfId="0" applyFont="1" applyFill="1" applyBorder="1"/>
    <xf numFmtId="0" fontId="6" fillId="17" borderId="1" xfId="0" applyFont="1" applyFill="1" applyBorder="1"/>
    <xf numFmtId="0" fontId="6" fillId="17" borderId="22" xfId="0" applyFont="1" applyFill="1" applyBorder="1"/>
    <xf numFmtId="0" fontId="6" fillId="0" borderId="70" xfId="0" applyFont="1" applyBorder="1" applyAlignment="1">
      <alignment wrapText="1"/>
    </xf>
    <xf numFmtId="0" fontId="6" fillId="0" borderId="71" xfId="0" applyFont="1" applyBorder="1"/>
    <xf numFmtId="0" fontId="6" fillId="0" borderId="72" xfId="0" applyFont="1" applyBorder="1"/>
    <xf numFmtId="0" fontId="111" fillId="0" borderId="0" xfId="0" applyFont="1" applyAlignment="1">
      <alignment horizontal="left" vertical="center" indent="1"/>
    </xf>
    <xf numFmtId="0" fontId="19" fillId="5" borderId="1" xfId="0" applyFont="1" applyFill="1" applyBorder="1" applyAlignment="1">
      <alignment vertical="center"/>
    </xf>
    <xf numFmtId="0" fontId="19" fillId="5" borderId="22" xfId="0" applyFont="1" applyFill="1" applyBorder="1" applyAlignment="1">
      <alignment vertical="center"/>
    </xf>
    <xf numFmtId="171" fontId="45" fillId="0" borderId="3" xfId="3" applyNumberFormat="1" applyFont="1" applyFill="1" applyBorder="1" applyAlignment="1" applyProtection="1">
      <alignment horizontal="left" vertical="center" wrapText="1"/>
      <protection locked="0"/>
    </xf>
    <xf numFmtId="171" fontId="118" fillId="4" borderId="4" xfId="3" applyNumberFormat="1" applyFont="1" applyFill="1" applyBorder="1" applyAlignment="1" applyProtection="1">
      <alignment horizontal="left" vertical="center" wrapText="1"/>
    </xf>
    <xf numFmtId="171" fontId="3" fillId="0" borderId="4" xfId="3" applyNumberFormat="1" applyFont="1" applyFill="1" applyBorder="1" applyAlignment="1" applyProtection="1">
      <alignment horizontal="left" vertical="center" wrapText="1"/>
      <protection locked="0"/>
    </xf>
    <xf numFmtId="171" fontId="45" fillId="0" borderId="17" xfId="3" applyNumberFormat="1" applyFont="1" applyFill="1" applyBorder="1" applyAlignment="1" applyProtection="1">
      <alignment horizontal="left" vertical="center" wrapText="1"/>
      <protection locked="0"/>
    </xf>
    <xf numFmtId="171" fontId="3" fillId="0" borderId="29" xfId="3" applyNumberFormat="1" applyFont="1" applyFill="1" applyBorder="1" applyAlignment="1" applyProtection="1">
      <alignment horizontal="left" vertical="center" wrapText="1"/>
      <protection locked="0"/>
    </xf>
    <xf numFmtId="171" fontId="118" fillId="4" borderId="3" xfId="3" applyNumberFormat="1" applyFont="1" applyFill="1" applyBorder="1" applyAlignment="1" applyProtection="1">
      <alignment horizontal="left" vertical="center" wrapText="1"/>
    </xf>
    <xf numFmtId="0" fontId="129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131" fillId="0" borderId="0" xfId="0" applyFont="1" applyAlignment="1">
      <alignment horizontal="center" vertical="center" wrapText="1"/>
    </xf>
    <xf numFmtId="164" fontId="130" fillId="0" borderId="0" xfId="0" applyNumberFormat="1" applyFont="1" applyAlignment="1">
      <alignment horizontal="left" vertical="center" wrapText="1"/>
    </xf>
    <xf numFmtId="164" fontId="123" fillId="0" borderId="0" xfId="0" applyNumberFormat="1" applyFont="1" applyAlignment="1">
      <alignment horizontal="left" vertical="center" wrapText="1"/>
    </xf>
    <xf numFmtId="164" fontId="130" fillId="0" borderId="0" xfId="0" applyNumberFormat="1" applyFont="1" applyAlignment="1">
      <alignment vertical="center" wrapText="1"/>
    </xf>
    <xf numFmtId="0" fontId="131" fillId="4" borderId="5" xfId="0" applyFont="1" applyFill="1" applyBorder="1" applyAlignment="1">
      <alignment horizontal="center" vertical="center" wrapText="1"/>
    </xf>
    <xf numFmtId="164" fontId="123" fillId="5" borderId="4" xfId="0" applyNumberFormat="1" applyFont="1" applyFill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123" fillId="5" borderId="29" xfId="0" applyNumberFormat="1" applyFont="1" applyFill="1" applyBorder="1" applyAlignment="1">
      <alignment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64" fontId="118" fillId="4" borderId="2" xfId="0" applyNumberFormat="1" applyFont="1" applyFill="1" applyBorder="1" applyAlignment="1">
      <alignment horizontal="right" vertical="center" wrapText="1"/>
    </xf>
    <xf numFmtId="164" fontId="130" fillId="4" borderId="5" xfId="0" applyNumberFormat="1" applyFont="1" applyFill="1" applyBorder="1" applyAlignment="1">
      <alignment horizontal="left" vertical="center" wrapText="1"/>
    </xf>
    <xf numFmtId="164" fontId="130" fillId="4" borderId="2" xfId="0" applyNumberFormat="1" applyFont="1" applyFill="1" applyBorder="1" applyAlignment="1">
      <alignment horizontal="left" vertical="center" wrapText="1"/>
    </xf>
    <xf numFmtId="164" fontId="130" fillId="4" borderId="3" xfId="0" applyNumberFormat="1" applyFont="1" applyFill="1" applyBorder="1" applyAlignment="1">
      <alignment horizontal="left" vertical="center" wrapText="1"/>
    </xf>
    <xf numFmtId="0" fontId="54" fillId="5" borderId="5" xfId="0" applyFont="1" applyFill="1" applyBorder="1" applyAlignment="1">
      <alignment horizontal="center" vertical="center" wrapText="1"/>
    </xf>
    <xf numFmtId="0" fontId="54" fillId="5" borderId="2" xfId="0" applyFont="1" applyFill="1" applyBorder="1" applyAlignment="1">
      <alignment horizontal="center" vertical="center" wrapText="1"/>
    </xf>
    <xf numFmtId="0" fontId="54" fillId="5" borderId="3" xfId="0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73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45" fillId="0" borderId="5" xfId="0" applyFont="1" applyBorder="1" applyAlignment="1" applyProtection="1">
      <alignment horizontal="left" vertical="center" wrapText="1"/>
      <protection locked="0"/>
    </xf>
    <xf numFmtId="0" fontId="45" fillId="0" borderId="2" xfId="0" applyFont="1" applyBorder="1" applyAlignment="1" applyProtection="1">
      <alignment horizontal="left" vertical="center" wrapText="1"/>
      <protection locked="0"/>
    </xf>
    <xf numFmtId="0" fontId="45" fillId="0" borderId="3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45" fillId="0" borderId="17" xfId="0" applyFont="1" applyBorder="1" applyAlignment="1" applyProtection="1">
      <alignment horizontal="left" vertical="center" wrapText="1"/>
      <protection locked="0"/>
    </xf>
    <xf numFmtId="0" fontId="45" fillId="4" borderId="5" xfId="0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45" fillId="4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19" fillId="5" borderId="6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23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0" fontId="27" fillId="4" borderId="3" xfId="0" applyFont="1" applyFill="1" applyBorder="1" applyAlignment="1">
      <alignment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18" fillId="4" borderId="5" xfId="0" applyFont="1" applyFill="1" applyBorder="1" applyAlignment="1">
      <alignment horizontal="left" vertical="center" wrapText="1"/>
    </xf>
    <xf numFmtId="0" fontId="118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/>
    <xf numFmtId="0" fontId="6" fillId="4" borderId="0" xfId="0" applyFont="1" applyFill="1"/>
    <xf numFmtId="165" fontId="47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4" fillId="5" borderId="0" xfId="0" applyFont="1" applyFill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46" fillId="0" borderId="0" xfId="0" applyFont="1" applyAlignment="1">
      <alignment vertical="center"/>
    </xf>
    <xf numFmtId="0" fontId="87" fillId="0" borderId="0" xfId="1" applyFont="1" applyAlignment="1" applyProtection="1">
      <alignment horizontal="left" vertical="center" wrapText="1"/>
    </xf>
    <xf numFmtId="0" fontId="110" fillId="3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9" fillId="0" borderId="0" xfId="1" applyFont="1" applyFill="1" applyAlignment="1" applyProtection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22" fillId="13" borderId="5" xfId="0" applyFont="1" applyFill="1" applyBorder="1" applyAlignment="1">
      <alignment horizontal="center" wrapText="1"/>
    </xf>
    <xf numFmtId="0" fontId="22" fillId="13" borderId="2" xfId="0" applyFont="1" applyFill="1" applyBorder="1" applyAlignment="1">
      <alignment horizontal="center" wrapText="1"/>
    </xf>
    <xf numFmtId="0" fontId="22" fillId="13" borderId="3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left" vertical="top" wrapText="1"/>
    </xf>
    <xf numFmtId="0" fontId="19" fillId="5" borderId="2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39" fillId="5" borderId="15" xfId="0" applyFont="1" applyFill="1" applyBorder="1" applyAlignment="1">
      <alignment horizontal="left" vertical="center" wrapText="1"/>
    </xf>
    <xf numFmtId="0" fontId="39" fillId="5" borderId="30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center" wrapText="1"/>
    </xf>
    <xf numFmtId="0" fontId="39" fillId="5" borderId="2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167" fontId="21" fillId="0" borderId="5" xfId="0" applyNumberFormat="1" applyFont="1" applyBorder="1" applyAlignment="1" applyProtection="1">
      <alignment horizontal="left" vertical="center" wrapText="1"/>
      <protection locked="0"/>
    </xf>
    <xf numFmtId="167" fontId="21" fillId="0" borderId="3" xfId="0" applyNumberFormat="1" applyFont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7" fillId="7" borderId="5" xfId="1" applyFont="1" applyFill="1" applyBorder="1" applyAlignment="1" applyProtection="1">
      <alignment horizontal="center" vertical="center"/>
    </xf>
    <xf numFmtId="0" fontId="37" fillId="7" borderId="2" xfId="1" applyFont="1" applyFill="1" applyBorder="1" applyAlignment="1" applyProtection="1">
      <alignment horizontal="center" vertical="center"/>
    </xf>
    <xf numFmtId="0" fontId="37" fillId="7" borderId="3" xfId="1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165" fontId="49" fillId="0" borderId="0" xfId="0" applyNumberFormat="1" applyFont="1" applyAlignment="1">
      <alignment horizontal="center" vertical="center"/>
    </xf>
    <xf numFmtId="0" fontId="105" fillId="0" borderId="53" xfId="0" applyFont="1" applyBorder="1" applyAlignment="1">
      <alignment horizontal="center" vertical="center" wrapText="1"/>
    </xf>
    <xf numFmtId="0" fontId="105" fillId="0" borderId="54" xfId="0" applyFont="1" applyBorder="1" applyAlignment="1">
      <alignment horizontal="center" vertical="center" wrapText="1"/>
    </xf>
    <xf numFmtId="0" fontId="105" fillId="0" borderId="55" xfId="0" applyFont="1" applyBorder="1" applyAlignment="1">
      <alignment horizontal="center" vertical="center" wrapText="1"/>
    </xf>
    <xf numFmtId="0" fontId="105" fillId="0" borderId="56" xfId="0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105" fillId="0" borderId="57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05" fillId="0" borderId="51" xfId="0" applyFont="1" applyBorder="1" applyAlignment="1">
      <alignment horizontal="center" vertical="center" wrapText="1"/>
    </xf>
    <xf numFmtId="0" fontId="105" fillId="0" borderId="4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96" fillId="0" borderId="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68" fillId="11" borderId="29" xfId="0" applyFont="1" applyFill="1" applyBorder="1" applyAlignment="1">
      <alignment horizontal="center" vertical="center" wrapText="1"/>
    </xf>
    <xf numFmtId="0" fontId="68" fillId="11" borderId="18" xfId="0" applyFont="1" applyFill="1" applyBorder="1" applyAlignment="1">
      <alignment horizontal="center" vertical="center" wrapText="1"/>
    </xf>
    <xf numFmtId="0" fontId="38" fillId="10" borderId="0" xfId="0" applyFont="1" applyFill="1" applyAlignment="1">
      <alignment horizontal="left"/>
    </xf>
    <xf numFmtId="0" fontId="42" fillId="0" borderId="0" xfId="0" applyFont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96" fillId="5" borderId="6" xfId="0" applyFont="1" applyFill="1" applyBorder="1" applyAlignment="1">
      <alignment horizontal="center" vertical="center" wrapText="1"/>
    </xf>
    <xf numFmtId="0" fontId="96" fillId="5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10" fillId="3" borderId="5" xfId="0" applyFont="1" applyFill="1" applyBorder="1" applyAlignment="1">
      <alignment horizontal="center" vertical="center"/>
    </xf>
    <xf numFmtId="0" fontId="110" fillId="3" borderId="2" xfId="0" applyFont="1" applyFill="1" applyBorder="1" applyAlignment="1">
      <alignment horizontal="center" vertical="center"/>
    </xf>
    <xf numFmtId="0" fontId="110" fillId="3" borderId="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10" fillId="6" borderId="5" xfId="0" applyFont="1" applyFill="1" applyBorder="1" applyAlignment="1">
      <alignment horizontal="center" vertical="center"/>
    </xf>
    <xf numFmtId="0" fontId="110" fillId="6" borderId="2" xfId="0" applyFont="1" applyFill="1" applyBorder="1" applyAlignment="1">
      <alignment horizontal="center" vertical="center"/>
    </xf>
    <xf numFmtId="0" fontId="110" fillId="6" borderId="3" xfId="0" applyFont="1" applyFill="1" applyBorder="1" applyAlignment="1">
      <alignment horizontal="center" vertical="center"/>
    </xf>
    <xf numFmtId="166" fontId="110" fillId="3" borderId="5" xfId="0" applyNumberFormat="1" applyFont="1" applyFill="1" applyBorder="1" applyAlignment="1">
      <alignment horizontal="center" vertical="center"/>
    </xf>
    <xf numFmtId="166" fontId="110" fillId="3" borderId="2" xfId="0" applyNumberFormat="1" applyFont="1" applyFill="1" applyBorder="1" applyAlignment="1">
      <alignment horizontal="center" vertical="center"/>
    </xf>
    <xf numFmtId="166" fontId="110" fillId="3" borderId="3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left" vertical="center"/>
    </xf>
    <xf numFmtId="166" fontId="46" fillId="0" borderId="0" xfId="0" applyNumberFormat="1" applyFont="1" applyAlignment="1">
      <alignment horizontal="left" vertical="center"/>
    </xf>
    <xf numFmtId="0" fontId="120" fillId="0" borderId="0" xfId="0" applyFont="1" applyAlignment="1">
      <alignment horizontal="center" vertical="center" wrapText="1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horizontal="right" vertical="center"/>
    </xf>
    <xf numFmtId="0" fontId="14" fillId="4" borderId="31" xfId="0" applyFont="1" applyFill="1" applyBorder="1" applyAlignment="1">
      <alignment horizontal="right" vertical="center"/>
    </xf>
    <xf numFmtId="0" fontId="14" fillId="4" borderId="32" xfId="0" applyFont="1" applyFill="1" applyBorder="1" applyAlignment="1">
      <alignment horizontal="right" vertical="center"/>
    </xf>
    <xf numFmtId="0" fontId="14" fillId="4" borderId="47" xfId="0" applyFont="1" applyFill="1" applyBorder="1" applyAlignment="1">
      <alignment horizontal="right" vertical="center"/>
    </xf>
    <xf numFmtId="0" fontId="110" fillId="3" borderId="4" xfId="0" applyFont="1" applyFill="1" applyBorder="1" applyAlignment="1">
      <alignment horizontal="right" vertical="center"/>
    </xf>
    <xf numFmtId="0" fontId="19" fillId="5" borderId="5" xfId="1" applyFont="1" applyFill="1" applyBorder="1" applyAlignment="1" applyProtection="1">
      <alignment horizontal="center" vertical="center"/>
    </xf>
    <xf numFmtId="0" fontId="19" fillId="5" borderId="3" xfId="1" applyFont="1" applyFill="1" applyBorder="1" applyAlignment="1" applyProtection="1">
      <alignment horizontal="center" vertical="center"/>
    </xf>
    <xf numFmtId="0" fontId="30" fillId="5" borderId="39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 wrapText="1"/>
    </xf>
    <xf numFmtId="0" fontId="30" fillId="5" borderId="3" xfId="0" applyFont="1" applyFill="1" applyBorder="1" applyAlignment="1">
      <alignment horizontal="left" vertical="center" wrapText="1"/>
    </xf>
    <xf numFmtId="0" fontId="30" fillId="5" borderId="39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left" vertical="center"/>
    </xf>
    <xf numFmtId="0" fontId="30" fillId="5" borderId="3" xfId="0" applyFont="1" applyFill="1" applyBorder="1" applyAlignment="1">
      <alignment horizontal="left" vertical="center"/>
    </xf>
    <xf numFmtId="0" fontId="22" fillId="0" borderId="0" xfId="0" applyFont="1" applyAlignment="1">
      <alignment horizontal="right" wrapText="1"/>
    </xf>
    <xf numFmtId="0" fontId="46" fillId="0" borderId="0" xfId="0" applyFont="1"/>
    <xf numFmtId="0" fontId="19" fillId="0" borderId="0" xfId="0" applyFont="1" applyAlignment="1">
      <alignment vertical="center"/>
    </xf>
    <xf numFmtId="0" fontId="109" fillId="5" borderId="59" xfId="0" applyFont="1" applyFill="1" applyBorder="1" applyAlignment="1">
      <alignment horizontal="center" vertical="center" wrapText="1"/>
    </xf>
    <xf numFmtId="0" fontId="109" fillId="5" borderId="60" xfId="0" applyFont="1" applyFill="1" applyBorder="1" applyAlignment="1">
      <alignment horizontal="center" vertical="center" wrapText="1"/>
    </xf>
    <xf numFmtId="0" fontId="30" fillId="5" borderId="58" xfId="0" applyFont="1" applyFill="1" applyBorder="1" applyAlignment="1">
      <alignment vertical="center" wrapText="1"/>
    </xf>
    <xf numFmtId="0" fontId="30" fillId="5" borderId="59" xfId="0" applyFont="1" applyFill="1" applyBorder="1" applyAlignment="1">
      <alignment vertical="center" wrapText="1"/>
    </xf>
    <xf numFmtId="0" fontId="100" fillId="3" borderId="31" xfId="0" applyFont="1" applyFill="1" applyBorder="1" applyAlignment="1">
      <alignment horizontal="left" vertical="center"/>
    </xf>
    <xf numFmtId="0" fontId="100" fillId="3" borderId="32" xfId="0" applyFont="1" applyFill="1" applyBorder="1" applyAlignment="1">
      <alignment horizontal="left" vertical="center"/>
    </xf>
    <xf numFmtId="0" fontId="100" fillId="3" borderId="33" xfId="0" applyFont="1" applyFill="1" applyBorder="1" applyAlignment="1">
      <alignment horizontal="left" vertical="center"/>
    </xf>
    <xf numFmtId="0" fontId="13" fillId="11" borderId="31" xfId="0" applyFont="1" applyFill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 wrapText="1"/>
    </xf>
    <xf numFmtId="0" fontId="13" fillId="11" borderId="33" xfId="0" applyFont="1" applyFill="1" applyBorder="1" applyAlignment="1">
      <alignment horizontal="center" vertical="center" wrapText="1"/>
    </xf>
    <xf numFmtId="0" fontId="100" fillId="3" borderId="47" xfId="0" applyFont="1" applyFill="1" applyBorder="1" applyAlignment="1">
      <alignment horizontal="left" vertical="center"/>
    </xf>
    <xf numFmtId="0" fontId="6" fillId="17" borderId="6" xfId="0" applyFont="1" applyFill="1" applyBorder="1" applyAlignment="1">
      <alignment horizontal="right" vertical="center"/>
    </xf>
    <xf numFmtId="0" fontId="6" fillId="17" borderId="0" xfId="0" applyFont="1" applyFill="1" applyAlignment="1">
      <alignment horizontal="right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" fillId="16" borderId="67" xfId="0" applyFont="1" applyFill="1" applyBorder="1" applyAlignment="1">
      <alignment horizontal="left" vertical="center"/>
    </xf>
    <xf numFmtId="0" fontId="2" fillId="16" borderId="68" xfId="0" applyFont="1" applyFill="1" applyBorder="1" applyAlignment="1">
      <alignment horizontal="left" vertical="center"/>
    </xf>
    <xf numFmtId="0" fontId="2" fillId="16" borderId="69" xfId="0" applyFont="1" applyFill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top" wrapText="1"/>
    </xf>
    <xf numFmtId="0" fontId="3" fillId="16" borderId="1" xfId="0" applyFont="1" applyFill="1" applyBorder="1" applyAlignment="1">
      <alignment horizontal="left" vertical="top" wrapText="1"/>
    </xf>
    <xf numFmtId="0" fontId="3" fillId="16" borderId="22" xfId="0" applyFont="1" applyFill="1" applyBorder="1" applyAlignment="1">
      <alignment horizontal="left" vertical="top" wrapText="1"/>
    </xf>
    <xf numFmtId="0" fontId="127" fillId="17" borderId="6" xfId="0" applyFont="1" applyFill="1" applyBorder="1" applyAlignment="1">
      <alignment horizontal="right" vertical="center"/>
    </xf>
    <xf numFmtId="0" fontId="127" fillId="17" borderId="23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73" fillId="0" borderId="0" xfId="0" applyFont="1" applyAlignment="1">
      <alignment horizontal="center" wrapText="1"/>
    </xf>
    <xf numFmtId="0" fontId="85" fillId="7" borderId="0" xfId="1" applyFont="1" applyFill="1" applyBorder="1" applyAlignment="1" applyProtection="1">
      <alignment horizontal="left" vertical="center"/>
    </xf>
    <xf numFmtId="0" fontId="85" fillId="7" borderId="23" xfId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8" fontId="59" fillId="0" borderId="0" xfId="0" applyNumberFormat="1" applyFont="1" applyAlignment="1">
      <alignment horizontal="left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85" fillId="7" borderId="0" xfId="0" applyFont="1" applyFill="1" applyAlignment="1">
      <alignment horizontal="left" vertical="center"/>
    </xf>
    <xf numFmtId="0" fontId="85" fillId="7" borderId="23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85" fillId="7" borderId="1" xfId="0" applyFont="1" applyFill="1" applyBorder="1" applyAlignment="1">
      <alignment vertical="center"/>
    </xf>
    <xf numFmtId="0" fontId="85" fillId="7" borderId="22" xfId="0" applyFont="1" applyFill="1" applyBorder="1" applyAlignment="1">
      <alignment vertical="center"/>
    </xf>
    <xf numFmtId="0" fontId="47" fillId="12" borderId="0" xfId="0" applyFont="1" applyFill="1" applyAlignment="1">
      <alignment horizontal="left" vertical="center"/>
    </xf>
    <xf numFmtId="0" fontId="47" fillId="12" borderId="23" xfId="0" applyFont="1" applyFill="1" applyBorder="1" applyAlignment="1">
      <alignment horizontal="left" vertical="center"/>
    </xf>
    <xf numFmtId="0" fontId="47" fillId="12" borderId="1" xfId="0" applyFont="1" applyFill="1" applyBorder="1" applyAlignment="1">
      <alignment horizontal="left" vertical="center" wrapText="1"/>
    </xf>
    <xf numFmtId="0" fontId="47" fillId="12" borderId="22" xfId="0" applyFont="1" applyFill="1" applyBorder="1" applyAlignment="1">
      <alignment horizontal="left" vertical="center" wrapText="1"/>
    </xf>
    <xf numFmtId="0" fontId="85" fillId="7" borderId="16" xfId="1" applyFont="1" applyFill="1" applyBorder="1" applyAlignment="1" applyProtection="1">
      <alignment horizontal="left" vertical="center"/>
    </xf>
    <xf numFmtId="0" fontId="85" fillId="7" borderId="17" xfId="1" applyFont="1" applyFill="1" applyBorder="1" applyAlignment="1" applyProtection="1">
      <alignment horizontal="left" vertical="center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 wrapText="1"/>
    </xf>
    <xf numFmtId="0" fontId="74" fillId="3" borderId="6" xfId="0" applyFont="1" applyFill="1" applyBorder="1" applyAlignment="1">
      <alignment horizontal="center" vertical="center"/>
    </xf>
    <xf numFmtId="0" fontId="74" fillId="3" borderId="0" xfId="0" applyFont="1" applyFill="1" applyAlignment="1">
      <alignment horizontal="center" vertical="center"/>
    </xf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3E9F5"/>
      <color rgb="FFE1F7FF"/>
      <color rgb="FFFFFFCC"/>
      <color rgb="FFDA10C2"/>
      <color rgb="FF595959"/>
      <color rgb="FF00B0F0"/>
      <color rgb="FFEFFBFF"/>
      <color rgb="FFE5F8FF"/>
      <color rgb="FFFFF4EB"/>
      <color rgb="FFFFEC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69849</xdr:colOff>
      <xdr:row>0</xdr:row>
      <xdr:rowOff>63500</xdr:rowOff>
    </xdr:from>
    <xdr:ext cx="1669967" cy="8826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49" y="63500"/>
          <a:ext cx="1669967" cy="8826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212</xdr:row>
          <xdr:rowOff>38100</xdr:rowOff>
        </xdr:from>
        <xdr:to>
          <xdr:col>9</xdr:col>
          <xdr:colOff>904875</xdr:colOff>
          <xdr:row>212</xdr:row>
          <xdr:rowOff>466725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114299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4" y="123825"/>
          <a:ext cx="1669967" cy="882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66675"/>
          <a:ext cx="1669967" cy="882650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0</xdr:row>
      <xdr:rowOff>66675</xdr:rowOff>
    </xdr:from>
    <xdr:ext cx="1669967" cy="88265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66675"/>
          <a:ext cx="1669967" cy="8826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149225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675" y="149225"/>
          <a:ext cx="1669967" cy="8826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123825</xdr:rowOff>
    </xdr:from>
    <xdr:ext cx="1669967" cy="8826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3825"/>
          <a:ext cx="1669967" cy="882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B1:R218"/>
  <sheetViews>
    <sheetView showGridLines="0" tabSelected="1" zoomScaleNormal="100" workbookViewId="0">
      <selection activeCell="C9" sqref="C9:J9"/>
    </sheetView>
  </sheetViews>
  <sheetFormatPr baseColWidth="10" defaultColWidth="10.81640625" defaultRowHeight="14" x14ac:dyDescent="0.35"/>
  <cols>
    <col min="1" max="1" width="1.54296875" style="63" customWidth="1"/>
    <col min="2" max="2" width="2.54296875" style="63" customWidth="1"/>
    <col min="3" max="3" width="27.81640625" style="63" customWidth="1"/>
    <col min="4" max="4" width="20.36328125" style="63" customWidth="1"/>
    <col min="5" max="5" width="19.90625" style="66" customWidth="1"/>
    <col min="6" max="7" width="18.54296875" style="63" customWidth="1"/>
    <col min="8" max="8" width="20.54296875" style="63" customWidth="1"/>
    <col min="9" max="9" width="23.1796875" style="63" customWidth="1"/>
    <col min="10" max="10" width="18.54296875" style="63" customWidth="1"/>
    <col min="11" max="11" width="2.54296875" style="66" customWidth="1"/>
    <col min="12" max="12" width="1.54296875" style="63" customWidth="1"/>
    <col min="13" max="13" width="28.08984375" style="63" bestFit="1" customWidth="1"/>
    <col min="14" max="16" width="21.54296875" style="63" customWidth="1"/>
    <col min="17" max="16384" width="10.81640625" style="63"/>
  </cols>
  <sheetData>
    <row r="1" spans="2:15" ht="38.15" customHeight="1" x14ac:dyDescent="0.35">
      <c r="E1" s="524" t="s">
        <v>219</v>
      </c>
      <c r="F1" s="524"/>
      <c r="G1" s="524"/>
      <c r="H1" s="524"/>
      <c r="I1" s="524"/>
      <c r="J1" s="524"/>
      <c r="K1" s="524"/>
      <c r="L1" s="64"/>
      <c r="M1" s="64"/>
      <c r="N1" s="64"/>
      <c r="O1" s="65"/>
    </row>
    <row r="2" spans="2:15" ht="18" customHeight="1" x14ac:dyDescent="0.35">
      <c r="K2" s="67" t="s">
        <v>139</v>
      </c>
      <c r="N2" s="66"/>
    </row>
    <row r="3" spans="2:15" ht="18" customHeight="1" x14ac:dyDescent="0.35">
      <c r="C3" s="68"/>
      <c r="D3" s="68"/>
      <c r="E3" s="68"/>
      <c r="F3" s="69"/>
      <c r="K3" s="70" t="s">
        <v>8</v>
      </c>
      <c r="N3" s="66"/>
    </row>
    <row r="4" spans="2:15" ht="12" customHeight="1" x14ac:dyDescent="0.35">
      <c r="C4" s="68"/>
      <c r="D4" s="68"/>
      <c r="E4" s="68"/>
      <c r="F4" s="69"/>
      <c r="K4" s="71" t="s">
        <v>326</v>
      </c>
      <c r="N4" s="66"/>
    </row>
    <row r="5" spans="2:15" ht="10" customHeight="1" x14ac:dyDescent="0.35">
      <c r="C5" s="68"/>
      <c r="D5" s="68"/>
      <c r="E5" s="68"/>
      <c r="F5" s="69"/>
      <c r="K5" s="70"/>
      <c r="N5" s="66"/>
    </row>
    <row r="6" spans="2:15" ht="70" customHeight="1" x14ac:dyDescent="0.35">
      <c r="C6" s="526" t="s">
        <v>140</v>
      </c>
      <c r="D6" s="527"/>
      <c r="E6" s="527"/>
      <c r="F6" s="527"/>
      <c r="G6" s="527"/>
      <c r="H6" s="527"/>
      <c r="I6" s="527"/>
      <c r="J6" s="528"/>
      <c r="K6" s="70"/>
      <c r="N6" s="66"/>
    </row>
    <row r="7" spans="2:15" ht="10" customHeight="1" thickBot="1" x14ac:dyDescent="0.4">
      <c r="N7" s="72"/>
    </row>
    <row r="8" spans="2:15" ht="10" customHeight="1" x14ac:dyDescent="0.35">
      <c r="B8" s="73"/>
      <c r="C8" s="74"/>
      <c r="D8" s="74"/>
      <c r="E8" s="75"/>
      <c r="F8" s="74"/>
      <c r="G8" s="74"/>
      <c r="H8" s="74"/>
      <c r="I8" s="74"/>
      <c r="J8" s="74"/>
      <c r="K8" s="76"/>
      <c r="N8" s="72"/>
    </row>
    <row r="9" spans="2:15" ht="27.65" customHeight="1" x14ac:dyDescent="0.35">
      <c r="B9" s="77"/>
      <c r="C9" s="507" t="s">
        <v>51</v>
      </c>
      <c r="D9" s="507"/>
      <c r="E9" s="507"/>
      <c r="F9" s="507"/>
      <c r="G9" s="507"/>
      <c r="H9" s="507"/>
      <c r="I9" s="507"/>
      <c r="J9" s="507"/>
      <c r="K9" s="78"/>
      <c r="N9" s="72"/>
    </row>
    <row r="10" spans="2:15" ht="16" customHeight="1" x14ac:dyDescent="0.35">
      <c r="B10" s="77"/>
      <c r="K10" s="78"/>
      <c r="N10" s="72"/>
    </row>
    <row r="11" spans="2:15" ht="27.65" customHeight="1" x14ac:dyDescent="0.35">
      <c r="B11" s="77"/>
      <c r="C11" s="79" t="s">
        <v>57</v>
      </c>
      <c r="K11" s="78"/>
      <c r="N11" s="72"/>
    </row>
    <row r="12" spans="2:15" ht="48" customHeight="1" x14ac:dyDescent="0.35">
      <c r="B12" s="77"/>
      <c r="D12" s="533" t="s">
        <v>127</v>
      </c>
      <c r="E12" s="533"/>
      <c r="F12" s="533"/>
      <c r="G12" s="533"/>
      <c r="H12" s="533"/>
      <c r="I12" s="533"/>
      <c r="J12" s="533"/>
      <c r="K12" s="78"/>
      <c r="N12" s="72"/>
    </row>
    <row r="13" spans="2:15" ht="16" customHeight="1" x14ac:dyDescent="0.35">
      <c r="B13" s="77"/>
      <c r="D13" s="80"/>
      <c r="K13" s="78"/>
      <c r="N13" s="72"/>
    </row>
    <row r="14" spans="2:15" ht="27.65" customHeight="1" x14ac:dyDescent="0.35">
      <c r="B14" s="77"/>
      <c r="C14" s="79" t="s">
        <v>58</v>
      </c>
      <c r="D14" s="81"/>
      <c r="E14" s="81"/>
      <c r="F14" s="81"/>
      <c r="K14" s="78"/>
      <c r="N14" s="72"/>
    </row>
    <row r="15" spans="2:15" ht="26.15" customHeight="1" x14ac:dyDescent="0.35">
      <c r="B15" s="77"/>
      <c r="D15" s="533" t="s">
        <v>128</v>
      </c>
      <c r="E15" s="533"/>
      <c r="F15" s="533"/>
      <c r="G15" s="533"/>
      <c r="H15" s="533"/>
      <c r="I15" s="533"/>
      <c r="J15" s="533"/>
      <c r="K15" s="78"/>
      <c r="N15" s="72"/>
    </row>
    <row r="16" spans="2:15" ht="10" customHeight="1" thickBot="1" x14ac:dyDescent="0.4">
      <c r="B16" s="82"/>
      <c r="C16" s="83"/>
      <c r="D16" s="83"/>
      <c r="E16" s="84"/>
      <c r="F16" s="83"/>
      <c r="G16" s="83"/>
      <c r="H16" s="83"/>
      <c r="I16" s="83"/>
      <c r="J16" s="83"/>
      <c r="K16" s="85"/>
      <c r="N16" s="72"/>
    </row>
    <row r="17" spans="2:18" ht="10" customHeight="1" thickBot="1" x14ac:dyDescent="0.4">
      <c r="N17" s="72"/>
    </row>
    <row r="18" spans="2:18" ht="10" customHeight="1" x14ac:dyDescent="0.35">
      <c r="B18" s="73"/>
      <c r="C18" s="86"/>
      <c r="D18" s="86"/>
      <c r="E18" s="87"/>
      <c r="F18" s="88"/>
      <c r="G18" s="74"/>
      <c r="H18" s="74"/>
      <c r="I18" s="74"/>
      <c r="J18" s="74"/>
      <c r="K18" s="89"/>
      <c r="N18" s="66"/>
    </row>
    <row r="19" spans="2:18" ht="26.15" customHeight="1" x14ac:dyDescent="0.35">
      <c r="B19" s="77"/>
      <c r="C19" s="507" t="s">
        <v>141</v>
      </c>
      <c r="D19" s="507"/>
      <c r="E19" s="507"/>
      <c r="F19" s="507"/>
      <c r="G19" s="507"/>
      <c r="H19" s="507"/>
      <c r="I19" s="507"/>
      <c r="J19" s="507"/>
      <c r="K19" s="90"/>
      <c r="N19" s="66"/>
    </row>
    <row r="20" spans="2:18" ht="28" customHeight="1" x14ac:dyDescent="0.35">
      <c r="B20" s="77"/>
      <c r="C20" s="525" t="s">
        <v>7</v>
      </c>
      <c r="D20" s="525"/>
      <c r="E20" s="525"/>
      <c r="F20" s="525"/>
      <c r="G20" s="525"/>
      <c r="H20" s="525"/>
      <c r="I20" s="525"/>
      <c r="J20" s="525"/>
      <c r="K20" s="78"/>
    </row>
    <row r="21" spans="2:18" ht="10" customHeight="1" x14ac:dyDescent="0.35">
      <c r="B21" s="77"/>
      <c r="C21" s="92"/>
      <c r="D21" s="93"/>
      <c r="E21" s="93"/>
      <c r="F21" s="93"/>
      <c r="G21" s="93"/>
      <c r="H21" s="93"/>
      <c r="I21" s="93"/>
      <c r="J21" s="94"/>
      <c r="K21" s="78"/>
    </row>
    <row r="22" spans="2:18" ht="24" customHeight="1" x14ac:dyDescent="0.35">
      <c r="B22" s="77"/>
      <c r="C22" s="484" t="s">
        <v>24</v>
      </c>
      <c r="D22" s="485"/>
      <c r="E22" s="486"/>
      <c r="F22" s="24"/>
      <c r="G22" s="95"/>
      <c r="H22" s="430"/>
      <c r="I22" s="430"/>
      <c r="J22" s="431"/>
      <c r="K22" s="78"/>
    </row>
    <row r="23" spans="2:18" ht="24" customHeight="1" x14ac:dyDescent="0.35">
      <c r="B23" s="77"/>
      <c r="C23" s="484" t="s">
        <v>129</v>
      </c>
      <c r="D23" s="485"/>
      <c r="E23" s="486"/>
      <c r="F23" s="481"/>
      <c r="G23" s="482"/>
      <c r="H23" s="482"/>
      <c r="I23" s="482"/>
      <c r="J23" s="483"/>
      <c r="K23" s="78"/>
    </row>
    <row r="24" spans="2:18" ht="24" customHeight="1" x14ac:dyDescent="0.35">
      <c r="B24" s="77"/>
      <c r="C24" s="484" t="s">
        <v>17</v>
      </c>
      <c r="D24" s="485"/>
      <c r="E24" s="486"/>
      <c r="F24" s="481"/>
      <c r="G24" s="482"/>
      <c r="H24" s="482"/>
      <c r="I24" s="482"/>
      <c r="J24" s="483"/>
      <c r="K24" s="78"/>
    </row>
    <row r="25" spans="2:18" ht="24" customHeight="1" x14ac:dyDescent="0.35">
      <c r="B25" s="77"/>
      <c r="C25" s="484" t="s">
        <v>18</v>
      </c>
      <c r="D25" s="485"/>
      <c r="E25" s="486"/>
      <c r="F25" s="481"/>
      <c r="G25" s="482"/>
      <c r="H25" s="482"/>
      <c r="I25" s="482"/>
      <c r="J25" s="483"/>
      <c r="K25" s="78"/>
    </row>
    <row r="26" spans="2:18" ht="24" customHeight="1" x14ac:dyDescent="0.35">
      <c r="B26" s="77"/>
      <c r="C26" s="484" t="s">
        <v>19</v>
      </c>
      <c r="D26" s="485"/>
      <c r="E26" s="486"/>
      <c r="F26" s="22"/>
      <c r="G26" s="96"/>
      <c r="H26" s="97" t="s">
        <v>14</v>
      </c>
      <c r="I26" s="98" t="s">
        <v>15</v>
      </c>
      <c r="J26" s="99"/>
      <c r="K26" s="78"/>
    </row>
    <row r="27" spans="2:18" ht="10" customHeight="1" x14ac:dyDescent="0.35">
      <c r="B27" s="77"/>
      <c r="C27" s="100"/>
      <c r="D27" s="101"/>
      <c r="E27" s="102"/>
      <c r="F27" s="103"/>
      <c r="G27" s="104"/>
      <c r="H27" s="104"/>
      <c r="I27" s="104"/>
      <c r="J27" s="105"/>
      <c r="K27" s="78"/>
    </row>
    <row r="28" spans="2:18" ht="28" customHeight="1" x14ac:dyDescent="0.35">
      <c r="B28" s="77"/>
      <c r="C28" s="480" t="s">
        <v>130</v>
      </c>
      <c r="D28" s="480"/>
      <c r="E28" s="480"/>
      <c r="F28" s="480"/>
      <c r="G28" s="480"/>
      <c r="H28" s="480"/>
      <c r="I28" s="480"/>
      <c r="J28" s="480"/>
      <c r="K28" s="78"/>
      <c r="M28" s="106"/>
      <c r="N28" s="571"/>
      <c r="O28" s="571"/>
      <c r="P28" s="571"/>
      <c r="Q28" s="571"/>
      <c r="R28" s="571"/>
    </row>
    <row r="29" spans="2:18" ht="34" customHeight="1" x14ac:dyDescent="0.35">
      <c r="B29" s="77"/>
      <c r="C29" s="536" t="s">
        <v>288</v>
      </c>
      <c r="D29" s="537"/>
      <c r="E29" s="537"/>
      <c r="F29" s="537"/>
      <c r="G29" s="537"/>
      <c r="H29" s="537"/>
      <c r="I29" s="537"/>
      <c r="J29" s="538"/>
      <c r="K29" s="78"/>
      <c r="M29" s="106"/>
      <c r="N29" s="107"/>
      <c r="O29" s="107"/>
      <c r="P29" s="107"/>
      <c r="Q29" s="107"/>
      <c r="R29" s="107"/>
    </row>
    <row r="30" spans="2:18" ht="10" customHeight="1" x14ac:dyDescent="0.35">
      <c r="B30" s="77"/>
      <c r="C30" s="108"/>
      <c r="D30" s="108"/>
      <c r="E30" s="108"/>
      <c r="F30" s="108"/>
      <c r="G30" s="108"/>
      <c r="H30" s="108"/>
      <c r="I30" s="108"/>
      <c r="J30" s="108"/>
      <c r="K30" s="78"/>
      <c r="M30" s="106"/>
      <c r="N30" s="107"/>
      <c r="O30" s="107"/>
      <c r="P30" s="107"/>
      <c r="Q30" s="107"/>
      <c r="R30" s="107"/>
    </row>
    <row r="31" spans="2:18" ht="10" customHeight="1" x14ac:dyDescent="0.35">
      <c r="B31" s="77"/>
      <c r="C31" s="92"/>
      <c r="D31" s="93"/>
      <c r="E31" s="93"/>
      <c r="F31" s="93"/>
      <c r="G31" s="93"/>
      <c r="H31" s="93"/>
      <c r="I31" s="93"/>
      <c r="J31" s="94"/>
      <c r="K31" s="78"/>
      <c r="M31" s="106"/>
    </row>
    <row r="32" spans="2:18" ht="24" customHeight="1" x14ac:dyDescent="0.35">
      <c r="B32" s="77"/>
      <c r="C32" s="484" t="s">
        <v>20</v>
      </c>
      <c r="D32" s="485"/>
      <c r="E32" s="486"/>
      <c r="F32" s="481"/>
      <c r="G32" s="482"/>
      <c r="H32" s="482"/>
      <c r="I32" s="482"/>
      <c r="J32" s="483"/>
      <c r="K32" s="78"/>
      <c r="M32" s="106"/>
      <c r="N32" s="571"/>
      <c r="O32" s="571"/>
      <c r="P32" s="571"/>
      <c r="Q32" s="571"/>
      <c r="R32" s="571"/>
    </row>
    <row r="33" spans="2:18" ht="24" customHeight="1" x14ac:dyDescent="0.35">
      <c r="B33" s="77"/>
      <c r="C33" s="484" t="s">
        <v>21</v>
      </c>
      <c r="D33" s="485"/>
      <c r="E33" s="486"/>
      <c r="F33" s="481"/>
      <c r="G33" s="482"/>
      <c r="H33" s="482"/>
      <c r="I33" s="482"/>
      <c r="J33" s="483"/>
      <c r="K33" s="78"/>
      <c r="N33" s="107"/>
      <c r="O33" s="107"/>
      <c r="P33" s="107"/>
      <c r="Q33" s="107"/>
      <c r="R33" s="107"/>
    </row>
    <row r="34" spans="2:18" ht="24" customHeight="1" x14ac:dyDescent="0.35">
      <c r="B34" s="77"/>
      <c r="C34" s="484" t="s">
        <v>131</v>
      </c>
      <c r="D34" s="485"/>
      <c r="E34" s="486"/>
      <c r="F34" s="481"/>
      <c r="G34" s="482"/>
      <c r="H34" s="482"/>
      <c r="I34" s="482"/>
      <c r="J34" s="483"/>
      <c r="K34" s="78"/>
    </row>
    <row r="35" spans="2:18" ht="24" customHeight="1" x14ac:dyDescent="0.35">
      <c r="B35" s="77"/>
      <c r="C35" s="484" t="s">
        <v>132</v>
      </c>
      <c r="D35" s="485"/>
      <c r="E35" s="486"/>
      <c r="F35" s="534"/>
      <c r="G35" s="535"/>
      <c r="H35" s="529" t="s">
        <v>133</v>
      </c>
      <c r="I35" s="529"/>
      <c r="J35" s="530"/>
      <c r="K35" s="78"/>
    </row>
    <row r="36" spans="2:18" ht="24" customHeight="1" x14ac:dyDescent="0.35">
      <c r="B36" s="77"/>
      <c r="C36" s="484" t="s">
        <v>134</v>
      </c>
      <c r="D36" s="485"/>
      <c r="E36" s="486"/>
      <c r="F36" s="481"/>
      <c r="G36" s="482"/>
      <c r="H36" s="482"/>
      <c r="I36" s="482"/>
      <c r="J36" s="483"/>
      <c r="K36" s="78"/>
    </row>
    <row r="37" spans="2:18" ht="26.15" customHeight="1" x14ac:dyDescent="0.35">
      <c r="B37" s="77"/>
      <c r="C37" s="576" t="str">
        <f>IF(AND(F36="",F32&lt;&gt;""),"L'adresse courriel du représentant officiel de l'entreprise est essentielle pour communiquer la décision","")</f>
        <v/>
      </c>
      <c r="D37" s="577"/>
      <c r="E37" s="577"/>
      <c r="F37" s="529" t="s">
        <v>135</v>
      </c>
      <c r="G37" s="529"/>
      <c r="H37" s="529"/>
      <c r="I37" s="529"/>
      <c r="J37" s="530"/>
      <c r="K37" s="78"/>
    </row>
    <row r="38" spans="2:18" ht="10" customHeight="1" x14ac:dyDescent="0.35">
      <c r="B38" s="77"/>
      <c r="C38" s="109"/>
      <c r="D38" s="103"/>
      <c r="E38" s="110"/>
      <c r="F38" s="531"/>
      <c r="G38" s="531"/>
      <c r="H38" s="531"/>
      <c r="I38" s="531"/>
      <c r="J38" s="532"/>
      <c r="K38" s="78"/>
    </row>
    <row r="39" spans="2:18" ht="34" customHeight="1" x14ac:dyDescent="0.35">
      <c r="B39" s="77"/>
      <c r="C39" s="575" t="s">
        <v>289</v>
      </c>
      <c r="D39" s="480"/>
      <c r="E39" s="480"/>
      <c r="F39" s="480"/>
      <c r="G39" s="480"/>
      <c r="H39" s="480"/>
      <c r="I39" s="480"/>
      <c r="J39" s="480"/>
      <c r="K39" s="78"/>
    </row>
    <row r="40" spans="2:18" ht="10" customHeight="1" x14ac:dyDescent="0.35">
      <c r="B40" s="77"/>
      <c r="C40" s="92"/>
      <c r="D40" s="93"/>
      <c r="E40" s="93"/>
      <c r="F40" s="93"/>
      <c r="G40" s="93"/>
      <c r="H40" s="93"/>
      <c r="I40" s="93"/>
      <c r="J40" s="94"/>
      <c r="K40" s="78"/>
    </row>
    <row r="41" spans="2:18" ht="24" customHeight="1" x14ac:dyDescent="0.35">
      <c r="B41" s="77"/>
      <c r="C41" s="484" t="s">
        <v>9</v>
      </c>
      <c r="D41" s="485"/>
      <c r="E41" s="486"/>
      <c r="F41" s="481"/>
      <c r="G41" s="482"/>
      <c r="H41" s="482"/>
      <c r="I41" s="482"/>
      <c r="J41" s="483"/>
      <c r="K41" s="78"/>
    </row>
    <row r="42" spans="2:18" ht="24" customHeight="1" x14ac:dyDescent="0.35">
      <c r="B42" s="77"/>
      <c r="C42" s="484" t="s">
        <v>10</v>
      </c>
      <c r="D42" s="485"/>
      <c r="E42" s="486"/>
      <c r="F42" s="481"/>
      <c r="G42" s="482"/>
      <c r="H42" s="482"/>
      <c r="I42" s="482"/>
      <c r="J42" s="483"/>
      <c r="K42" s="78"/>
    </row>
    <row r="43" spans="2:18" ht="24" customHeight="1" x14ac:dyDescent="0.35">
      <c r="B43" s="77"/>
      <c r="C43" s="484" t="s">
        <v>11</v>
      </c>
      <c r="D43" s="485"/>
      <c r="E43" s="486"/>
      <c r="F43" s="481"/>
      <c r="G43" s="482"/>
      <c r="H43" s="482"/>
      <c r="I43" s="482"/>
      <c r="J43" s="483"/>
      <c r="K43" s="78"/>
    </row>
    <row r="44" spans="2:18" ht="24" customHeight="1" x14ac:dyDescent="0.35">
      <c r="B44" s="77"/>
      <c r="C44" s="484" t="s">
        <v>12</v>
      </c>
      <c r="D44" s="485"/>
      <c r="E44" s="486"/>
      <c r="F44" s="534"/>
      <c r="G44" s="535"/>
      <c r="H44" s="111"/>
      <c r="I44" s="111"/>
      <c r="J44" s="112"/>
      <c r="K44" s="78"/>
    </row>
    <row r="45" spans="2:18" ht="24" customHeight="1" x14ac:dyDescent="0.35">
      <c r="B45" s="77"/>
      <c r="C45" s="484" t="s">
        <v>13</v>
      </c>
      <c r="D45" s="485"/>
      <c r="E45" s="486"/>
      <c r="F45" s="481"/>
      <c r="G45" s="482"/>
      <c r="H45" s="482"/>
      <c r="I45" s="482"/>
      <c r="J45" s="483"/>
      <c r="K45" s="78"/>
    </row>
    <row r="46" spans="2:18" ht="23.15" customHeight="1" x14ac:dyDescent="0.35">
      <c r="B46" s="77"/>
      <c r="C46" s="113"/>
      <c r="D46" s="114"/>
      <c r="E46" s="115"/>
      <c r="F46" s="529" t="s">
        <v>136</v>
      </c>
      <c r="G46" s="529"/>
      <c r="H46" s="529"/>
      <c r="I46" s="529"/>
      <c r="J46" s="530"/>
      <c r="K46" s="78"/>
    </row>
    <row r="47" spans="2:18" ht="10" customHeight="1" x14ac:dyDescent="0.35">
      <c r="B47" s="77"/>
      <c r="C47" s="100"/>
      <c r="D47" s="101"/>
      <c r="E47" s="102"/>
      <c r="F47" s="531"/>
      <c r="G47" s="531"/>
      <c r="H47" s="531"/>
      <c r="I47" s="531"/>
      <c r="J47" s="532"/>
      <c r="K47" s="78"/>
    </row>
    <row r="48" spans="2:18" ht="10" customHeight="1" thickBot="1" x14ac:dyDescent="0.4">
      <c r="B48" s="82"/>
      <c r="C48" s="116"/>
      <c r="D48" s="116"/>
      <c r="E48" s="117"/>
      <c r="F48" s="118"/>
      <c r="G48" s="83"/>
      <c r="H48" s="83"/>
      <c r="I48" s="83"/>
      <c r="J48" s="83"/>
      <c r="K48" s="85"/>
    </row>
    <row r="49" spans="2:13" ht="14.15" customHeight="1" thickBot="1" x14ac:dyDescent="0.4">
      <c r="C49" s="119"/>
      <c r="D49" s="119"/>
      <c r="E49" s="119"/>
      <c r="F49" s="72"/>
      <c r="G49" s="72"/>
      <c r="H49" s="72"/>
      <c r="I49" s="72"/>
      <c r="J49" s="72"/>
    </row>
    <row r="50" spans="2:13" ht="10" customHeight="1" x14ac:dyDescent="0.35">
      <c r="B50" s="73"/>
      <c r="C50" s="120"/>
      <c r="D50" s="120"/>
      <c r="E50" s="121"/>
      <c r="F50" s="88"/>
      <c r="G50" s="74"/>
      <c r="H50" s="74"/>
      <c r="I50" s="74"/>
      <c r="J50" s="74"/>
      <c r="K50" s="76"/>
    </row>
    <row r="51" spans="2:13" ht="28" customHeight="1" x14ac:dyDescent="0.35">
      <c r="B51" s="77"/>
      <c r="C51" s="507" t="s">
        <v>142</v>
      </c>
      <c r="D51" s="507"/>
      <c r="E51" s="507"/>
      <c r="F51" s="507"/>
      <c r="G51" s="507"/>
      <c r="H51" s="507"/>
      <c r="I51" s="507"/>
      <c r="J51" s="507"/>
      <c r="K51" s="78"/>
      <c r="M51" s="429"/>
    </row>
    <row r="52" spans="2:13" ht="10" customHeight="1" x14ac:dyDescent="0.35">
      <c r="B52" s="77"/>
      <c r="C52" s="122"/>
      <c r="D52" s="122"/>
      <c r="E52" s="123"/>
      <c r="F52" s="72"/>
      <c r="G52" s="72"/>
      <c r="H52" s="72"/>
      <c r="I52" s="72"/>
      <c r="J52" s="72"/>
      <c r="K52" s="78"/>
    </row>
    <row r="53" spans="2:13" ht="28" customHeight="1" x14ac:dyDescent="0.35">
      <c r="B53" s="77"/>
      <c r="C53" s="124" t="s">
        <v>48</v>
      </c>
      <c r="D53" s="122"/>
      <c r="E53" s="123"/>
      <c r="F53" s="72"/>
      <c r="G53" s="72"/>
      <c r="H53" s="72"/>
      <c r="I53" s="72"/>
      <c r="J53" s="72"/>
      <c r="K53" s="78"/>
      <c r="M53" s="429"/>
    </row>
    <row r="54" spans="2:13" ht="20.149999999999999" customHeight="1" x14ac:dyDescent="0.35">
      <c r="B54" s="77"/>
      <c r="C54" s="572" t="s">
        <v>137</v>
      </c>
      <c r="D54" s="572"/>
      <c r="E54" s="572"/>
      <c r="F54" s="572"/>
      <c r="G54" s="572"/>
      <c r="H54" s="572"/>
      <c r="I54" s="572"/>
      <c r="J54" s="572"/>
      <c r="K54" s="78"/>
      <c r="M54" s="429"/>
    </row>
    <row r="55" spans="2:13" ht="20.149999999999999" customHeight="1" x14ac:dyDescent="0.35">
      <c r="B55" s="77"/>
      <c r="C55" s="126" t="s">
        <v>49</v>
      </c>
      <c r="D55" s="127"/>
      <c r="E55" s="127"/>
      <c r="F55" s="127"/>
      <c r="G55" s="127"/>
      <c r="H55" s="127"/>
      <c r="I55" s="127"/>
      <c r="J55" s="127"/>
      <c r="K55" s="78"/>
      <c r="M55" s="429"/>
    </row>
    <row r="56" spans="2:13" ht="10" customHeight="1" x14ac:dyDescent="0.35">
      <c r="B56" s="77"/>
      <c r="C56" s="122"/>
      <c r="D56" s="122"/>
      <c r="E56" s="123"/>
      <c r="F56" s="72"/>
      <c r="G56" s="72"/>
      <c r="H56" s="72"/>
      <c r="I56" s="72"/>
      <c r="J56" s="72"/>
      <c r="K56" s="78"/>
      <c r="M56" s="128"/>
    </row>
    <row r="57" spans="2:13" ht="10" customHeight="1" x14ac:dyDescent="0.35">
      <c r="B57" s="77"/>
      <c r="C57" s="129"/>
      <c r="D57" s="130"/>
      <c r="E57" s="131"/>
      <c r="F57" s="132"/>
      <c r="G57" s="132"/>
      <c r="H57" s="132"/>
      <c r="I57" s="132"/>
      <c r="J57" s="133"/>
      <c r="K57" s="78"/>
      <c r="M57" s="128"/>
    </row>
    <row r="58" spans="2:13" ht="36.5" customHeight="1" x14ac:dyDescent="0.35">
      <c r="B58" s="77"/>
      <c r="C58" s="503" t="s">
        <v>325</v>
      </c>
      <c r="D58" s="504"/>
      <c r="E58" s="504"/>
      <c r="F58" s="38"/>
      <c r="G58" s="442"/>
      <c r="H58" s="442"/>
      <c r="I58" s="442"/>
      <c r="J58" s="443"/>
      <c r="K58" s="78"/>
      <c r="M58" s="128"/>
    </row>
    <row r="59" spans="2:13" ht="10" customHeight="1" x14ac:dyDescent="0.35">
      <c r="B59" s="77"/>
      <c r="C59" s="439"/>
      <c r="D59" s="440"/>
      <c r="E59" s="441"/>
      <c r="F59" s="132"/>
      <c r="G59" s="442"/>
      <c r="H59" s="442"/>
      <c r="I59" s="442"/>
      <c r="J59" s="443"/>
      <c r="K59" s="78"/>
      <c r="M59" s="128"/>
    </row>
    <row r="60" spans="2:13" ht="38" customHeight="1" x14ac:dyDescent="0.35">
      <c r="B60" s="77"/>
      <c r="C60" s="573" t="s">
        <v>270</v>
      </c>
      <c r="D60" s="574"/>
      <c r="E60" s="574"/>
      <c r="F60" s="25"/>
      <c r="G60" s="501" t="s">
        <v>269</v>
      </c>
      <c r="H60" s="501"/>
      <c r="I60" s="501"/>
      <c r="J60" s="502"/>
      <c r="K60" s="78"/>
    </row>
    <row r="61" spans="2:13" ht="10" customHeight="1" x14ac:dyDescent="0.35">
      <c r="B61" s="77"/>
      <c r="C61" s="137"/>
      <c r="D61" s="138"/>
      <c r="E61" s="138"/>
      <c r="F61" s="139"/>
      <c r="G61" s="501"/>
      <c r="H61" s="501"/>
      <c r="I61" s="501"/>
      <c r="J61" s="502"/>
      <c r="K61" s="78"/>
    </row>
    <row r="62" spans="2:13" ht="38" customHeight="1" x14ac:dyDescent="0.35">
      <c r="B62" s="77"/>
      <c r="C62" s="516" t="s">
        <v>271</v>
      </c>
      <c r="D62" s="517"/>
      <c r="E62" s="517"/>
      <c r="F62" s="25"/>
      <c r="G62" s="501"/>
      <c r="H62" s="501"/>
      <c r="I62" s="501"/>
      <c r="J62" s="502"/>
      <c r="K62" s="78"/>
      <c r="M62" s="136"/>
    </row>
    <row r="63" spans="2:13" ht="10" customHeight="1" x14ac:dyDescent="0.35">
      <c r="B63" s="77"/>
      <c r="C63" s="137" t="s">
        <v>102</v>
      </c>
      <c r="D63" s="138"/>
      <c r="E63" s="138"/>
      <c r="F63" s="138"/>
      <c r="G63" s="138"/>
      <c r="H63" s="138"/>
      <c r="I63" s="138"/>
      <c r="J63" s="140"/>
      <c r="K63" s="78"/>
      <c r="M63" s="128"/>
    </row>
    <row r="64" spans="2:13" ht="111.65" customHeight="1" x14ac:dyDescent="0.35">
      <c r="B64" s="77"/>
      <c r="C64" s="516" t="s">
        <v>64</v>
      </c>
      <c r="D64" s="517"/>
      <c r="E64" s="517"/>
      <c r="F64" s="498"/>
      <c r="G64" s="499"/>
      <c r="H64" s="499"/>
      <c r="I64" s="499"/>
      <c r="J64" s="500"/>
      <c r="K64" s="78"/>
    </row>
    <row r="65" spans="2:13" ht="10" customHeight="1" x14ac:dyDescent="0.35">
      <c r="B65" s="77"/>
      <c r="C65" s="134"/>
      <c r="D65" s="135"/>
      <c r="E65" s="141"/>
      <c r="F65" s="141"/>
      <c r="G65" s="141"/>
      <c r="H65" s="141"/>
      <c r="I65" s="141"/>
      <c r="J65" s="142"/>
      <c r="K65" s="78"/>
    </row>
    <row r="66" spans="2:13" ht="60" customHeight="1" x14ac:dyDescent="0.35">
      <c r="B66" s="77"/>
      <c r="C66" s="516" t="s">
        <v>138</v>
      </c>
      <c r="D66" s="517"/>
      <c r="E66" s="517"/>
      <c r="F66" s="498"/>
      <c r="G66" s="499"/>
      <c r="H66" s="499"/>
      <c r="I66" s="499"/>
      <c r="J66" s="500"/>
      <c r="K66" s="78"/>
    </row>
    <row r="67" spans="2:13" ht="10" customHeight="1" x14ac:dyDescent="0.35">
      <c r="B67" s="77"/>
      <c r="C67" s="134"/>
      <c r="D67" s="135"/>
      <c r="E67" s="141"/>
      <c r="F67" s="141"/>
      <c r="G67" s="141"/>
      <c r="H67" s="141"/>
      <c r="I67" s="141"/>
      <c r="J67" s="142"/>
      <c r="K67" s="78"/>
    </row>
    <row r="68" spans="2:13" ht="60" customHeight="1" x14ac:dyDescent="0.35">
      <c r="B68" s="77"/>
      <c r="C68" s="516" t="s">
        <v>65</v>
      </c>
      <c r="D68" s="517"/>
      <c r="E68" s="517"/>
      <c r="F68" s="498"/>
      <c r="G68" s="499"/>
      <c r="H68" s="499"/>
      <c r="I68" s="499"/>
      <c r="J68" s="500"/>
      <c r="K68" s="78"/>
    </row>
    <row r="69" spans="2:13" ht="10" customHeight="1" x14ac:dyDescent="0.35">
      <c r="B69" s="77"/>
      <c r="C69" s="134"/>
      <c r="D69" s="135"/>
      <c r="E69" s="141"/>
      <c r="F69" s="141"/>
      <c r="G69" s="141"/>
      <c r="H69" s="141"/>
      <c r="I69" s="141"/>
      <c r="J69" s="142"/>
      <c r="K69" s="78"/>
    </row>
    <row r="70" spans="2:13" ht="61.5" customHeight="1" x14ac:dyDescent="0.35">
      <c r="B70" s="77"/>
      <c r="C70" s="484" t="s">
        <v>188</v>
      </c>
      <c r="D70" s="485"/>
      <c r="E70" s="486"/>
      <c r="F70" s="578" t="s">
        <v>189</v>
      </c>
      <c r="G70" s="579"/>
      <c r="H70" s="580"/>
      <c r="I70" s="581" t="s">
        <v>272</v>
      </c>
      <c r="J70" s="582"/>
      <c r="K70" s="78"/>
    </row>
    <row r="71" spans="2:13" ht="22" customHeight="1" x14ac:dyDescent="0.35">
      <c r="B71" s="77"/>
      <c r="C71" s="143"/>
      <c r="D71" s="144"/>
      <c r="E71" s="145"/>
      <c r="F71" s="453"/>
      <c r="G71" s="454"/>
      <c r="H71" s="455"/>
      <c r="I71" s="453"/>
      <c r="J71" s="455"/>
      <c r="K71" s="78"/>
      <c r="M71" s="128"/>
    </row>
    <row r="72" spans="2:13" ht="22" customHeight="1" x14ac:dyDescent="0.35">
      <c r="B72" s="77"/>
      <c r="C72" s="143"/>
      <c r="D72" s="144"/>
      <c r="E72" s="145"/>
      <c r="F72" s="453"/>
      <c r="G72" s="454"/>
      <c r="H72" s="455"/>
      <c r="I72" s="453"/>
      <c r="J72" s="455"/>
      <c r="K72" s="78"/>
    </row>
    <row r="73" spans="2:13" ht="22" customHeight="1" x14ac:dyDescent="0.35">
      <c r="B73" s="77"/>
      <c r="C73" s="143"/>
      <c r="D73" s="144"/>
      <c r="E73" s="145"/>
      <c r="F73" s="453"/>
      <c r="G73" s="454"/>
      <c r="H73" s="455"/>
      <c r="I73" s="453"/>
      <c r="J73" s="455"/>
      <c r="K73" s="78"/>
    </row>
    <row r="74" spans="2:13" ht="22" customHeight="1" x14ac:dyDescent="0.35">
      <c r="B74" s="77"/>
      <c r="C74" s="143"/>
      <c r="D74" s="144"/>
      <c r="E74" s="145"/>
      <c r="F74" s="453"/>
      <c r="G74" s="454"/>
      <c r="H74" s="455"/>
      <c r="I74" s="453"/>
      <c r="J74" s="455"/>
      <c r="K74" s="78"/>
    </row>
    <row r="75" spans="2:13" ht="22" customHeight="1" x14ac:dyDescent="0.35">
      <c r="B75" s="77"/>
      <c r="C75" s="143"/>
      <c r="D75" s="144"/>
      <c r="E75" s="145"/>
      <c r="F75" s="453"/>
      <c r="G75" s="454"/>
      <c r="H75" s="455"/>
      <c r="I75" s="453"/>
      <c r="J75" s="455"/>
      <c r="K75" s="78"/>
    </row>
    <row r="76" spans="2:13" ht="22" customHeight="1" x14ac:dyDescent="0.35">
      <c r="B76" s="77"/>
      <c r="C76" s="143"/>
      <c r="D76" s="144"/>
      <c r="E76" s="145"/>
      <c r="F76" s="453"/>
      <c r="G76" s="454"/>
      <c r="H76" s="455"/>
      <c r="I76" s="453"/>
      <c r="J76" s="455"/>
      <c r="K76" s="78"/>
    </row>
    <row r="77" spans="2:13" ht="22" customHeight="1" x14ac:dyDescent="0.35">
      <c r="B77" s="77"/>
      <c r="C77" s="143"/>
      <c r="D77" s="144"/>
      <c r="E77" s="145"/>
      <c r="F77" s="453"/>
      <c r="G77" s="454"/>
      <c r="H77" s="455"/>
      <c r="I77" s="453"/>
      <c r="J77" s="455"/>
      <c r="K77" s="78"/>
    </row>
    <row r="78" spans="2:13" ht="22" customHeight="1" x14ac:dyDescent="0.35">
      <c r="B78" s="77"/>
      <c r="C78" s="143"/>
      <c r="D78" s="144"/>
      <c r="E78" s="145"/>
      <c r="F78" s="453"/>
      <c r="G78" s="454"/>
      <c r="H78" s="455"/>
      <c r="I78" s="453"/>
      <c r="J78" s="455"/>
      <c r="K78" s="78"/>
    </row>
    <row r="79" spans="2:13" ht="22" customHeight="1" x14ac:dyDescent="0.35">
      <c r="B79" s="77"/>
      <c r="C79" s="143"/>
      <c r="D79" s="144"/>
      <c r="E79" s="145"/>
      <c r="F79" s="453"/>
      <c r="G79" s="454"/>
      <c r="H79" s="455"/>
      <c r="I79" s="453"/>
      <c r="J79" s="455"/>
      <c r="K79" s="78"/>
    </row>
    <row r="80" spans="2:13" ht="22" customHeight="1" x14ac:dyDescent="0.35">
      <c r="B80" s="77"/>
      <c r="C80" s="143"/>
      <c r="D80" s="144"/>
      <c r="E80" s="145"/>
      <c r="F80" s="453"/>
      <c r="G80" s="454"/>
      <c r="H80" s="455"/>
      <c r="I80" s="453"/>
      <c r="J80" s="455"/>
      <c r="K80" s="78"/>
    </row>
    <row r="81" spans="2:12" ht="10" customHeight="1" x14ac:dyDescent="0.35">
      <c r="B81" s="77"/>
      <c r="C81" s="146"/>
      <c r="D81" s="147"/>
      <c r="E81" s="147"/>
      <c r="F81" s="148"/>
      <c r="G81" s="148"/>
      <c r="H81" s="148"/>
      <c r="I81" s="148"/>
      <c r="J81" s="149"/>
      <c r="K81" s="78"/>
    </row>
    <row r="82" spans="2:12" ht="87" customHeight="1" x14ac:dyDescent="0.35">
      <c r="B82" s="77"/>
      <c r="C82" s="516" t="s">
        <v>190</v>
      </c>
      <c r="D82" s="517"/>
      <c r="E82" s="517"/>
      <c r="F82" s="498"/>
      <c r="G82" s="499"/>
      <c r="H82" s="499"/>
      <c r="I82" s="499"/>
      <c r="J82" s="500"/>
      <c r="K82" s="78"/>
    </row>
    <row r="83" spans="2:12" ht="10" customHeight="1" x14ac:dyDescent="0.35">
      <c r="B83" s="77"/>
      <c r="C83" s="134"/>
      <c r="D83" s="135"/>
      <c r="E83" s="141"/>
      <c r="F83" s="150"/>
      <c r="G83" s="150"/>
      <c r="H83" s="150"/>
      <c r="I83" s="150"/>
      <c r="J83" s="151"/>
      <c r="K83" s="78"/>
    </row>
    <row r="84" spans="2:12" ht="60" customHeight="1" x14ac:dyDescent="0.35">
      <c r="B84" s="77"/>
      <c r="C84" s="516" t="s">
        <v>290</v>
      </c>
      <c r="D84" s="517"/>
      <c r="E84" s="152" t="s">
        <v>169</v>
      </c>
      <c r="F84" s="498"/>
      <c r="G84" s="499"/>
      <c r="H84" s="499"/>
      <c r="I84" s="499"/>
      <c r="J84" s="500"/>
      <c r="K84" s="78"/>
    </row>
    <row r="85" spans="2:12" ht="60" customHeight="1" x14ac:dyDescent="0.35">
      <c r="B85" s="77"/>
      <c r="C85" s="516"/>
      <c r="D85" s="517"/>
      <c r="E85" s="152" t="s">
        <v>170</v>
      </c>
      <c r="F85" s="498"/>
      <c r="G85" s="499"/>
      <c r="H85" s="499"/>
      <c r="I85" s="499"/>
      <c r="J85" s="500"/>
      <c r="K85" s="78"/>
    </row>
    <row r="86" spans="2:12" ht="60" customHeight="1" x14ac:dyDescent="0.35">
      <c r="B86" s="77"/>
      <c r="C86" s="516"/>
      <c r="D86" s="517"/>
      <c r="E86" s="152" t="s">
        <v>171</v>
      </c>
      <c r="F86" s="498"/>
      <c r="G86" s="499"/>
      <c r="H86" s="499"/>
      <c r="I86" s="499"/>
      <c r="J86" s="500"/>
      <c r="K86" s="78"/>
    </row>
    <row r="87" spans="2:12" ht="60" customHeight="1" x14ac:dyDescent="0.35">
      <c r="B87" s="77"/>
      <c r="C87" s="516"/>
      <c r="D87" s="517"/>
      <c r="E87" s="152" t="s">
        <v>172</v>
      </c>
      <c r="F87" s="498"/>
      <c r="G87" s="499"/>
      <c r="H87" s="499"/>
      <c r="I87" s="499"/>
      <c r="J87" s="500"/>
      <c r="K87" s="78"/>
    </row>
    <row r="88" spans="2:12" ht="60" customHeight="1" x14ac:dyDescent="0.35">
      <c r="B88" s="77"/>
      <c r="C88" s="516"/>
      <c r="D88" s="517"/>
      <c r="E88" s="152" t="s">
        <v>173</v>
      </c>
      <c r="F88" s="498"/>
      <c r="G88" s="499"/>
      <c r="H88" s="499"/>
      <c r="I88" s="499"/>
      <c r="J88" s="500"/>
      <c r="K88" s="78"/>
    </row>
    <row r="89" spans="2:12" ht="10" customHeight="1" x14ac:dyDescent="0.35">
      <c r="B89" s="77"/>
      <c r="C89" s="518"/>
      <c r="D89" s="519"/>
      <c r="E89" s="153"/>
      <c r="F89" s="154"/>
      <c r="G89" s="154"/>
      <c r="H89" s="154"/>
      <c r="I89" s="154"/>
      <c r="J89" s="155"/>
      <c r="K89" s="78"/>
    </row>
    <row r="90" spans="2:12" ht="10" customHeight="1" thickBot="1" x14ac:dyDescent="0.4">
      <c r="B90" s="82"/>
      <c r="C90" s="156"/>
      <c r="D90" s="156"/>
      <c r="E90" s="157"/>
      <c r="F90" s="158"/>
      <c r="G90" s="158"/>
      <c r="H90" s="158"/>
      <c r="I90" s="158"/>
      <c r="J90" s="158"/>
      <c r="K90" s="85"/>
    </row>
    <row r="91" spans="2:12" ht="14.15" customHeight="1" thickBot="1" x14ac:dyDescent="0.4">
      <c r="B91" s="159"/>
      <c r="C91" s="160"/>
      <c r="D91" s="160"/>
      <c r="E91" s="160"/>
      <c r="F91" s="160"/>
      <c r="G91" s="160"/>
      <c r="H91" s="160"/>
      <c r="I91" s="160"/>
      <c r="J91" s="160"/>
      <c r="K91" s="161"/>
      <c r="L91" s="66"/>
    </row>
    <row r="92" spans="2:12" ht="10" customHeight="1" x14ac:dyDescent="0.35">
      <c r="B92" s="73"/>
      <c r="C92" s="120"/>
      <c r="D92" s="120"/>
      <c r="E92" s="121"/>
      <c r="F92" s="88"/>
      <c r="G92" s="74"/>
      <c r="H92" s="74"/>
      <c r="I92" s="74"/>
      <c r="J92" s="74"/>
      <c r="K92" s="76"/>
    </row>
    <row r="93" spans="2:12" ht="26.15" customHeight="1" x14ac:dyDescent="0.35">
      <c r="B93" s="77"/>
      <c r="C93" s="507" t="s">
        <v>143</v>
      </c>
      <c r="D93" s="507"/>
      <c r="E93" s="507"/>
      <c r="F93" s="507"/>
      <c r="G93" s="507"/>
      <c r="H93" s="507"/>
      <c r="I93" s="507"/>
      <c r="J93" s="507"/>
      <c r="K93" s="78"/>
    </row>
    <row r="94" spans="2:12" ht="10" customHeight="1" x14ac:dyDescent="0.35">
      <c r="B94" s="77"/>
      <c r="C94" s="122"/>
      <c r="D94" s="122"/>
      <c r="E94" s="123"/>
      <c r="F94" s="72"/>
      <c r="G94" s="72"/>
      <c r="H94" s="72"/>
      <c r="I94" s="72"/>
      <c r="J94" s="72"/>
      <c r="K94" s="78"/>
    </row>
    <row r="95" spans="2:12" ht="28" customHeight="1" x14ac:dyDescent="0.35">
      <c r="B95" s="77"/>
      <c r="C95" s="505" t="s">
        <v>48</v>
      </c>
      <c r="D95" s="505"/>
      <c r="E95" s="505"/>
      <c r="F95" s="505"/>
      <c r="G95" s="505"/>
      <c r="H95" s="505"/>
      <c r="I95" s="505"/>
      <c r="J95" s="505"/>
      <c r="K95" s="78"/>
    </row>
    <row r="96" spans="2:12" ht="28" customHeight="1" x14ac:dyDescent="0.35">
      <c r="B96" s="77"/>
      <c r="C96" s="506" t="s">
        <v>182</v>
      </c>
      <c r="D96" s="506"/>
      <c r="E96" s="506"/>
      <c r="F96" s="506"/>
      <c r="G96" s="506"/>
      <c r="H96" s="506"/>
      <c r="I96" s="506"/>
      <c r="J96" s="506"/>
      <c r="K96" s="78"/>
    </row>
    <row r="97" spans="2:13" ht="10" customHeight="1" thickBot="1" x14ac:dyDescent="0.4">
      <c r="B97" s="82"/>
      <c r="C97" s="116"/>
      <c r="D97" s="116"/>
      <c r="E97" s="117"/>
      <c r="F97" s="158"/>
      <c r="G97" s="158"/>
      <c r="H97" s="5"/>
      <c r="I97" s="158"/>
      <c r="J97" s="158"/>
      <c r="K97" s="85"/>
    </row>
    <row r="98" spans="2:13" ht="14.15" customHeight="1" thickBot="1" x14ac:dyDescent="0.4">
      <c r="C98" s="122"/>
      <c r="D98" s="122"/>
      <c r="E98" s="123"/>
      <c r="F98" s="162"/>
    </row>
    <row r="99" spans="2:13" ht="10" customHeight="1" x14ac:dyDescent="0.35">
      <c r="B99" s="73"/>
      <c r="C99" s="120"/>
      <c r="D99" s="120"/>
      <c r="E99" s="121"/>
      <c r="F99" s="88"/>
      <c r="G99" s="74"/>
      <c r="H99" s="74"/>
      <c r="I99" s="74"/>
      <c r="J99" s="74"/>
      <c r="K99" s="76"/>
    </row>
    <row r="100" spans="2:13" ht="26.15" customHeight="1" x14ac:dyDescent="0.35">
      <c r="B100" s="77"/>
      <c r="C100" s="507" t="s">
        <v>211</v>
      </c>
      <c r="D100" s="507"/>
      <c r="E100" s="507"/>
      <c r="F100" s="507"/>
      <c r="G100" s="507"/>
      <c r="H100" s="507"/>
      <c r="I100" s="507"/>
      <c r="J100" s="507"/>
      <c r="K100" s="78"/>
      <c r="M100" s="163"/>
    </row>
    <row r="101" spans="2:13" ht="10" customHeight="1" x14ac:dyDescent="0.35">
      <c r="B101" s="77"/>
      <c r="C101" s="122"/>
      <c r="D101" s="122"/>
      <c r="E101" s="123"/>
      <c r="F101" s="72"/>
      <c r="G101" s="72"/>
      <c r="H101" s="72"/>
      <c r="I101" s="72"/>
      <c r="J101" s="72"/>
      <c r="K101" s="78"/>
    </row>
    <row r="102" spans="2:13" ht="28" customHeight="1" x14ac:dyDescent="0.35">
      <c r="B102" s="77"/>
      <c r="C102" s="505" t="s">
        <v>48</v>
      </c>
      <c r="D102" s="505"/>
      <c r="E102" s="505"/>
      <c r="F102" s="505"/>
      <c r="G102" s="505"/>
      <c r="H102" s="505"/>
      <c r="I102" s="505"/>
      <c r="J102" s="505"/>
      <c r="K102" s="78"/>
    </row>
    <row r="103" spans="2:13" ht="28" customHeight="1" x14ac:dyDescent="0.35">
      <c r="B103" s="77"/>
      <c r="C103" s="506" t="s">
        <v>210</v>
      </c>
      <c r="D103" s="506"/>
      <c r="E103" s="506"/>
      <c r="F103" s="506"/>
      <c r="G103" s="506"/>
      <c r="H103" s="506"/>
      <c r="I103" s="506"/>
      <c r="J103" s="506"/>
      <c r="K103" s="78"/>
    </row>
    <row r="104" spans="2:13" ht="10" customHeight="1" thickBot="1" x14ac:dyDescent="0.4">
      <c r="B104" s="82"/>
      <c r="C104" s="116"/>
      <c r="D104" s="116"/>
      <c r="E104" s="117"/>
      <c r="F104" s="158"/>
      <c r="G104" s="158"/>
      <c r="H104" s="5"/>
      <c r="I104" s="158"/>
      <c r="J104" s="158"/>
      <c r="K104" s="85"/>
    </row>
    <row r="105" spans="2:13" ht="14.15" customHeight="1" thickBot="1" x14ac:dyDescent="0.4">
      <c r="C105" s="122"/>
      <c r="D105" s="122"/>
      <c r="E105" s="123"/>
      <c r="F105" s="162"/>
    </row>
    <row r="106" spans="2:13" ht="10" customHeight="1" x14ac:dyDescent="0.35">
      <c r="B106" s="73"/>
      <c r="C106" s="120"/>
      <c r="D106" s="120"/>
      <c r="E106" s="121"/>
      <c r="F106" s="88"/>
      <c r="G106" s="74"/>
      <c r="H106" s="74"/>
      <c r="I106" s="74"/>
      <c r="J106" s="74"/>
      <c r="K106" s="76"/>
    </row>
    <row r="107" spans="2:13" ht="26.15" customHeight="1" x14ac:dyDescent="0.35">
      <c r="B107" s="77"/>
      <c r="C107" s="507" t="s">
        <v>215</v>
      </c>
      <c r="D107" s="507"/>
      <c r="E107" s="507"/>
      <c r="F107" s="507"/>
      <c r="G107" s="507"/>
      <c r="H107" s="507"/>
      <c r="I107" s="507"/>
      <c r="J107" s="507"/>
      <c r="K107" s="78"/>
    </row>
    <row r="108" spans="2:13" ht="10" customHeight="1" x14ac:dyDescent="0.35">
      <c r="B108" s="77"/>
      <c r="C108" s="122"/>
      <c r="D108" s="122"/>
      <c r="E108" s="123"/>
      <c r="F108" s="72"/>
      <c r="G108" s="72"/>
      <c r="H108" s="72"/>
      <c r="I108" s="72"/>
      <c r="J108" s="72"/>
      <c r="K108" s="78"/>
    </row>
    <row r="109" spans="2:13" ht="28" customHeight="1" x14ac:dyDescent="0.35">
      <c r="B109" s="77"/>
      <c r="C109" s="505" t="s">
        <v>48</v>
      </c>
      <c r="D109" s="505"/>
      <c r="E109" s="505"/>
      <c r="F109" s="505"/>
      <c r="G109" s="505"/>
      <c r="H109" s="505"/>
      <c r="I109" s="505"/>
      <c r="J109" s="505"/>
      <c r="K109" s="78"/>
    </row>
    <row r="110" spans="2:13" ht="25" customHeight="1" x14ac:dyDescent="0.35">
      <c r="B110" s="77"/>
      <c r="C110" s="511" t="s">
        <v>212</v>
      </c>
      <c r="D110" s="511"/>
      <c r="E110" s="511"/>
      <c r="F110" s="511"/>
      <c r="G110" s="511"/>
      <c r="H110" s="511"/>
      <c r="I110" s="511"/>
      <c r="J110" s="511"/>
      <c r="K110" s="78"/>
    </row>
    <row r="111" spans="2:13" ht="22" customHeight="1" x14ac:dyDescent="0.35">
      <c r="B111" s="77"/>
      <c r="C111" s="165" t="s">
        <v>61</v>
      </c>
      <c r="D111" s="510" t="s">
        <v>213</v>
      </c>
      <c r="E111" s="510"/>
      <c r="F111" s="510"/>
      <c r="G111" s="510"/>
      <c r="H111" s="510"/>
      <c r="I111" s="510"/>
      <c r="J111" s="510"/>
      <c r="K111" s="78"/>
    </row>
    <row r="112" spans="2:13" s="1" customFormat="1" ht="22" customHeight="1" x14ac:dyDescent="0.3">
      <c r="B112" s="166"/>
      <c r="C112" s="165" t="s">
        <v>61</v>
      </c>
      <c r="D112" s="510" t="s">
        <v>214</v>
      </c>
      <c r="E112" s="510"/>
      <c r="F112" s="510"/>
      <c r="G112" s="510"/>
      <c r="H112" s="510"/>
      <c r="I112" s="510"/>
      <c r="J112" s="510"/>
      <c r="K112" s="167"/>
    </row>
    <row r="113" spans="2:11" ht="20.149999999999999" customHeight="1" x14ac:dyDescent="0.35">
      <c r="B113" s="77"/>
      <c r="C113" s="164"/>
      <c r="D113" s="164"/>
      <c r="E113" s="125"/>
      <c r="F113" s="125"/>
      <c r="G113" s="125"/>
      <c r="H113" s="125"/>
      <c r="I113" s="125"/>
      <c r="J113" s="125"/>
      <c r="K113" s="78"/>
    </row>
    <row r="114" spans="2:11" ht="22.5" customHeight="1" x14ac:dyDescent="0.35">
      <c r="B114" s="77"/>
      <c r="C114" s="511" t="s">
        <v>220</v>
      </c>
      <c r="D114" s="511"/>
      <c r="E114" s="511"/>
      <c r="F114" s="511"/>
      <c r="G114" s="511"/>
      <c r="H114" s="511"/>
      <c r="I114" s="511"/>
      <c r="J114" s="511"/>
      <c r="K114" s="78"/>
    </row>
    <row r="115" spans="2:11" ht="10" customHeight="1" thickBot="1" x14ac:dyDescent="0.4">
      <c r="B115" s="82"/>
      <c r="C115" s="29"/>
      <c r="D115" s="29"/>
      <c r="E115" s="29"/>
      <c r="F115" s="29"/>
      <c r="G115" s="29"/>
      <c r="H115" s="29"/>
      <c r="I115" s="29"/>
      <c r="J115" s="29"/>
      <c r="K115" s="85"/>
    </row>
    <row r="116" spans="2:11" ht="14.15" customHeight="1" thickBot="1" x14ac:dyDescent="0.4">
      <c r="C116" s="122"/>
      <c r="D116" s="122"/>
      <c r="E116" s="123"/>
      <c r="F116" s="162"/>
    </row>
    <row r="117" spans="2:11" ht="10" customHeight="1" x14ac:dyDescent="0.35">
      <c r="B117" s="73"/>
      <c r="C117" s="120"/>
      <c r="D117" s="120"/>
      <c r="E117" s="121"/>
      <c r="F117" s="88"/>
      <c r="G117" s="74"/>
      <c r="H117" s="74"/>
      <c r="I117" s="74"/>
      <c r="J117" s="74"/>
      <c r="K117" s="76"/>
    </row>
    <row r="118" spans="2:11" ht="26.15" customHeight="1" x14ac:dyDescent="0.35">
      <c r="B118" s="77"/>
      <c r="C118" s="507" t="s">
        <v>216</v>
      </c>
      <c r="D118" s="507"/>
      <c r="E118" s="507"/>
      <c r="F118" s="507"/>
      <c r="G118" s="507"/>
      <c r="H118" s="507"/>
      <c r="I118" s="507"/>
      <c r="J118" s="507"/>
      <c r="K118" s="78"/>
    </row>
    <row r="119" spans="2:11" ht="10" customHeight="1" x14ac:dyDescent="0.35">
      <c r="B119" s="77"/>
      <c r="C119" s="122"/>
      <c r="D119" s="122"/>
      <c r="E119" s="123"/>
      <c r="F119" s="72"/>
      <c r="G119" s="72"/>
      <c r="H119" s="72"/>
      <c r="I119" s="72"/>
      <c r="J119" s="72"/>
      <c r="K119" s="78"/>
    </row>
    <row r="120" spans="2:11" ht="34.5" customHeight="1" thickBot="1" x14ac:dyDescent="0.4">
      <c r="B120" s="77"/>
      <c r="C120" s="168"/>
      <c r="D120" s="169"/>
      <c r="E120" s="170" t="s">
        <v>27</v>
      </c>
      <c r="F120" s="171"/>
      <c r="G120" s="171"/>
      <c r="H120" s="69"/>
      <c r="I120" s="69"/>
      <c r="J120" s="69"/>
      <c r="K120" s="90"/>
    </row>
    <row r="121" spans="2:11" ht="26" customHeight="1" x14ac:dyDescent="0.35">
      <c r="B121" s="77"/>
      <c r="C121" s="562" t="s">
        <v>197</v>
      </c>
      <c r="D121" s="563"/>
      <c r="E121" s="564"/>
      <c r="F121" s="172"/>
      <c r="G121" s="547" t="s">
        <v>222</v>
      </c>
      <c r="H121" s="548"/>
      <c r="I121" s="549"/>
      <c r="J121" s="173"/>
      <c r="K121" s="90"/>
    </row>
    <row r="122" spans="2:11" ht="22" customHeight="1" x14ac:dyDescent="0.35">
      <c r="B122" s="77"/>
      <c r="C122" s="508" t="s">
        <v>56</v>
      </c>
      <c r="D122" s="509"/>
      <c r="E122" s="174">
        <f>Budget_Détaillé!E46</f>
        <v>0</v>
      </c>
      <c r="F122" s="175"/>
      <c r="G122" s="550"/>
      <c r="H122" s="551"/>
      <c r="I122" s="552"/>
      <c r="J122" s="176"/>
      <c r="K122" s="90"/>
    </row>
    <row r="123" spans="2:11" ht="22" customHeight="1" x14ac:dyDescent="0.35">
      <c r="B123" s="77"/>
      <c r="C123" s="508" t="s">
        <v>200</v>
      </c>
      <c r="D123" s="509"/>
      <c r="E123" s="174">
        <f>Budget_Détaillé!F46</f>
        <v>0</v>
      </c>
      <c r="F123" s="175"/>
      <c r="G123" s="550"/>
      <c r="H123" s="551"/>
      <c r="I123" s="552"/>
      <c r="J123" s="176"/>
      <c r="K123" s="90"/>
    </row>
    <row r="124" spans="2:11" ht="22" customHeight="1" x14ac:dyDescent="0.35">
      <c r="B124" s="77"/>
      <c r="C124" s="508" t="s">
        <v>45</v>
      </c>
      <c r="D124" s="509"/>
      <c r="E124" s="174">
        <f>Budget_Détaillé!G46</f>
        <v>0</v>
      </c>
      <c r="F124" s="175"/>
      <c r="G124" s="550"/>
      <c r="H124" s="551"/>
      <c r="I124" s="552"/>
      <c r="J124" s="176"/>
      <c r="K124" s="90"/>
    </row>
    <row r="125" spans="2:11" ht="22" customHeight="1" x14ac:dyDescent="0.35">
      <c r="B125" s="77"/>
      <c r="C125" s="508" t="s">
        <v>46</v>
      </c>
      <c r="D125" s="509"/>
      <c r="E125" s="174">
        <f>Budget_Détaillé!H46</f>
        <v>0</v>
      </c>
      <c r="F125" s="175"/>
      <c r="G125" s="550"/>
      <c r="H125" s="551"/>
      <c r="I125" s="552"/>
      <c r="J125" s="176"/>
      <c r="K125" s="90"/>
    </row>
    <row r="126" spans="2:11" ht="28" customHeight="1" x14ac:dyDescent="0.35">
      <c r="B126" s="77"/>
      <c r="C126" s="544" t="s">
        <v>223</v>
      </c>
      <c r="D126" s="545"/>
      <c r="E126" s="177">
        <f>SUM(E122:E125)</f>
        <v>0</v>
      </c>
      <c r="F126" s="178"/>
      <c r="G126" s="550"/>
      <c r="H126" s="551"/>
      <c r="I126" s="552"/>
      <c r="J126" s="173"/>
      <c r="K126" s="90"/>
    </row>
    <row r="127" spans="2:11" ht="14.15" customHeight="1" x14ac:dyDescent="0.35">
      <c r="B127" s="77"/>
      <c r="E127" s="179"/>
      <c r="F127" s="180"/>
      <c r="G127" s="550"/>
      <c r="H127" s="551"/>
      <c r="I127" s="552"/>
      <c r="J127" s="180"/>
      <c r="K127" s="90"/>
    </row>
    <row r="128" spans="2:11" ht="14.15" customHeight="1" x14ac:dyDescent="0.35">
      <c r="B128" s="77"/>
      <c r="E128" s="179"/>
      <c r="F128" s="180"/>
      <c r="G128" s="550"/>
      <c r="H128" s="551"/>
      <c r="I128" s="552"/>
      <c r="J128" s="180"/>
      <c r="K128" s="90"/>
    </row>
    <row r="129" spans="2:14" ht="26" customHeight="1" x14ac:dyDescent="0.35">
      <c r="B129" s="77"/>
      <c r="C129" s="562" t="s">
        <v>203</v>
      </c>
      <c r="D129" s="563"/>
      <c r="E129" s="564"/>
      <c r="F129" s="172"/>
      <c r="G129" s="550"/>
      <c r="H129" s="551"/>
      <c r="I129" s="552"/>
      <c r="J129" s="173"/>
      <c r="K129" s="90"/>
    </row>
    <row r="130" spans="2:14" ht="38" customHeight="1" x14ac:dyDescent="0.35">
      <c r="B130" s="77"/>
      <c r="C130" s="556" t="s">
        <v>259</v>
      </c>
      <c r="D130" s="557"/>
      <c r="E130" s="174">
        <f>Budget_Détaillé!I49</f>
        <v>0</v>
      </c>
      <c r="F130" s="172"/>
      <c r="G130" s="550"/>
      <c r="H130" s="551"/>
      <c r="I130" s="552"/>
      <c r="J130" s="173"/>
      <c r="K130" s="90"/>
    </row>
    <row r="131" spans="2:14" ht="32.5" customHeight="1" x14ac:dyDescent="0.35">
      <c r="B131" s="77"/>
      <c r="C131" s="508" t="s">
        <v>25</v>
      </c>
      <c r="D131" s="509"/>
      <c r="E131" s="174">
        <f>Budget_Détaillé!I50</f>
        <v>0</v>
      </c>
      <c r="F131" s="175"/>
      <c r="G131" s="550"/>
      <c r="H131" s="551"/>
      <c r="I131" s="552"/>
      <c r="J131" s="176"/>
      <c r="K131" s="90"/>
    </row>
    <row r="132" spans="2:14" ht="40.5" customHeight="1" thickBot="1" x14ac:dyDescent="0.4">
      <c r="B132" s="77"/>
      <c r="C132" s="556" t="s">
        <v>224</v>
      </c>
      <c r="D132" s="557"/>
      <c r="E132" s="174">
        <f>Budget_Détaillé!I51</f>
        <v>0</v>
      </c>
      <c r="F132" s="175"/>
      <c r="G132" s="553"/>
      <c r="H132" s="554"/>
      <c r="I132" s="555"/>
      <c r="J132" s="176"/>
      <c r="K132" s="90"/>
    </row>
    <row r="133" spans="2:14" ht="22" customHeight="1" x14ac:dyDescent="0.35">
      <c r="B133" s="77"/>
      <c r="C133" s="508" t="s">
        <v>28</v>
      </c>
      <c r="D133" s="509"/>
      <c r="E133" s="174">
        <f>Budget_Détaillé!I52</f>
        <v>0</v>
      </c>
      <c r="F133" s="175"/>
      <c r="J133" s="176"/>
      <c r="K133" s="90"/>
    </row>
    <row r="134" spans="2:14" ht="22" customHeight="1" x14ac:dyDescent="0.35">
      <c r="B134" s="77"/>
      <c r="C134" s="508" t="s">
        <v>225</v>
      </c>
      <c r="D134" s="509"/>
      <c r="E134" s="174">
        <f>Budget_Détaillé!I53</f>
        <v>0</v>
      </c>
      <c r="F134" s="175"/>
      <c r="J134" s="176"/>
      <c r="K134" s="90"/>
    </row>
    <row r="135" spans="2:14" ht="22" customHeight="1" x14ac:dyDescent="0.35">
      <c r="B135" s="77"/>
      <c r="C135" s="508" t="s">
        <v>47</v>
      </c>
      <c r="D135" s="509"/>
      <c r="E135" s="174">
        <f>Budget_Détaillé!I54</f>
        <v>0</v>
      </c>
      <c r="F135" s="175"/>
      <c r="G135" s="181"/>
      <c r="H135" s="181"/>
      <c r="I135" s="181"/>
      <c r="J135" s="176"/>
      <c r="K135" s="90"/>
    </row>
    <row r="136" spans="2:14" ht="24" customHeight="1" x14ac:dyDescent="0.35">
      <c r="B136" s="77"/>
      <c r="C136" s="544" t="s">
        <v>226</v>
      </c>
      <c r="D136" s="545"/>
      <c r="E136" s="182">
        <f>SUM(E130:E135)</f>
        <v>0</v>
      </c>
      <c r="F136" s="183"/>
      <c r="G136" s="546" t="str">
        <f>IF(G138&lt;&gt;"","ATTENTION","")</f>
        <v/>
      </c>
      <c r="H136" s="546"/>
      <c r="I136" s="546"/>
      <c r="J136" s="72"/>
      <c r="K136" s="78"/>
    </row>
    <row r="137" spans="2:14" ht="18" customHeight="1" x14ac:dyDescent="0.35">
      <c r="B137" s="77"/>
      <c r="C137" s="184"/>
      <c r="D137" s="184"/>
      <c r="E137" s="185"/>
      <c r="F137" s="72"/>
      <c r="G137" s="497" t="str">
        <f>IF(E138&gt;160000,"L'aide financière peut atteindre un maximum de 50% des frais admissibles sans dépasser 160,000 $","")</f>
        <v/>
      </c>
      <c r="H137" s="497"/>
      <c r="I137" s="497"/>
      <c r="J137" s="72"/>
      <c r="K137" s="78"/>
    </row>
    <row r="138" spans="2:14" ht="28" customHeight="1" x14ac:dyDescent="0.35">
      <c r="B138" s="77"/>
      <c r="C138" s="560" t="s">
        <v>16</v>
      </c>
      <c r="D138" s="561"/>
      <c r="E138" s="186">
        <f>SUM(E126,E136)</f>
        <v>0</v>
      </c>
      <c r="G138" s="497"/>
      <c r="H138" s="497"/>
      <c r="I138" s="497"/>
      <c r="J138" s="187"/>
      <c r="K138" s="90"/>
    </row>
    <row r="139" spans="2:14" ht="14.15" customHeight="1" x14ac:dyDescent="0.35">
      <c r="B139" s="77"/>
      <c r="E139" s="179"/>
      <c r="G139" s="497"/>
      <c r="H139" s="497"/>
      <c r="I139" s="497"/>
      <c r="J139" s="187"/>
      <c r="K139" s="90"/>
    </row>
    <row r="140" spans="2:14" ht="10" customHeight="1" thickBot="1" x14ac:dyDescent="0.4">
      <c r="B140" s="82"/>
      <c r="C140" s="188"/>
      <c r="D140" s="188"/>
      <c r="E140" s="189"/>
      <c r="F140" s="190"/>
      <c r="G140" s="190"/>
      <c r="H140" s="190"/>
      <c r="I140" s="190"/>
      <c r="J140" s="190"/>
      <c r="K140" s="191"/>
    </row>
    <row r="141" spans="2:14" ht="14.15" customHeight="1" thickBot="1" x14ac:dyDescent="0.4">
      <c r="E141" s="179"/>
      <c r="K141" s="63"/>
    </row>
    <row r="142" spans="2:14" ht="10" customHeight="1" x14ac:dyDescent="0.35">
      <c r="B142" s="73"/>
      <c r="C142" s="74"/>
      <c r="D142" s="74"/>
      <c r="E142" s="192"/>
      <c r="F142" s="74"/>
      <c r="G142" s="74"/>
      <c r="H142" s="74"/>
      <c r="I142" s="74"/>
      <c r="J142" s="74"/>
      <c r="K142" s="89"/>
    </row>
    <row r="143" spans="2:14" ht="26.15" customHeight="1" x14ac:dyDescent="0.35">
      <c r="B143" s="77"/>
      <c r="C143" s="507" t="s">
        <v>217</v>
      </c>
      <c r="D143" s="507"/>
      <c r="E143" s="507"/>
      <c r="F143" s="507"/>
      <c r="G143" s="507"/>
      <c r="H143" s="507"/>
      <c r="I143" s="507"/>
      <c r="J143" s="507"/>
      <c r="K143" s="78"/>
      <c r="M143" s="193"/>
      <c r="N143" s="193"/>
    </row>
    <row r="144" spans="2:14" ht="10" customHeight="1" x14ac:dyDescent="0.35">
      <c r="B144" s="77"/>
      <c r="C144" s="162"/>
      <c r="D144" s="162"/>
      <c r="E144" s="123"/>
      <c r="F144" s="162"/>
      <c r="K144" s="78"/>
      <c r="M144" s="194"/>
      <c r="N144" s="194"/>
    </row>
    <row r="145" spans="2:14" ht="50.15" customHeight="1" x14ac:dyDescent="0.35">
      <c r="B145" s="77"/>
      <c r="C145" s="513" t="s">
        <v>73</v>
      </c>
      <c r="D145" s="514"/>
      <c r="E145" s="514"/>
      <c r="F145" s="514"/>
      <c r="G145" s="514"/>
      <c r="H145" s="514"/>
      <c r="I145" s="514"/>
      <c r="J145" s="515"/>
      <c r="K145" s="78"/>
      <c r="M145" s="194"/>
      <c r="N145" s="194"/>
    </row>
    <row r="146" spans="2:14" ht="10" customHeight="1" x14ac:dyDescent="0.35">
      <c r="B146" s="77"/>
      <c r="C146" s="162"/>
      <c r="D146" s="162"/>
      <c r="E146" s="123"/>
      <c r="F146" s="162"/>
      <c r="K146" s="78"/>
      <c r="M146" s="194"/>
      <c r="N146" s="194"/>
    </row>
    <row r="147" spans="2:14" s="1" customFormat="1" ht="38" customHeight="1" x14ac:dyDescent="0.3">
      <c r="B147" s="166"/>
      <c r="C147" s="558" t="str">
        <f>IF(E138=0,"",
IF(AND(E149&gt;0,E150=""),"N'oubliez pas d'inscrire le montant demandé à la SODEC",
IF(AND(E138&gt;0,E149=""),"Le requérant doit assumer au moins 30% des coûts du budget de projet déposé",
IF(E149/E138&lt;0.3,"Le requérant doit assumer au moins 30% des coûts du budget de projet déposé",""))))</f>
        <v/>
      </c>
      <c r="D147" s="559"/>
      <c r="E147" s="565" t="s">
        <v>27</v>
      </c>
      <c r="F147" s="567" t="s">
        <v>285</v>
      </c>
      <c r="G147" s="569" t="s">
        <v>121</v>
      </c>
      <c r="H147" s="520" t="s">
        <v>280</v>
      </c>
      <c r="I147" s="521"/>
      <c r="J147" s="521"/>
      <c r="K147" s="195"/>
      <c r="M147" s="194"/>
      <c r="N147" s="194"/>
    </row>
    <row r="148" spans="2:14" s="1" customFormat="1" ht="24" customHeight="1" x14ac:dyDescent="0.3">
      <c r="B148" s="166"/>
      <c r="C148" s="196" t="s">
        <v>294</v>
      </c>
      <c r="D148" s="197" t="s">
        <v>291</v>
      </c>
      <c r="E148" s="566"/>
      <c r="F148" s="568"/>
      <c r="G148" s="570"/>
      <c r="H148" s="522"/>
      <c r="I148" s="523"/>
      <c r="J148" s="523"/>
      <c r="K148" s="195"/>
      <c r="M148" s="194"/>
      <c r="N148" s="194"/>
    </row>
    <row r="149" spans="2:14" s="1" customFormat="1" ht="22" customHeight="1" x14ac:dyDescent="0.3">
      <c r="B149" s="166"/>
      <c r="C149" s="198" t="s">
        <v>227</v>
      </c>
      <c r="D149" s="55"/>
      <c r="E149" s="4"/>
      <c r="F149" s="3"/>
      <c r="G149" s="199" t="str">
        <f t="shared" ref="G149:G169" si="0">IF(F149="","",E149-F149)</f>
        <v/>
      </c>
      <c r="H149" s="489"/>
      <c r="I149" s="489"/>
      <c r="J149" s="489"/>
      <c r="K149" s="195"/>
      <c r="M149" s="200"/>
      <c r="N149" s="194"/>
    </row>
    <row r="150" spans="2:14" s="1" customFormat="1" ht="22" customHeight="1" x14ac:dyDescent="0.3">
      <c r="B150" s="166"/>
      <c r="C150" s="201" t="s">
        <v>257</v>
      </c>
      <c r="D150" s="55"/>
      <c r="E150" s="4"/>
      <c r="F150" s="3"/>
      <c r="G150" s="199" t="str">
        <f t="shared" si="0"/>
        <v/>
      </c>
      <c r="H150" s="489"/>
      <c r="I150" s="489"/>
      <c r="J150" s="489"/>
      <c r="K150" s="195"/>
      <c r="M150" s="200"/>
      <c r="N150" s="194"/>
    </row>
    <row r="151" spans="2:14" s="1" customFormat="1" ht="22" customHeight="1" x14ac:dyDescent="0.3">
      <c r="B151" s="166"/>
      <c r="C151" s="490" t="s">
        <v>296</v>
      </c>
      <c r="D151" s="491"/>
      <c r="E151" s="202">
        <f>SUM(E152:E156)</f>
        <v>0</v>
      </c>
      <c r="F151" s="203">
        <f>SUM(F152:F156)</f>
        <v>0</v>
      </c>
      <c r="G151" s="204">
        <f t="shared" si="0"/>
        <v>0</v>
      </c>
      <c r="H151" s="492"/>
      <c r="I151" s="493"/>
      <c r="J151" s="494"/>
      <c r="K151" s="195"/>
      <c r="N151" s="194"/>
    </row>
    <row r="152" spans="2:14" s="1" customFormat="1" ht="22" customHeight="1" x14ac:dyDescent="0.3">
      <c r="B152" s="166"/>
      <c r="C152" s="205" t="s">
        <v>228</v>
      </c>
      <c r="D152" s="55"/>
      <c r="E152" s="4"/>
      <c r="F152" s="3"/>
      <c r="G152" s="199" t="str">
        <f t="shared" si="0"/>
        <v/>
      </c>
      <c r="H152" s="489"/>
      <c r="I152" s="489"/>
      <c r="J152" s="489"/>
      <c r="K152" s="195"/>
      <c r="N152" s="194"/>
    </row>
    <row r="153" spans="2:14" s="1" customFormat="1" ht="22" customHeight="1" x14ac:dyDescent="0.3">
      <c r="B153" s="166"/>
      <c r="C153" s="205" t="s">
        <v>229</v>
      </c>
      <c r="D153" s="55"/>
      <c r="E153" s="4"/>
      <c r="F153" s="3"/>
      <c r="G153" s="199" t="str">
        <f t="shared" si="0"/>
        <v/>
      </c>
      <c r="H153" s="489"/>
      <c r="I153" s="489"/>
      <c r="J153" s="489"/>
      <c r="K153" s="195"/>
      <c r="N153" s="194"/>
    </row>
    <row r="154" spans="2:14" s="1" customFormat="1" ht="22" customHeight="1" x14ac:dyDescent="0.3">
      <c r="B154" s="166"/>
      <c r="C154" s="62"/>
      <c r="D154" s="55"/>
      <c r="E154" s="4"/>
      <c r="F154" s="3"/>
      <c r="G154" s="199" t="str">
        <f t="shared" si="0"/>
        <v/>
      </c>
      <c r="H154" s="489"/>
      <c r="I154" s="489"/>
      <c r="J154" s="489"/>
      <c r="K154" s="195"/>
      <c r="N154" s="194"/>
    </row>
    <row r="155" spans="2:14" s="1" customFormat="1" ht="22" customHeight="1" x14ac:dyDescent="0.3">
      <c r="B155" s="166"/>
      <c r="C155" s="62"/>
      <c r="D155" s="55"/>
      <c r="E155" s="4"/>
      <c r="F155" s="3"/>
      <c r="G155" s="199" t="str">
        <f t="shared" si="0"/>
        <v/>
      </c>
      <c r="H155" s="489"/>
      <c r="I155" s="489"/>
      <c r="J155" s="489"/>
      <c r="K155" s="195"/>
      <c r="N155" s="194"/>
    </row>
    <row r="156" spans="2:14" s="1" customFormat="1" ht="22" customHeight="1" x14ac:dyDescent="0.3">
      <c r="B156" s="166"/>
      <c r="C156" s="62"/>
      <c r="D156" s="55"/>
      <c r="E156" s="4"/>
      <c r="F156" s="3"/>
      <c r="G156" s="199" t="str">
        <f t="shared" si="0"/>
        <v/>
      </c>
      <c r="H156" s="489"/>
      <c r="I156" s="489"/>
      <c r="J156" s="489"/>
      <c r="K156" s="195"/>
      <c r="N156" s="194"/>
    </row>
    <row r="157" spans="2:14" s="1" customFormat="1" ht="22" customHeight="1" x14ac:dyDescent="0.3">
      <c r="B157" s="166"/>
      <c r="C157" s="490" t="s">
        <v>299</v>
      </c>
      <c r="D157" s="491"/>
      <c r="E157" s="202">
        <f>SUM(E158:E163)</f>
        <v>0</v>
      </c>
      <c r="F157" s="203">
        <f t="shared" ref="F157" si="1">SUM(F158:F163)</f>
        <v>0</v>
      </c>
      <c r="G157" s="204">
        <f t="shared" si="0"/>
        <v>0</v>
      </c>
      <c r="H157" s="492"/>
      <c r="I157" s="493"/>
      <c r="J157" s="494"/>
      <c r="K157" s="195"/>
      <c r="N157" s="194"/>
    </row>
    <row r="158" spans="2:14" s="1" customFormat="1" ht="22" customHeight="1" x14ac:dyDescent="0.3">
      <c r="B158" s="166"/>
      <c r="C158" s="206" t="s">
        <v>230</v>
      </c>
      <c r="D158" s="55"/>
      <c r="E158" s="4"/>
      <c r="F158" s="3"/>
      <c r="G158" s="199" t="str">
        <f t="shared" si="0"/>
        <v/>
      </c>
      <c r="H158" s="489"/>
      <c r="I158" s="489"/>
      <c r="J158" s="489"/>
      <c r="K158" s="195"/>
      <c r="N158" s="194"/>
    </row>
    <row r="159" spans="2:14" s="1" customFormat="1" ht="33.5" customHeight="1" x14ac:dyDescent="0.3">
      <c r="B159" s="166"/>
      <c r="C159" s="206" t="s">
        <v>231</v>
      </c>
      <c r="D159" s="55"/>
      <c r="E159" s="4"/>
      <c r="F159" s="3"/>
      <c r="G159" s="199" t="str">
        <f t="shared" si="0"/>
        <v/>
      </c>
      <c r="H159" s="489"/>
      <c r="I159" s="489"/>
      <c r="J159" s="489"/>
      <c r="K159" s="195"/>
      <c r="N159" s="194"/>
    </row>
    <row r="160" spans="2:14" s="1" customFormat="1" ht="37.5" customHeight="1" x14ac:dyDescent="0.3">
      <c r="B160" s="166"/>
      <c r="C160" s="206" t="s">
        <v>232</v>
      </c>
      <c r="D160" s="55"/>
      <c r="E160" s="4"/>
      <c r="F160" s="3"/>
      <c r="G160" s="199" t="str">
        <f t="shared" si="0"/>
        <v/>
      </c>
      <c r="H160" s="489"/>
      <c r="I160" s="489"/>
      <c r="J160" s="489"/>
      <c r="K160" s="195"/>
      <c r="N160" s="194"/>
    </row>
    <row r="161" spans="2:14" s="1" customFormat="1" ht="22" customHeight="1" x14ac:dyDescent="0.3">
      <c r="B161" s="166"/>
      <c r="C161" s="62"/>
      <c r="D161" s="55"/>
      <c r="E161" s="4"/>
      <c r="F161" s="3"/>
      <c r="G161" s="199" t="str">
        <f t="shared" si="0"/>
        <v/>
      </c>
      <c r="H161" s="489"/>
      <c r="I161" s="489"/>
      <c r="J161" s="489"/>
      <c r="K161" s="195"/>
      <c r="N161" s="194"/>
    </row>
    <row r="162" spans="2:14" s="1" customFormat="1" ht="22" customHeight="1" x14ac:dyDescent="0.3">
      <c r="B162" s="166"/>
      <c r="C162" s="62"/>
      <c r="D162" s="55"/>
      <c r="E162" s="4"/>
      <c r="F162" s="3"/>
      <c r="G162" s="199" t="str">
        <f t="shared" si="0"/>
        <v/>
      </c>
      <c r="H162" s="489"/>
      <c r="I162" s="489"/>
      <c r="J162" s="489"/>
      <c r="K162" s="195"/>
      <c r="N162" s="194"/>
    </row>
    <row r="163" spans="2:14" s="1" customFormat="1" ht="22" customHeight="1" x14ac:dyDescent="0.3">
      <c r="B163" s="166"/>
      <c r="C163" s="62"/>
      <c r="D163" s="55"/>
      <c r="E163" s="4"/>
      <c r="F163" s="3"/>
      <c r="G163" s="199" t="str">
        <f t="shared" si="0"/>
        <v/>
      </c>
      <c r="H163" s="489"/>
      <c r="I163" s="489"/>
      <c r="J163" s="489"/>
      <c r="K163" s="195"/>
      <c r="N163" s="194"/>
    </row>
    <row r="164" spans="2:14" s="1" customFormat="1" ht="22" customHeight="1" x14ac:dyDescent="0.3">
      <c r="B164" s="166"/>
      <c r="C164" s="490" t="s">
        <v>295</v>
      </c>
      <c r="D164" s="491"/>
      <c r="E164" s="202">
        <f>SUM(E165:E169)</f>
        <v>0</v>
      </c>
      <c r="F164" s="203">
        <f t="shared" ref="F164" si="2">SUM(F165:F169)</f>
        <v>0</v>
      </c>
      <c r="G164" s="204">
        <f t="shared" si="0"/>
        <v>0</v>
      </c>
      <c r="H164" s="492"/>
      <c r="I164" s="493"/>
      <c r="J164" s="494"/>
      <c r="K164" s="195"/>
      <c r="N164" s="194"/>
    </row>
    <row r="165" spans="2:14" s="1" customFormat="1" ht="20" customHeight="1" x14ac:dyDescent="0.3">
      <c r="B165" s="166"/>
      <c r="C165" s="62"/>
      <c r="D165" s="55"/>
      <c r="E165" s="4"/>
      <c r="F165" s="3"/>
      <c r="G165" s="199" t="str">
        <f t="shared" si="0"/>
        <v/>
      </c>
      <c r="H165" s="489"/>
      <c r="I165" s="489"/>
      <c r="J165" s="489"/>
      <c r="K165" s="195"/>
      <c r="N165" s="63"/>
    </row>
    <row r="166" spans="2:14" s="1" customFormat="1" ht="20" customHeight="1" x14ac:dyDescent="0.3">
      <c r="B166" s="166"/>
      <c r="C166" s="62"/>
      <c r="D166" s="55"/>
      <c r="E166" s="4"/>
      <c r="F166" s="3"/>
      <c r="G166" s="199" t="str">
        <f t="shared" si="0"/>
        <v/>
      </c>
      <c r="H166" s="489"/>
      <c r="I166" s="489"/>
      <c r="J166" s="489"/>
      <c r="K166" s="195"/>
      <c r="N166" s="63"/>
    </row>
    <row r="167" spans="2:14" s="1" customFormat="1" ht="20" customHeight="1" x14ac:dyDescent="0.3">
      <c r="B167" s="166"/>
      <c r="C167" s="62"/>
      <c r="D167" s="55"/>
      <c r="E167" s="4"/>
      <c r="F167" s="3"/>
      <c r="G167" s="199" t="str">
        <f t="shared" si="0"/>
        <v/>
      </c>
      <c r="H167" s="489"/>
      <c r="I167" s="489"/>
      <c r="J167" s="489"/>
      <c r="K167" s="195"/>
      <c r="N167" s="63"/>
    </row>
    <row r="168" spans="2:14" s="1" customFormat="1" ht="20" customHeight="1" x14ac:dyDescent="0.3">
      <c r="B168" s="166"/>
      <c r="C168" s="62"/>
      <c r="D168" s="55"/>
      <c r="E168" s="4"/>
      <c r="F168" s="3"/>
      <c r="G168" s="199" t="str">
        <f t="shared" si="0"/>
        <v/>
      </c>
      <c r="H168" s="489"/>
      <c r="I168" s="489"/>
      <c r="J168" s="489"/>
      <c r="K168" s="195"/>
      <c r="N168" s="63"/>
    </row>
    <row r="169" spans="2:14" s="1" customFormat="1" ht="20" customHeight="1" x14ac:dyDescent="0.3">
      <c r="B169" s="166"/>
      <c r="C169" s="62"/>
      <c r="D169" s="55"/>
      <c r="E169" s="4"/>
      <c r="F169" s="3"/>
      <c r="G169" s="199" t="str">
        <f t="shared" si="0"/>
        <v/>
      </c>
      <c r="H169" s="489"/>
      <c r="I169" s="489"/>
      <c r="J169" s="489"/>
      <c r="K169" s="195"/>
      <c r="M169" s="221" t="s">
        <v>50</v>
      </c>
      <c r="N169" s="63"/>
    </row>
    <row r="170" spans="2:14" s="1" customFormat="1" x14ac:dyDescent="0.3">
      <c r="B170" s="166"/>
      <c r="E170" s="207"/>
      <c r="K170" s="195"/>
    </row>
    <row r="171" spans="2:14" s="1" customFormat="1" ht="20.149999999999999" customHeight="1" x14ac:dyDescent="0.3">
      <c r="B171" s="166"/>
      <c r="C171" s="487" t="s">
        <v>0</v>
      </c>
      <c r="D171" s="488"/>
      <c r="E171" s="186">
        <f>SUM(E149,E150,E151,E157,E164)</f>
        <v>0</v>
      </c>
      <c r="F171" s="208">
        <f t="shared" ref="F171" si="3">SUM(F149,F150,F151,F157,F164)</f>
        <v>0</v>
      </c>
      <c r="G171" s="209">
        <f>SUM(G149,G150,G151,G157,G164)</f>
        <v>0</v>
      </c>
      <c r="H171" s="495"/>
      <c r="I171" s="496"/>
      <c r="J171" s="496"/>
      <c r="K171" s="195"/>
    </row>
    <row r="172" spans="2:14" ht="10" customHeight="1" thickBot="1" x14ac:dyDescent="0.4">
      <c r="B172" s="82"/>
      <c r="C172" s="118"/>
      <c r="D172" s="118"/>
      <c r="E172" s="117"/>
      <c r="F172" s="118"/>
      <c r="G172" s="83"/>
      <c r="H172" s="83"/>
      <c r="I172" s="83"/>
      <c r="J172" s="83"/>
      <c r="K172" s="85"/>
    </row>
    <row r="173" spans="2:14" ht="14.15" customHeight="1" thickBot="1" x14ac:dyDescent="0.4">
      <c r="C173" s="162"/>
      <c r="D173" s="162"/>
      <c r="E173" s="123"/>
      <c r="F173" s="162"/>
    </row>
    <row r="174" spans="2:14" ht="10" customHeight="1" x14ac:dyDescent="0.35">
      <c r="B174" s="73"/>
      <c r="C174" s="74"/>
      <c r="D174" s="74"/>
      <c r="E174" s="192"/>
      <c r="F174" s="74"/>
      <c r="G174" s="74"/>
      <c r="H174" s="74"/>
      <c r="I174" s="74"/>
      <c r="J174" s="74"/>
      <c r="K174" s="89"/>
    </row>
    <row r="175" spans="2:14" ht="26.15" customHeight="1" x14ac:dyDescent="0.35">
      <c r="B175" s="77"/>
      <c r="C175" s="507" t="s">
        <v>233</v>
      </c>
      <c r="D175" s="507"/>
      <c r="E175" s="507"/>
      <c r="F175" s="507"/>
      <c r="G175" s="507"/>
      <c r="H175" s="507"/>
      <c r="I175" s="507"/>
      <c r="J175" s="507"/>
      <c r="K175" s="78"/>
    </row>
    <row r="176" spans="2:14" ht="10" customHeight="1" x14ac:dyDescent="0.35">
      <c r="B176" s="77"/>
      <c r="C176" s="162"/>
      <c r="D176" s="162"/>
      <c r="E176" s="123"/>
      <c r="F176" s="162"/>
      <c r="K176" s="78"/>
    </row>
    <row r="177" spans="2:13" ht="30.5" customHeight="1" x14ac:dyDescent="0.35">
      <c r="B177" s="77"/>
      <c r="C177" s="464" t="s">
        <v>322</v>
      </c>
      <c r="D177" s="465"/>
      <c r="E177" s="465"/>
      <c r="F177" s="465"/>
      <c r="G177" s="465"/>
      <c r="H177" s="465"/>
      <c r="I177" s="465"/>
      <c r="J177" s="466"/>
      <c r="K177" s="78"/>
      <c r="M177" s="163"/>
    </row>
    <row r="178" spans="2:13" ht="22" customHeight="1" x14ac:dyDescent="0.35">
      <c r="B178" s="77"/>
      <c r="C178" s="444" t="s">
        <v>318</v>
      </c>
      <c r="D178" s="467" t="s">
        <v>319</v>
      </c>
      <c r="E178" s="467"/>
      <c r="F178" s="467"/>
      <c r="G178" s="445" t="s">
        <v>317</v>
      </c>
      <c r="H178" s="467" t="s">
        <v>166</v>
      </c>
      <c r="I178" s="467"/>
      <c r="J178" s="467"/>
      <c r="K178" s="78"/>
    </row>
    <row r="179" spans="2:13" ht="32" customHeight="1" x14ac:dyDescent="0.35">
      <c r="B179" s="77"/>
      <c r="C179" s="468"/>
      <c r="D179" s="452" t="s">
        <v>324</v>
      </c>
      <c r="E179" s="452"/>
      <c r="F179" s="452"/>
      <c r="G179" s="432"/>
      <c r="H179" s="471"/>
      <c r="I179" s="472"/>
      <c r="J179" s="473"/>
      <c r="K179" s="78"/>
      <c r="M179" s="438"/>
    </row>
    <row r="180" spans="2:13" ht="32" customHeight="1" x14ac:dyDescent="0.35">
      <c r="B180" s="77"/>
      <c r="C180" s="469"/>
      <c r="D180" s="452" t="s">
        <v>314</v>
      </c>
      <c r="E180" s="452"/>
      <c r="F180" s="452"/>
      <c r="G180" s="432"/>
      <c r="H180" s="471"/>
      <c r="I180" s="472"/>
      <c r="J180" s="473"/>
      <c r="K180" s="78"/>
      <c r="M180" s="438"/>
    </row>
    <row r="181" spans="2:13" ht="32" customHeight="1" x14ac:dyDescent="0.35">
      <c r="B181" s="77"/>
      <c r="C181" s="469"/>
      <c r="D181" s="452" t="s">
        <v>320</v>
      </c>
      <c r="E181" s="452"/>
      <c r="F181" s="452"/>
      <c r="G181" s="432"/>
      <c r="H181" s="471"/>
      <c r="I181" s="472"/>
      <c r="J181" s="473"/>
      <c r="K181" s="78"/>
      <c r="M181" s="438"/>
    </row>
    <row r="182" spans="2:13" ht="32" customHeight="1" x14ac:dyDescent="0.35">
      <c r="B182" s="77"/>
      <c r="C182" s="470"/>
      <c r="D182" s="456" t="s">
        <v>321</v>
      </c>
      <c r="E182" s="456"/>
      <c r="F182" s="456"/>
      <c r="G182" s="435"/>
      <c r="H182" s="474"/>
      <c r="I182" s="475"/>
      <c r="J182" s="476"/>
      <c r="K182" s="78"/>
      <c r="M182" s="438"/>
    </row>
    <row r="183" spans="2:13" ht="22" customHeight="1" x14ac:dyDescent="0.35">
      <c r="B183" s="77"/>
      <c r="C183" s="446"/>
      <c r="D183" s="460" t="s">
        <v>112</v>
      </c>
      <c r="E183" s="460"/>
      <c r="F183" s="460"/>
      <c r="G183" s="433">
        <f>SUM(G179:G182)</f>
        <v>0</v>
      </c>
      <c r="H183" s="477"/>
      <c r="I183" s="478"/>
      <c r="J183" s="479"/>
      <c r="K183" s="78"/>
    </row>
    <row r="184" spans="2:13" ht="10" customHeight="1" x14ac:dyDescent="0.35">
      <c r="B184" s="77"/>
      <c r="C184" s="447"/>
      <c r="D184" s="448"/>
      <c r="E184" s="449"/>
      <c r="F184" s="449"/>
      <c r="G184" s="449"/>
      <c r="H184" s="448"/>
      <c r="I184" s="448"/>
      <c r="J184" s="450"/>
      <c r="K184" s="78"/>
    </row>
    <row r="185" spans="2:13" ht="22" customHeight="1" x14ac:dyDescent="0.35">
      <c r="B185" s="77"/>
      <c r="C185" s="444" t="s">
        <v>318</v>
      </c>
      <c r="D185" s="467" t="s">
        <v>319</v>
      </c>
      <c r="E185" s="467"/>
      <c r="F185" s="467"/>
      <c r="G185" s="445" t="s">
        <v>317</v>
      </c>
      <c r="H185" s="467" t="s">
        <v>166</v>
      </c>
      <c r="I185" s="467"/>
      <c r="J185" s="467"/>
      <c r="K185" s="78"/>
    </row>
    <row r="186" spans="2:13" ht="32" customHeight="1" x14ac:dyDescent="0.35">
      <c r="B186" s="77"/>
      <c r="C186" s="468"/>
      <c r="D186" s="452" t="s">
        <v>324</v>
      </c>
      <c r="E186" s="452"/>
      <c r="F186" s="452"/>
      <c r="G186" s="434"/>
      <c r="H186" s="453"/>
      <c r="I186" s="454"/>
      <c r="J186" s="455"/>
      <c r="K186" s="78"/>
    </row>
    <row r="187" spans="2:13" ht="32" customHeight="1" x14ac:dyDescent="0.35">
      <c r="B187" s="77"/>
      <c r="C187" s="469"/>
      <c r="D187" s="452" t="s">
        <v>314</v>
      </c>
      <c r="E187" s="452"/>
      <c r="F187" s="452"/>
      <c r="G187" s="434"/>
      <c r="H187" s="453"/>
      <c r="I187" s="454"/>
      <c r="J187" s="455"/>
      <c r="K187" s="78"/>
    </row>
    <row r="188" spans="2:13" ht="32" customHeight="1" x14ac:dyDescent="0.35">
      <c r="B188" s="77"/>
      <c r="C188" s="469"/>
      <c r="D188" s="452" t="s">
        <v>320</v>
      </c>
      <c r="E188" s="452"/>
      <c r="F188" s="452"/>
      <c r="G188" s="434"/>
      <c r="H188" s="453"/>
      <c r="I188" s="454"/>
      <c r="J188" s="455"/>
      <c r="K188" s="78"/>
    </row>
    <row r="189" spans="2:13" ht="32" customHeight="1" x14ac:dyDescent="0.35">
      <c r="B189" s="77"/>
      <c r="C189" s="470"/>
      <c r="D189" s="456" t="s">
        <v>321</v>
      </c>
      <c r="E189" s="456"/>
      <c r="F189" s="456"/>
      <c r="G189" s="436"/>
      <c r="H189" s="457"/>
      <c r="I189" s="458"/>
      <c r="J189" s="459"/>
      <c r="K189" s="78"/>
    </row>
    <row r="190" spans="2:13" ht="22" customHeight="1" x14ac:dyDescent="0.35">
      <c r="B190" s="77"/>
      <c r="C190" s="451"/>
      <c r="D190" s="460" t="s">
        <v>112</v>
      </c>
      <c r="E190" s="460"/>
      <c r="F190" s="460"/>
      <c r="G190" s="437">
        <f>SUM(G186:G189)</f>
        <v>0</v>
      </c>
      <c r="H190" s="461"/>
      <c r="I190" s="462"/>
      <c r="J190" s="463"/>
      <c r="K190" s="78"/>
    </row>
    <row r="191" spans="2:13" ht="22" customHeight="1" x14ac:dyDescent="0.35">
      <c r="B191" s="77"/>
      <c r="C191" s="447"/>
      <c r="D191" s="448"/>
      <c r="E191" s="449"/>
      <c r="F191" s="449"/>
      <c r="G191" s="449"/>
      <c r="H191" s="448"/>
      <c r="I191" s="448"/>
      <c r="J191" s="450"/>
      <c r="K191" s="78"/>
    </row>
    <row r="192" spans="2:13" ht="30.5" customHeight="1" x14ac:dyDescent="0.35">
      <c r="B192" s="77"/>
      <c r="C192" s="464" t="s">
        <v>323</v>
      </c>
      <c r="D192" s="465"/>
      <c r="E192" s="465"/>
      <c r="F192" s="465"/>
      <c r="G192" s="465"/>
      <c r="H192" s="465"/>
      <c r="I192" s="465"/>
      <c r="J192" s="466"/>
      <c r="K192" s="78"/>
    </row>
    <row r="193" spans="2:13" ht="22" customHeight="1" x14ac:dyDescent="0.35">
      <c r="B193" s="77"/>
      <c r="C193" s="444" t="s">
        <v>318</v>
      </c>
      <c r="D193" s="467" t="s">
        <v>319</v>
      </c>
      <c r="E193" s="467"/>
      <c r="F193" s="467"/>
      <c r="G193" s="445" t="s">
        <v>317</v>
      </c>
      <c r="H193" s="467" t="s">
        <v>166</v>
      </c>
      <c r="I193" s="467"/>
      <c r="J193" s="467"/>
      <c r="K193" s="78"/>
    </row>
    <row r="194" spans="2:13" ht="32" customHeight="1" x14ac:dyDescent="0.35">
      <c r="B194" s="77"/>
      <c r="C194" s="468"/>
      <c r="D194" s="452" t="s">
        <v>324</v>
      </c>
      <c r="E194" s="452"/>
      <c r="F194" s="452"/>
      <c r="G194" s="432"/>
      <c r="H194" s="471"/>
      <c r="I194" s="472"/>
      <c r="J194" s="473"/>
      <c r="K194" s="78"/>
    </row>
    <row r="195" spans="2:13" ht="32" customHeight="1" x14ac:dyDescent="0.35">
      <c r="B195" s="77"/>
      <c r="C195" s="469"/>
      <c r="D195" s="452" t="s">
        <v>314</v>
      </c>
      <c r="E195" s="452"/>
      <c r="F195" s="452"/>
      <c r="G195" s="432"/>
      <c r="H195" s="471"/>
      <c r="I195" s="472"/>
      <c r="J195" s="473"/>
      <c r="K195" s="78"/>
    </row>
    <row r="196" spans="2:13" ht="32" customHeight="1" x14ac:dyDescent="0.35">
      <c r="B196" s="77"/>
      <c r="C196" s="469"/>
      <c r="D196" s="452" t="s">
        <v>320</v>
      </c>
      <c r="E196" s="452"/>
      <c r="F196" s="452"/>
      <c r="G196" s="432"/>
      <c r="H196" s="471"/>
      <c r="I196" s="472"/>
      <c r="J196" s="473"/>
      <c r="K196" s="78"/>
    </row>
    <row r="197" spans="2:13" ht="32" customHeight="1" x14ac:dyDescent="0.35">
      <c r="B197" s="77"/>
      <c r="C197" s="470"/>
      <c r="D197" s="456" t="s">
        <v>321</v>
      </c>
      <c r="E197" s="456"/>
      <c r="F197" s="456"/>
      <c r="G197" s="435"/>
      <c r="H197" s="474"/>
      <c r="I197" s="475"/>
      <c r="J197" s="476"/>
      <c r="K197" s="78"/>
    </row>
    <row r="198" spans="2:13" ht="22" customHeight="1" x14ac:dyDescent="0.35">
      <c r="B198" s="77"/>
      <c r="C198" s="446"/>
      <c r="D198" s="460" t="s">
        <v>112</v>
      </c>
      <c r="E198" s="460"/>
      <c r="F198" s="460"/>
      <c r="G198" s="433">
        <f>SUM(G194:G197)</f>
        <v>0</v>
      </c>
      <c r="H198" s="477"/>
      <c r="I198" s="478"/>
      <c r="J198" s="479"/>
      <c r="K198" s="78"/>
    </row>
    <row r="199" spans="2:13" ht="10" customHeight="1" x14ac:dyDescent="0.35">
      <c r="B199" s="77"/>
      <c r="C199" s="447"/>
      <c r="D199" s="448"/>
      <c r="E199" s="449"/>
      <c r="F199" s="449"/>
      <c r="G199" s="449"/>
      <c r="H199" s="448"/>
      <c r="I199" s="448"/>
      <c r="J199" s="450"/>
      <c r="K199" s="78"/>
    </row>
    <row r="200" spans="2:13" ht="22" customHeight="1" x14ac:dyDescent="0.35">
      <c r="B200" s="77"/>
      <c r="C200" s="444" t="s">
        <v>318</v>
      </c>
      <c r="D200" s="467" t="s">
        <v>319</v>
      </c>
      <c r="E200" s="467"/>
      <c r="F200" s="467"/>
      <c r="G200" s="445" t="s">
        <v>317</v>
      </c>
      <c r="H200" s="467" t="s">
        <v>166</v>
      </c>
      <c r="I200" s="467"/>
      <c r="J200" s="467"/>
      <c r="K200" s="78"/>
    </row>
    <row r="201" spans="2:13" ht="32" customHeight="1" x14ac:dyDescent="0.35">
      <c r="B201" s="77"/>
      <c r="C201" s="468"/>
      <c r="D201" s="452" t="s">
        <v>324</v>
      </c>
      <c r="E201" s="452"/>
      <c r="F201" s="452"/>
      <c r="G201" s="434"/>
      <c r="H201" s="453"/>
      <c r="I201" s="454"/>
      <c r="J201" s="455"/>
      <c r="K201" s="78"/>
    </row>
    <row r="202" spans="2:13" ht="32" customHeight="1" x14ac:dyDescent="0.35">
      <c r="B202" s="77"/>
      <c r="C202" s="469"/>
      <c r="D202" s="452" t="s">
        <v>314</v>
      </c>
      <c r="E202" s="452"/>
      <c r="F202" s="452"/>
      <c r="G202" s="434"/>
      <c r="H202" s="453"/>
      <c r="I202" s="454"/>
      <c r="J202" s="455"/>
      <c r="K202" s="78"/>
    </row>
    <row r="203" spans="2:13" ht="32" customHeight="1" x14ac:dyDescent="0.35">
      <c r="B203" s="77"/>
      <c r="C203" s="469"/>
      <c r="D203" s="452" t="s">
        <v>320</v>
      </c>
      <c r="E203" s="452"/>
      <c r="F203" s="452"/>
      <c r="G203" s="434"/>
      <c r="H203" s="453"/>
      <c r="I203" s="454"/>
      <c r="J203" s="455"/>
      <c r="K203" s="78"/>
    </row>
    <row r="204" spans="2:13" ht="32" customHeight="1" x14ac:dyDescent="0.35">
      <c r="B204" s="77"/>
      <c r="C204" s="470"/>
      <c r="D204" s="456" t="s">
        <v>321</v>
      </c>
      <c r="E204" s="456"/>
      <c r="F204" s="456"/>
      <c r="G204" s="436"/>
      <c r="H204" s="457"/>
      <c r="I204" s="458"/>
      <c r="J204" s="459"/>
      <c r="K204" s="78"/>
    </row>
    <row r="205" spans="2:13" ht="22" customHeight="1" x14ac:dyDescent="0.35">
      <c r="B205" s="77"/>
      <c r="C205" s="451"/>
      <c r="D205" s="460" t="s">
        <v>112</v>
      </c>
      <c r="E205" s="460"/>
      <c r="F205" s="460"/>
      <c r="G205" s="437">
        <f>SUM(G201:G204)</f>
        <v>0</v>
      </c>
      <c r="H205" s="461"/>
      <c r="I205" s="462"/>
      <c r="J205" s="463"/>
      <c r="K205" s="78"/>
    </row>
    <row r="206" spans="2:13" ht="10" customHeight="1" thickBot="1" x14ac:dyDescent="0.4">
      <c r="B206" s="82"/>
      <c r="C206" s="210"/>
      <c r="D206" s="210"/>
      <c r="E206" s="211"/>
      <c r="F206" s="211"/>
      <c r="G206" s="212"/>
      <c r="H206" s="212"/>
      <c r="I206" s="212"/>
      <c r="J206" s="213"/>
      <c r="K206" s="85"/>
    </row>
    <row r="207" spans="2:13" ht="14.15" customHeight="1" thickBot="1" x14ac:dyDescent="0.4">
      <c r="C207" s="214"/>
      <c r="D207" s="214"/>
      <c r="E207" s="215"/>
      <c r="F207" s="215"/>
      <c r="G207" s="2"/>
      <c r="H207" s="2"/>
      <c r="I207" s="2"/>
      <c r="J207" s="1"/>
    </row>
    <row r="208" spans="2:13" ht="10" customHeight="1" x14ac:dyDescent="0.35">
      <c r="B208" s="73"/>
      <c r="C208" s="74"/>
      <c r="D208" s="74"/>
      <c r="E208" s="192"/>
      <c r="F208" s="74"/>
      <c r="G208" s="74"/>
      <c r="H208" s="74"/>
      <c r="I208" s="74"/>
      <c r="J208" s="74"/>
      <c r="K208" s="89"/>
      <c r="M208" s="512"/>
    </row>
    <row r="209" spans="2:14" ht="26.15" customHeight="1" x14ac:dyDescent="0.35">
      <c r="B209" s="77"/>
      <c r="C209" s="539" t="s">
        <v>43</v>
      </c>
      <c r="D209" s="540"/>
      <c r="E209" s="540"/>
      <c r="F209" s="540"/>
      <c r="G209" s="540"/>
      <c r="H209" s="540"/>
      <c r="I209" s="540"/>
      <c r="J209" s="541"/>
      <c r="K209" s="78"/>
      <c r="M209" s="512"/>
    </row>
    <row r="210" spans="2:14" ht="10" customHeight="1" thickBot="1" x14ac:dyDescent="0.4">
      <c r="B210" s="82"/>
      <c r="C210" s="210"/>
      <c r="D210" s="210"/>
      <c r="E210" s="211"/>
      <c r="F210" s="211"/>
      <c r="G210" s="212"/>
      <c r="H210" s="212"/>
      <c r="I210" s="212"/>
      <c r="J210" s="213"/>
      <c r="K210" s="85"/>
      <c r="M210" s="512"/>
    </row>
    <row r="211" spans="2:14" ht="14.15" customHeight="1" thickBot="1" x14ac:dyDescent="0.4">
      <c r="C211" s="214"/>
      <c r="D211" s="214"/>
      <c r="E211" s="215"/>
      <c r="F211" s="215"/>
      <c r="G211" s="2"/>
      <c r="H211" s="2"/>
      <c r="I211" s="2"/>
      <c r="J211" s="1"/>
      <c r="M211" s="216"/>
    </row>
    <row r="212" spans="2:14" ht="16" customHeight="1" x14ac:dyDescent="0.35">
      <c r="B212" s="73"/>
      <c r="C212" s="88"/>
      <c r="D212" s="88"/>
      <c r="E212" s="121"/>
      <c r="F212" s="88"/>
      <c r="G212" s="74"/>
      <c r="H212" s="74"/>
      <c r="I212" s="74"/>
      <c r="J212" s="74"/>
      <c r="K212" s="76"/>
    </row>
    <row r="213" spans="2:14" ht="40" customHeight="1" x14ac:dyDescent="0.35">
      <c r="B213" s="77"/>
      <c r="C213" s="542" t="s">
        <v>63</v>
      </c>
      <c r="D213" s="543"/>
      <c r="E213" s="543"/>
      <c r="F213" s="543"/>
      <c r="G213" s="543"/>
      <c r="H213" s="543"/>
      <c r="I213" s="543"/>
      <c r="J213" s="543"/>
      <c r="K213" s="78"/>
    </row>
    <row r="214" spans="2:14" ht="16" customHeight="1" thickBot="1" x14ac:dyDescent="0.4">
      <c r="B214" s="82"/>
      <c r="C214" s="217"/>
      <c r="D214" s="217"/>
      <c r="E214" s="218"/>
      <c r="F214" s="217"/>
      <c r="G214" s="83"/>
      <c r="H214" s="83"/>
      <c r="I214" s="83"/>
      <c r="J214" s="83"/>
      <c r="K214" s="85"/>
    </row>
    <row r="215" spans="2:14" ht="15.5" x14ac:dyDescent="0.35">
      <c r="C215" s="219"/>
      <c r="D215" s="219"/>
      <c r="E215" s="220"/>
      <c r="F215" s="219"/>
    </row>
    <row r="216" spans="2:14" ht="38.15" customHeight="1" x14ac:dyDescent="0.35">
      <c r="C216" s="526" t="s">
        <v>144</v>
      </c>
      <c r="D216" s="527"/>
      <c r="E216" s="527"/>
      <c r="F216" s="527"/>
      <c r="G216" s="527"/>
      <c r="H216" s="527"/>
      <c r="I216" s="527"/>
      <c r="J216" s="528"/>
      <c r="K216" s="70"/>
      <c r="N216" s="66"/>
    </row>
    <row r="217" spans="2:14" ht="15.5" x14ac:dyDescent="0.35">
      <c r="C217" s="219"/>
      <c r="D217" s="219"/>
      <c r="E217" s="220"/>
      <c r="F217" s="219"/>
    </row>
    <row r="218" spans="2:14" ht="15.5" x14ac:dyDescent="0.35">
      <c r="C218" s="219"/>
      <c r="D218" s="219"/>
      <c r="E218" s="220"/>
      <c r="F218" s="219"/>
    </row>
  </sheetData>
  <sheetProtection algorithmName="SHA-512" hashValue="9kS7teouFh3HoB2GvGuXLF50Dj2jDWo7vQkkVfjZlrZTAK7XQnClOHghD31nsD29Jrp4ZtOB3QjyBGE8cjBaSA==" saltValue="GAaFZ5IfPvIvJ8uP5rORlQ==" spinCount="100000" sheet="1" objects="1" scenarios="1" formatRows="0"/>
  <mergeCells count="210">
    <mergeCell ref="N28:R28"/>
    <mergeCell ref="N32:R32"/>
    <mergeCell ref="H35:J35"/>
    <mergeCell ref="F37:J38"/>
    <mergeCell ref="F35:G35"/>
    <mergeCell ref="C54:J54"/>
    <mergeCell ref="F85:J85"/>
    <mergeCell ref="C60:E60"/>
    <mergeCell ref="C62:E62"/>
    <mergeCell ref="F45:J45"/>
    <mergeCell ref="C64:E64"/>
    <mergeCell ref="C66:E66"/>
    <mergeCell ref="F66:J66"/>
    <mergeCell ref="C39:J39"/>
    <mergeCell ref="F32:J32"/>
    <mergeCell ref="F33:J33"/>
    <mergeCell ref="C37:E37"/>
    <mergeCell ref="F41:J41"/>
    <mergeCell ref="F70:H70"/>
    <mergeCell ref="I78:J78"/>
    <mergeCell ref="I79:J79"/>
    <mergeCell ref="I70:J70"/>
    <mergeCell ref="C70:E70"/>
    <mergeCell ref="F73:H73"/>
    <mergeCell ref="C126:D126"/>
    <mergeCell ref="C130:D130"/>
    <mergeCell ref="I72:J72"/>
    <mergeCell ref="I73:J73"/>
    <mergeCell ref="I74:J74"/>
    <mergeCell ref="I75:J75"/>
    <mergeCell ref="C147:D147"/>
    <mergeCell ref="H157:J157"/>
    <mergeCell ref="C151:D151"/>
    <mergeCell ref="H152:J152"/>
    <mergeCell ref="H153:J153"/>
    <mergeCell ref="H154:J154"/>
    <mergeCell ref="C138:D138"/>
    <mergeCell ref="C121:E121"/>
    <mergeCell ref="C129:E129"/>
    <mergeCell ref="H151:J151"/>
    <mergeCell ref="C131:D131"/>
    <mergeCell ref="C132:D132"/>
    <mergeCell ref="C133:D133"/>
    <mergeCell ref="I80:J80"/>
    <mergeCell ref="E147:E148"/>
    <mergeCell ref="F147:F148"/>
    <mergeCell ref="G147:G148"/>
    <mergeCell ref="I76:J76"/>
    <mergeCell ref="C209:J209"/>
    <mergeCell ref="H150:J150"/>
    <mergeCell ref="H155:J155"/>
    <mergeCell ref="H156:J156"/>
    <mergeCell ref="C157:D157"/>
    <mergeCell ref="C175:J175"/>
    <mergeCell ref="C216:J216"/>
    <mergeCell ref="F64:J64"/>
    <mergeCell ref="F84:J84"/>
    <mergeCell ref="C82:E82"/>
    <mergeCell ref="F82:J82"/>
    <mergeCell ref="H149:J149"/>
    <mergeCell ref="H167:J167"/>
    <mergeCell ref="C213:J213"/>
    <mergeCell ref="C118:J118"/>
    <mergeCell ref="C134:D134"/>
    <mergeCell ref="C135:D135"/>
    <mergeCell ref="C136:D136"/>
    <mergeCell ref="G136:I136"/>
    <mergeCell ref="C143:J143"/>
    <mergeCell ref="G121:I132"/>
    <mergeCell ref="C124:D124"/>
    <mergeCell ref="C125:D125"/>
    <mergeCell ref="I77:J77"/>
    <mergeCell ref="E1:K1"/>
    <mergeCell ref="C19:J19"/>
    <mergeCell ref="C20:J20"/>
    <mergeCell ref="F23:J23"/>
    <mergeCell ref="C6:J6"/>
    <mergeCell ref="C9:J9"/>
    <mergeCell ref="C68:E68"/>
    <mergeCell ref="F68:J68"/>
    <mergeCell ref="F46:J47"/>
    <mergeCell ref="C51:J51"/>
    <mergeCell ref="D12:J12"/>
    <mergeCell ref="D15:J15"/>
    <mergeCell ref="C44:E44"/>
    <mergeCell ref="F44:G44"/>
    <mergeCell ref="F43:J43"/>
    <mergeCell ref="F24:J24"/>
    <mergeCell ref="F25:J25"/>
    <mergeCell ref="F34:J34"/>
    <mergeCell ref="F36:J36"/>
    <mergeCell ref="C36:E36"/>
    <mergeCell ref="C41:E41"/>
    <mergeCell ref="C42:E42"/>
    <mergeCell ref="C43:E43"/>
    <mergeCell ref="C29:J29"/>
    <mergeCell ref="C123:D123"/>
    <mergeCell ref="F79:H79"/>
    <mergeCell ref="F80:H80"/>
    <mergeCell ref="D112:J112"/>
    <mergeCell ref="C114:J114"/>
    <mergeCell ref="M208:M210"/>
    <mergeCell ref="F87:J87"/>
    <mergeCell ref="F88:J88"/>
    <mergeCell ref="C145:J145"/>
    <mergeCell ref="C84:D89"/>
    <mergeCell ref="H159:J159"/>
    <mergeCell ref="H158:J158"/>
    <mergeCell ref="H147:J148"/>
    <mergeCell ref="C93:J93"/>
    <mergeCell ref="H168:J168"/>
    <mergeCell ref="H169:J169"/>
    <mergeCell ref="C122:D122"/>
    <mergeCell ref="C95:J95"/>
    <mergeCell ref="C102:J102"/>
    <mergeCell ref="C107:J107"/>
    <mergeCell ref="C110:J110"/>
    <mergeCell ref="D111:J111"/>
    <mergeCell ref="H178:J178"/>
    <mergeCell ref="H179:J179"/>
    <mergeCell ref="F76:H76"/>
    <mergeCell ref="F77:H77"/>
    <mergeCell ref="F78:H78"/>
    <mergeCell ref="F71:H71"/>
    <mergeCell ref="F72:H72"/>
    <mergeCell ref="I71:J71"/>
    <mergeCell ref="C109:J109"/>
    <mergeCell ref="C96:J96"/>
    <mergeCell ref="C100:J100"/>
    <mergeCell ref="C103:J103"/>
    <mergeCell ref="C22:E22"/>
    <mergeCell ref="C23:E23"/>
    <mergeCell ref="C24:E24"/>
    <mergeCell ref="C25:E25"/>
    <mergeCell ref="C26:E26"/>
    <mergeCell ref="C32:E32"/>
    <mergeCell ref="C33:E33"/>
    <mergeCell ref="C34:E34"/>
    <mergeCell ref="C35:E35"/>
    <mergeCell ref="C177:J177"/>
    <mergeCell ref="H182:J182"/>
    <mergeCell ref="D178:F178"/>
    <mergeCell ref="C179:C182"/>
    <mergeCell ref="C28:J28"/>
    <mergeCell ref="F42:J42"/>
    <mergeCell ref="C45:E45"/>
    <mergeCell ref="C171:D171"/>
    <mergeCell ref="H161:J161"/>
    <mergeCell ref="H162:J162"/>
    <mergeCell ref="H163:J163"/>
    <mergeCell ref="C164:D164"/>
    <mergeCell ref="H164:J164"/>
    <mergeCell ref="H160:J160"/>
    <mergeCell ref="H165:J165"/>
    <mergeCell ref="H166:J166"/>
    <mergeCell ref="H171:J171"/>
    <mergeCell ref="G137:I139"/>
    <mergeCell ref="F86:J86"/>
    <mergeCell ref="G60:J62"/>
    <mergeCell ref="D179:F179"/>
    <mergeCell ref="C58:E58"/>
    <mergeCell ref="F74:H74"/>
    <mergeCell ref="F75:H75"/>
    <mergeCell ref="D187:F187"/>
    <mergeCell ref="D188:F188"/>
    <mergeCell ref="D189:F189"/>
    <mergeCell ref="D183:F183"/>
    <mergeCell ref="D180:F180"/>
    <mergeCell ref="D181:F181"/>
    <mergeCell ref="D182:F182"/>
    <mergeCell ref="H202:J202"/>
    <mergeCell ref="D190:F190"/>
    <mergeCell ref="H183:J183"/>
    <mergeCell ref="H190:J190"/>
    <mergeCell ref="D193:F193"/>
    <mergeCell ref="H193:J193"/>
    <mergeCell ref="D194:F194"/>
    <mergeCell ref="H194:J194"/>
    <mergeCell ref="D195:F195"/>
    <mergeCell ref="H195:J195"/>
    <mergeCell ref="H186:J186"/>
    <mergeCell ref="H187:J187"/>
    <mergeCell ref="H188:J188"/>
    <mergeCell ref="H189:J189"/>
    <mergeCell ref="H180:J180"/>
    <mergeCell ref="H181:J181"/>
    <mergeCell ref="D203:F203"/>
    <mergeCell ref="H203:J203"/>
    <mergeCell ref="D204:F204"/>
    <mergeCell ref="H204:J204"/>
    <mergeCell ref="D205:F205"/>
    <mergeCell ref="H205:J205"/>
    <mergeCell ref="C192:J192"/>
    <mergeCell ref="D185:F185"/>
    <mergeCell ref="H185:J185"/>
    <mergeCell ref="D200:F200"/>
    <mergeCell ref="H200:J200"/>
    <mergeCell ref="C186:C189"/>
    <mergeCell ref="C194:C197"/>
    <mergeCell ref="C201:C204"/>
    <mergeCell ref="D196:F196"/>
    <mergeCell ref="H196:J196"/>
    <mergeCell ref="D197:F197"/>
    <mergeCell ref="H197:J197"/>
    <mergeCell ref="D198:F198"/>
    <mergeCell ref="H198:J198"/>
    <mergeCell ref="D201:F201"/>
    <mergeCell ref="H201:J201"/>
    <mergeCell ref="D202:F202"/>
    <mergeCell ref="D186:F186"/>
  </mergeCells>
  <phoneticPr fontId="81" type="noConversion"/>
  <conditionalFormatting sqref="C147:D147">
    <cfRule type="notContainsBlanks" dxfId="13" priority="14">
      <formula>LEN(TRIM(C147))&gt;0</formula>
    </cfRule>
  </conditionalFormatting>
  <conditionalFormatting sqref="C37:E37">
    <cfRule type="containsText" dxfId="12" priority="5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décision",C37)))</formula>
    </cfRule>
  </conditionalFormatting>
  <conditionalFormatting sqref="E149">
    <cfRule type="expression" dxfId="11" priority="1">
      <formula>AND($E$138&gt;0,$E$149="")</formula>
    </cfRule>
  </conditionalFormatting>
  <conditionalFormatting sqref="E150">
    <cfRule type="expression" dxfId="10" priority="3">
      <formula>AND($E$149&gt;0,$E$150="")</formula>
    </cfRule>
  </conditionalFormatting>
  <conditionalFormatting sqref="G137">
    <cfRule type="containsText" dxfId="9" priority="4" operator="containsText" text="L'aide financière peut atteindre un maximum de 50% des frais admissibles sans dépasser 80,000 $">
      <formula>NOT(ISERROR(SEARCH("L'aide financière peut atteindre un maximum de 50% des frais admissibles sans dépasser 80,000 $",G137)))</formula>
    </cfRule>
  </conditionalFormatting>
  <dataValidations xWindow="421" yWindow="673" count="9">
    <dataValidation allowBlank="1" showInputMessage="1" showErrorMessage="1" error="Entrer un nombre entier sans décimale" sqref="E151:F151 E164:F164 E157:F157" xr:uid="{C2B38B74-B66B-4479-BD66-F6749587D709}"/>
    <dataValidation type="whole" operator="greaterThan" allowBlank="1" showInputMessage="1" showErrorMessage="1" prompt="Le requérant doit assumer au moins 30% des coûts du budget de la mise en oeuvre de la stratégie commerciale dans les marchés hors Québec" sqref="E149" xr:uid="{0326D6E7-9576-4452-91F6-638D19E85B1E}">
      <formula1>0</formula1>
    </dataValidation>
    <dataValidation type="whole" operator="greaterThan" allowBlank="1" showInputMessage="1" showErrorMessage="1" error="Entrer un nombre entier sans décimale" prompt="Matériel conçu pour les activités de promotion incluant la traduction des outils promotionnels" sqref="E127:E128" xr:uid="{8EF9B916-25D3-4F60-B0B9-4748D58668B3}">
      <formula1>0</formula1>
    </dataValidation>
    <dataValidation type="whole" operator="greaterThan" allowBlank="1" showInputMessage="1" showErrorMessage="1" error="Entrer un nombre entier sans décimale" sqref="F126:F128 F149:F150 F152:F156 F158:F163 E165:F169" xr:uid="{39243C47-67CC-411D-870C-D976A02FE8AD}">
      <formula1>0</formula1>
    </dataValidation>
    <dataValidation type="whole" operator="greaterThan" allowBlank="1" showInputMessage="1" showErrorMessage="1" error="Veuillez entrer un nombre entier" sqref="F60 F62" xr:uid="{A99493AC-7466-423B-BB92-F50ABAA9E75B}">
      <formula1>0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F32:J32 C29:J29" xr:uid="{53948CB2-58CB-4736-94DA-74520B09AD24}"/>
    <dataValidation type="whole" operator="greaterThan" allowBlank="1" showInputMessage="1" showErrorMessage="1" error="Entrer un nombre entier sans décimale" prompt="Le taux de cumul des aides gouvernementales maximal ne peux dépasser 70% du budget de la mise en oeuvre de la stratégie commerciale dans les marchés hors Québec (incluant les crédits d'impôt provinciaux et fédéraux)" sqref="E150 E152:E156 E158:E163" xr:uid="{A2DB152B-AEC4-4606-8947-B788EF6474EF}">
      <formula1>0</formula1>
    </dataValidation>
    <dataValidation type="whole" operator="greaterThan" allowBlank="1" showInputMessage="1" showErrorMessage="1" prompt="Inscrire l'année comm suit:_x000a_aaaa" sqref="C179:C182 C186:C189 C194:C197 C201:C204" xr:uid="{A0527329-24BA-40D2-9F85-9BE03B199337}">
      <formula1>0</formula1>
    </dataValidation>
    <dataValidation type="whole" operator="greaterThan" allowBlank="1" showInputMessage="1" showErrorMessage="1" prompt="Inscrire un nombre entier, sans décimale, sans signe de dollars ($)" sqref="G179:G182 G186:G189 G194:G197 G201:G204" xr:uid="{FCB1268F-C2BC-4D2D-A888-59BFB5BF59C0}">
      <formula1>0</formula1>
    </dataValidation>
  </dataValidations>
  <hyperlinks>
    <hyperlink ref="C209:J209" location="Rapport_Final!C7" display="RAPPORT FINAL cliquer ici" xr:uid="{E8E9B790-E32E-4CF2-A826-55846D3C1EBC}"/>
    <hyperlink ref="M169" location="Rapport_Final!D21" display="accès rapide au rapport final" xr:uid="{E58E80C3-EB0C-4A82-ADB6-A2C1B280727D}"/>
    <hyperlink ref="D15:J15" location="Rapport_Final!C7" display="répondre aux questions et compléter tous les champs de Rapport final" xr:uid="{A6892D46-05A1-468E-A3FD-52B8A222802D}"/>
    <hyperlink ref="C103:J103" location="Description_Activités!C7" display="Inscrire le détail des activités prévues dans le cadre de cette stratégie dans l’onglet Description_Activités cliquer ici" xr:uid="{ACEB53D8-3854-4373-987D-4D4ABFE66FE3}"/>
    <hyperlink ref="C96:J96" location="Liste_Oeuvres!C7" display="Inscrire les œuvres québécoises concernées par cette stratégie dans l’onglet Liste_Oeuvres cliquer ici" xr:uid="{68F8F1F9-49B9-4386-A9C0-CEB0577201A3}"/>
    <hyperlink ref="H111:H112" location="Budget_Détaillé!C10" display="cliquer ici" xr:uid="{123E6D62-5750-45E5-8660-6BB834C28FCD}"/>
    <hyperlink ref="D112:J112" location="Budget_Détaillé!C48" display="les autres frais liés à la stratégie commerciale cliquer ici" xr:uid="{35FB43A8-236E-42E1-BEBF-1D93DA12CB03}"/>
    <hyperlink ref="D111:J111" location="Budget_Détaillé!C7" display="les frais reliés aux activités et actions en lien avec la stratégie commerciale cliquer ici" xr:uid="{D39356CA-3428-4EBD-A1F2-8AF5B6EF8C67}"/>
  </hyperlinks>
  <printOptions horizontalCentered="1"/>
  <pageMargins left="0.25" right="0.25" top="0.75" bottom="0.75" header="0.3" footer="0.3"/>
  <pageSetup paperSize="5" scale="61" fitToHeight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 altText="">
                <anchor moveWithCells="1">
                  <from>
                    <xdr:col>9</xdr:col>
                    <xdr:colOff>514350</xdr:colOff>
                    <xdr:row>212</xdr:row>
                    <xdr:rowOff>38100</xdr:rowOff>
                  </from>
                  <to>
                    <xdr:col>9</xdr:col>
                    <xdr:colOff>908050</xdr:colOff>
                    <xdr:row>212</xdr:row>
                    <xdr:rowOff>469900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1" yWindow="673" count="6">
        <x14:dataValidation type="list" allowBlank="1" showInputMessage="1" showErrorMessage="1" xr:uid="{099F0A26-EBC9-49C6-9CCD-E17DE2CA5410}">
          <x14:formula1>
            <xm:f>Paramètres!$G$2:$G$3</xm:f>
          </x14:formula1>
          <xm:sqref>N18:N19</xm:sqref>
        </x14:dataValidation>
        <x14:dataValidation type="list" allowBlank="1" showInputMessage="1" showErrorMessage="1" prompt="Sélectionner dans la liste" xr:uid="{3E47CA53-F1B5-44D8-B3F3-373C13BB08C0}">
          <x14:formula1>
            <xm:f>Paramètres!$A$2:$A$4</xm:f>
          </x14:formula1>
          <xm:sqref>F22</xm:sqref>
        </x14:dataValidation>
        <x14:dataValidation type="list" allowBlank="1" showInputMessage="1" showErrorMessage="1" prompt="Sélectionner dans la liste_x000a__x000a_DIVERSIFICATION : Développement de nouveaux marchés pour un catalogue d'oeuvres_x000a__x000a_CONSOLIDATION : Renforcement d'un marché existant pour un catalogue d'oeuvres" xr:uid="{C4FC5252-9253-4089-B4A6-81C416424427}">
          <x14:formula1>
            <xm:f>Paramètres!$B$1:$B$3</xm:f>
          </x14:formula1>
          <xm:sqref>H81:J81</xm:sqref>
        </x14:dataValidation>
        <x14:dataValidation type="list" allowBlank="1" showInputMessage="1" showErrorMessage="1" prompt="Sélectionner dans la liste_x000a__x000a_DÉVELOPPEMENT : Expansion vers de nouveaux marchés pour un catalogue d'oeuvres_x000a__x000a_CONSOLIDATION : Renforcement d'un marché existant pour un catalogue d'oeuvres" xr:uid="{11140DA8-ECAA-424A-852A-DF31BC70B84A}">
          <x14:formula1>
            <xm:f>Paramètres!$B$1:$B$3</xm:f>
          </x14:formula1>
          <xm:sqref>I71:I80</xm:sqref>
        </x14:dataValidation>
        <x14:dataValidation type="list" allowBlank="1" showInputMessage="1" showErrorMessage="1" prompt="Sélectionner dans la liste" xr:uid="{FF513734-5725-4147-BE9F-79B042A6FA3E}">
          <x14:formula1>
            <xm:f>Paramètres!$I$1:$I$2</xm:f>
          </x14:formula1>
          <xm:sqref>D149:D150 D152:D156 D158:D163 D165:D169</xm:sqref>
        </x14:dataValidation>
        <x14:dataValidation type="list" allowBlank="1" showInputMessage="1" showErrorMessage="1" prompt="Sélectionner dans la liste" xr:uid="{E19BD390-54F4-4747-85DE-9BB1CAFC3947}">
          <x14:formula1>
            <xm:f>Paramètres!$J$1:$J$3</xm:f>
          </x14:formula1>
          <xm:sqref>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E1BE5-0E39-43A3-A19D-88C909BDA672}">
  <sheetPr>
    <tabColor theme="4" tint="0.79998168889431442"/>
    <pageSetUpPr fitToPage="1"/>
  </sheetPr>
  <dimension ref="B1:T50"/>
  <sheetViews>
    <sheetView showGridLines="0" zoomScaleNormal="100" workbookViewId="0">
      <selection activeCell="C7" sqref="C7:H7"/>
    </sheetView>
  </sheetViews>
  <sheetFormatPr baseColWidth="10" defaultColWidth="10.81640625" defaultRowHeight="14.5" x14ac:dyDescent="0.35"/>
  <cols>
    <col min="1" max="1" width="1.54296875" customWidth="1"/>
    <col min="2" max="2" width="2.54296875" customWidth="1"/>
    <col min="3" max="3" width="62.7265625" customWidth="1"/>
    <col min="4" max="4" width="38.7265625" customWidth="1"/>
    <col min="5" max="5" width="18.453125" customWidth="1"/>
    <col min="6" max="6" width="18.08984375" customWidth="1"/>
    <col min="7" max="7" width="22.54296875" customWidth="1"/>
    <col min="8" max="8" width="35.1796875" style="246" customWidth="1"/>
    <col min="9" max="9" width="2.54296875" customWidth="1"/>
    <col min="10" max="10" width="1.6328125" customWidth="1"/>
    <col min="11" max="11" width="31.1796875" bestFit="1" customWidth="1"/>
    <col min="12" max="12" width="1.6328125" customWidth="1"/>
    <col min="13" max="13" width="2.54296875" customWidth="1"/>
    <col min="14" max="14" width="62.7265625" customWidth="1"/>
    <col min="15" max="15" width="38.7265625" customWidth="1"/>
    <col min="16" max="16" width="18.453125" customWidth="1"/>
    <col min="17" max="17" width="18.08984375" customWidth="1"/>
    <col min="18" max="18" width="22.54296875" customWidth="1"/>
    <col min="19" max="19" width="35.1796875" style="246" customWidth="1"/>
    <col min="20" max="20" width="2.54296875" customWidth="1"/>
  </cols>
  <sheetData>
    <row r="1" spans="2:20" s="63" customFormat="1" ht="38.15" customHeight="1" x14ac:dyDescent="0.35">
      <c r="D1" s="524" t="s">
        <v>219</v>
      </c>
      <c r="E1" s="524"/>
      <c r="F1" s="524"/>
      <c r="G1" s="524"/>
      <c r="H1" s="524"/>
      <c r="I1" s="524"/>
      <c r="J1" s="64"/>
      <c r="L1" s="64"/>
      <c r="O1" s="223"/>
      <c r="Q1" s="223"/>
      <c r="R1" s="223"/>
      <c r="S1" s="223"/>
      <c r="T1" s="223"/>
    </row>
    <row r="2" spans="2:20" s="63" customFormat="1" ht="18" customHeight="1" x14ac:dyDescent="0.35">
      <c r="H2" s="179"/>
      <c r="I2" s="67" t="s">
        <v>26</v>
      </c>
      <c r="L2" s="66"/>
      <c r="S2" s="179"/>
      <c r="T2" s="67"/>
    </row>
    <row r="3" spans="2:20" s="63" customFormat="1" ht="18" customHeight="1" x14ac:dyDescent="0.35">
      <c r="C3" s="68"/>
      <c r="D3" s="68"/>
      <c r="H3" s="179"/>
      <c r="I3" s="70" t="s">
        <v>66</v>
      </c>
      <c r="L3" s="66"/>
      <c r="N3" s="68"/>
      <c r="O3" s="68"/>
      <c r="S3" s="179"/>
      <c r="T3" s="70"/>
    </row>
    <row r="4" spans="2:20" s="63" customFormat="1" ht="12" customHeight="1" x14ac:dyDescent="0.35">
      <c r="C4" s="68"/>
      <c r="D4" s="68"/>
      <c r="H4" s="179"/>
      <c r="I4" s="71" t="s">
        <v>326</v>
      </c>
      <c r="L4" s="66"/>
      <c r="N4" s="68"/>
      <c r="O4" s="68"/>
      <c r="S4" s="179"/>
      <c r="T4" s="71"/>
    </row>
    <row r="5" spans="2:20" s="63" customFormat="1" ht="10" customHeight="1" thickBot="1" x14ac:dyDescent="0.4">
      <c r="H5" s="179"/>
      <c r="I5" s="66"/>
      <c r="L5" s="224"/>
      <c r="S5" s="179"/>
      <c r="T5" s="66"/>
    </row>
    <row r="6" spans="2:20" s="63" customFormat="1" ht="10" customHeight="1" x14ac:dyDescent="0.35">
      <c r="B6" s="73"/>
      <c r="C6" s="86"/>
      <c r="D6" s="86"/>
      <c r="E6" s="88"/>
      <c r="F6" s="88"/>
      <c r="G6" s="88"/>
      <c r="H6" s="225"/>
      <c r="I6" s="89"/>
      <c r="L6" s="66"/>
      <c r="M6" s="73"/>
      <c r="N6" s="86"/>
      <c r="O6" s="86"/>
      <c r="P6" s="88"/>
      <c r="Q6" s="88"/>
      <c r="R6" s="88"/>
      <c r="S6" s="225"/>
      <c r="T6" s="89"/>
    </row>
    <row r="7" spans="2:20" s="63" customFormat="1" ht="28" customHeight="1" x14ac:dyDescent="0.35">
      <c r="B7" s="77"/>
      <c r="C7" s="584" t="s">
        <v>181</v>
      </c>
      <c r="D7" s="585"/>
      <c r="E7" s="585"/>
      <c r="F7" s="585"/>
      <c r="G7" s="585"/>
      <c r="H7" s="586"/>
      <c r="I7" s="78"/>
      <c r="J7" s="66"/>
      <c r="K7" s="226"/>
      <c r="M7" s="77"/>
      <c r="N7" s="588" t="s">
        <v>234</v>
      </c>
      <c r="O7" s="589"/>
      <c r="P7" s="589"/>
      <c r="Q7" s="589"/>
      <c r="R7" s="589"/>
      <c r="S7" s="590"/>
      <c r="T7" s="78"/>
    </row>
    <row r="8" spans="2:20" s="63" customFormat="1" ht="10" customHeight="1" x14ac:dyDescent="0.35">
      <c r="B8" s="77"/>
      <c r="C8" s="91"/>
      <c r="D8" s="91"/>
      <c r="E8" s="91"/>
      <c r="F8" s="91"/>
      <c r="G8" s="91"/>
      <c r="H8" s="227"/>
      <c r="I8" s="78"/>
      <c r="J8" s="66"/>
      <c r="M8" s="77"/>
      <c r="N8" s="91"/>
      <c r="O8" s="91"/>
      <c r="P8" s="91"/>
      <c r="Q8" s="91"/>
      <c r="R8" s="91"/>
      <c r="S8" s="227"/>
      <c r="T8" s="78"/>
    </row>
    <row r="9" spans="2:20" s="63" customFormat="1" ht="22" customHeight="1" x14ac:dyDescent="0.35">
      <c r="B9" s="77"/>
      <c r="C9" s="587" t="s">
        <v>48</v>
      </c>
      <c r="D9" s="587"/>
      <c r="E9" s="587"/>
      <c r="F9" s="587"/>
      <c r="G9" s="587"/>
      <c r="H9" s="587"/>
      <c r="I9" s="78"/>
      <c r="J9" s="66"/>
      <c r="M9" s="77"/>
      <c r="N9" s="587" t="s">
        <v>48</v>
      </c>
      <c r="O9" s="587"/>
      <c r="P9" s="587"/>
      <c r="Q9" s="587"/>
      <c r="R9" s="587"/>
      <c r="S9" s="587"/>
      <c r="T9" s="78"/>
    </row>
    <row r="10" spans="2:20" s="63" customFormat="1" ht="20" customHeight="1" x14ac:dyDescent="0.35">
      <c r="B10" s="77"/>
      <c r="C10" s="583" t="s">
        <v>273</v>
      </c>
      <c r="D10" s="583"/>
      <c r="E10" s="583"/>
      <c r="F10" s="583"/>
      <c r="G10" s="583"/>
      <c r="H10" s="583"/>
      <c r="I10" s="78"/>
      <c r="J10" s="66"/>
      <c r="M10" s="77"/>
      <c r="N10" s="583" t="s">
        <v>274</v>
      </c>
      <c r="O10" s="583"/>
      <c r="P10" s="583"/>
      <c r="Q10" s="583"/>
      <c r="R10" s="583"/>
      <c r="S10" s="583"/>
      <c r="T10" s="78"/>
    </row>
    <row r="11" spans="2:20" s="63" customFormat="1" ht="20" customHeight="1" x14ac:dyDescent="0.35">
      <c r="B11" s="77"/>
      <c r="C11" s="583" t="s">
        <v>186</v>
      </c>
      <c r="D11" s="583"/>
      <c r="E11" s="583"/>
      <c r="F11" s="583"/>
      <c r="G11" s="583"/>
      <c r="H11" s="583"/>
      <c r="I11" s="78"/>
      <c r="J11" s="66"/>
      <c r="M11" s="77"/>
      <c r="N11" s="583" t="s">
        <v>275</v>
      </c>
      <c r="O11" s="583"/>
      <c r="P11" s="583"/>
      <c r="Q11" s="583"/>
      <c r="R11" s="583"/>
      <c r="S11" s="583"/>
      <c r="T11" s="78"/>
    </row>
    <row r="12" spans="2:20" s="63" customFormat="1" ht="20" customHeight="1" x14ac:dyDescent="0.35">
      <c r="B12" s="77"/>
      <c r="I12" s="78"/>
      <c r="J12" s="66"/>
      <c r="M12" s="77"/>
      <c r="N12" s="583" t="s">
        <v>235</v>
      </c>
      <c r="O12" s="583"/>
      <c r="P12" s="583"/>
      <c r="Q12" s="583"/>
      <c r="R12" s="583"/>
      <c r="S12" s="583"/>
      <c r="T12" s="78"/>
    </row>
    <row r="13" spans="2:20" s="63" customFormat="1" ht="10" customHeight="1" x14ac:dyDescent="0.35">
      <c r="B13" s="77"/>
      <c r="C13" s="91"/>
      <c r="D13" s="91"/>
      <c r="E13" s="91"/>
      <c r="F13" s="91"/>
      <c r="G13" s="91"/>
      <c r="H13" s="227"/>
      <c r="I13" s="78"/>
      <c r="J13" s="66"/>
      <c r="M13" s="77"/>
      <c r="N13" s="91"/>
      <c r="O13" s="91"/>
      <c r="P13" s="91"/>
      <c r="Q13" s="91"/>
      <c r="R13" s="91"/>
      <c r="S13" s="227"/>
      <c r="T13" s="78"/>
    </row>
    <row r="14" spans="2:20" s="106" customFormat="1" ht="65.5" customHeight="1" x14ac:dyDescent="0.35">
      <c r="B14" s="229"/>
      <c r="C14" s="230" t="s">
        <v>67</v>
      </c>
      <c r="D14" s="230" t="s">
        <v>69</v>
      </c>
      <c r="E14" s="170" t="s">
        <v>71</v>
      </c>
      <c r="F14" s="170" t="s">
        <v>191</v>
      </c>
      <c r="G14" s="231" t="s">
        <v>180</v>
      </c>
      <c r="H14" s="231" t="s">
        <v>125</v>
      </c>
      <c r="I14" s="232"/>
      <c r="K14" s="8"/>
      <c r="M14" s="229"/>
      <c r="N14" s="233" t="s">
        <v>67</v>
      </c>
      <c r="O14" s="233" t="s">
        <v>69</v>
      </c>
      <c r="P14" s="231" t="s">
        <v>71</v>
      </c>
      <c r="Q14" s="231" t="s">
        <v>191</v>
      </c>
      <c r="R14" s="231" t="s">
        <v>180</v>
      </c>
      <c r="S14" s="231" t="s">
        <v>125</v>
      </c>
      <c r="T14" s="232"/>
    </row>
    <row r="15" spans="2:20" ht="17" x14ac:dyDescent="0.35">
      <c r="B15" s="234"/>
      <c r="C15" s="35"/>
      <c r="D15" s="36"/>
      <c r="E15" s="39"/>
      <c r="F15" s="53"/>
      <c r="G15" s="3"/>
      <c r="H15" s="37"/>
      <c r="I15" s="235"/>
      <c r="K15" s="9"/>
      <c r="M15" s="234"/>
      <c r="N15" s="37"/>
      <c r="O15" s="41"/>
      <c r="P15" s="42"/>
      <c r="Q15" s="54"/>
      <c r="R15" s="3"/>
      <c r="S15" s="37"/>
      <c r="T15" s="235"/>
    </row>
    <row r="16" spans="2:20" x14ac:dyDescent="0.35">
      <c r="B16" s="234"/>
      <c r="C16" s="35"/>
      <c r="D16" s="36"/>
      <c r="E16" s="39"/>
      <c r="F16" s="53"/>
      <c r="G16" s="3"/>
      <c r="H16" s="37"/>
      <c r="I16" s="235"/>
      <c r="M16" s="234"/>
      <c r="N16" s="37"/>
      <c r="O16" s="41"/>
      <c r="P16" s="42"/>
      <c r="Q16" s="54"/>
      <c r="R16" s="3"/>
      <c r="S16" s="37"/>
      <c r="T16" s="235"/>
    </row>
    <row r="17" spans="2:20" x14ac:dyDescent="0.35">
      <c r="B17" s="234"/>
      <c r="C17" s="35"/>
      <c r="D17" s="36"/>
      <c r="E17" s="39"/>
      <c r="F17" s="53"/>
      <c r="G17" s="3"/>
      <c r="H17" s="37"/>
      <c r="I17" s="235"/>
      <c r="K17" s="106"/>
      <c r="M17" s="234"/>
      <c r="N17" s="37"/>
      <c r="O17" s="41"/>
      <c r="P17" s="42"/>
      <c r="Q17" s="54"/>
      <c r="R17" s="3"/>
      <c r="S17" s="37"/>
      <c r="T17" s="235"/>
    </row>
    <row r="18" spans="2:20" x14ac:dyDescent="0.35">
      <c r="B18" s="234"/>
      <c r="C18" s="35"/>
      <c r="D18" s="36"/>
      <c r="E18" s="39"/>
      <c r="F18" s="53"/>
      <c r="G18" s="3"/>
      <c r="H18" s="37"/>
      <c r="I18" s="235"/>
      <c r="M18" s="234"/>
      <c r="N18" s="37"/>
      <c r="O18" s="41"/>
      <c r="P18" s="42"/>
      <c r="Q18" s="54"/>
      <c r="R18" s="3"/>
      <c r="S18" s="37"/>
      <c r="T18" s="235"/>
    </row>
    <row r="19" spans="2:20" x14ac:dyDescent="0.35">
      <c r="B19" s="234"/>
      <c r="C19" s="35"/>
      <c r="D19" s="36"/>
      <c r="E19" s="39"/>
      <c r="F19" s="53"/>
      <c r="G19" s="3"/>
      <c r="H19" s="37"/>
      <c r="I19" s="235"/>
      <c r="M19" s="234"/>
      <c r="N19" s="37"/>
      <c r="O19" s="41"/>
      <c r="P19" s="42"/>
      <c r="Q19" s="54"/>
      <c r="R19" s="3"/>
      <c r="S19" s="37"/>
      <c r="T19" s="235"/>
    </row>
    <row r="20" spans="2:20" x14ac:dyDescent="0.35">
      <c r="B20" s="234"/>
      <c r="C20" s="35"/>
      <c r="D20" s="36"/>
      <c r="E20" s="39"/>
      <c r="F20" s="53"/>
      <c r="G20" s="3"/>
      <c r="H20" s="37"/>
      <c r="I20" s="235"/>
      <c r="M20" s="234"/>
      <c r="N20" s="37"/>
      <c r="O20" s="41"/>
      <c r="P20" s="42"/>
      <c r="Q20" s="54"/>
      <c r="R20" s="3"/>
      <c r="S20" s="37"/>
      <c r="T20" s="235"/>
    </row>
    <row r="21" spans="2:20" x14ac:dyDescent="0.35">
      <c r="B21" s="234"/>
      <c r="C21" s="35"/>
      <c r="D21" s="36"/>
      <c r="E21" s="39"/>
      <c r="F21" s="53"/>
      <c r="G21" s="3"/>
      <c r="H21" s="37"/>
      <c r="I21" s="235"/>
      <c r="M21" s="234"/>
      <c r="N21" s="37"/>
      <c r="O21" s="41"/>
      <c r="P21" s="42"/>
      <c r="Q21" s="54"/>
      <c r="R21" s="3"/>
      <c r="S21" s="37"/>
      <c r="T21" s="235"/>
    </row>
    <row r="22" spans="2:20" x14ac:dyDescent="0.35">
      <c r="B22" s="234"/>
      <c r="C22" s="35"/>
      <c r="D22" s="36"/>
      <c r="E22" s="39"/>
      <c r="F22" s="53"/>
      <c r="G22" s="3"/>
      <c r="H22" s="37"/>
      <c r="I22" s="235"/>
      <c r="M22" s="234"/>
      <c r="N22" s="37"/>
      <c r="O22" s="41"/>
      <c r="P22" s="42"/>
      <c r="Q22" s="54"/>
      <c r="R22" s="3"/>
      <c r="S22" s="37"/>
      <c r="T22" s="235"/>
    </row>
    <row r="23" spans="2:20" x14ac:dyDescent="0.35">
      <c r="B23" s="234"/>
      <c r="C23" s="35"/>
      <c r="D23" s="36"/>
      <c r="E23" s="39"/>
      <c r="F23" s="53"/>
      <c r="G23" s="3"/>
      <c r="H23" s="37"/>
      <c r="I23" s="235"/>
      <c r="M23" s="234"/>
      <c r="N23" s="37"/>
      <c r="O23" s="41"/>
      <c r="P23" s="42"/>
      <c r="Q23" s="54"/>
      <c r="R23" s="3"/>
      <c r="S23" s="37"/>
      <c r="T23" s="235"/>
    </row>
    <row r="24" spans="2:20" x14ac:dyDescent="0.35">
      <c r="B24" s="234"/>
      <c r="C24" s="35"/>
      <c r="D24" s="36"/>
      <c r="E24" s="39"/>
      <c r="F24" s="53"/>
      <c r="G24" s="3"/>
      <c r="H24" s="37"/>
      <c r="I24" s="235"/>
      <c r="M24" s="234"/>
      <c r="N24" s="37"/>
      <c r="O24" s="41"/>
      <c r="P24" s="42"/>
      <c r="Q24" s="54"/>
      <c r="R24" s="3"/>
      <c r="S24" s="37"/>
      <c r="T24" s="235"/>
    </row>
    <row r="25" spans="2:20" x14ac:dyDescent="0.35">
      <c r="B25" s="234"/>
      <c r="C25" s="35"/>
      <c r="D25" s="36"/>
      <c r="E25" s="39"/>
      <c r="F25" s="53"/>
      <c r="G25" s="3"/>
      <c r="H25" s="37"/>
      <c r="I25" s="235"/>
      <c r="M25" s="234"/>
      <c r="N25" s="37"/>
      <c r="O25" s="41"/>
      <c r="P25" s="42"/>
      <c r="Q25" s="54"/>
      <c r="R25" s="3"/>
      <c r="S25" s="37"/>
      <c r="T25" s="235"/>
    </row>
    <row r="26" spans="2:20" x14ac:dyDescent="0.35">
      <c r="B26" s="234"/>
      <c r="C26" s="35"/>
      <c r="D26" s="36"/>
      <c r="E26" s="39"/>
      <c r="F26" s="53"/>
      <c r="G26" s="3"/>
      <c r="H26" s="37"/>
      <c r="I26" s="235"/>
      <c r="M26" s="234"/>
      <c r="N26" s="37"/>
      <c r="O26" s="41"/>
      <c r="P26" s="42"/>
      <c r="Q26" s="54"/>
      <c r="R26" s="3"/>
      <c r="S26" s="37"/>
      <c r="T26" s="235"/>
    </row>
    <row r="27" spans="2:20" ht="15.5" x14ac:dyDescent="0.35">
      <c r="B27" s="234"/>
      <c r="C27" s="35"/>
      <c r="D27" s="36"/>
      <c r="E27" s="39"/>
      <c r="F27" s="53"/>
      <c r="G27" s="3"/>
      <c r="H27" s="37"/>
      <c r="I27" s="235"/>
      <c r="K27" s="221" t="s">
        <v>50</v>
      </c>
      <c r="M27" s="234"/>
      <c r="N27" s="37"/>
      <c r="O27" s="41"/>
      <c r="P27" s="42"/>
      <c r="Q27" s="54"/>
      <c r="R27" s="3"/>
      <c r="S27" s="37"/>
      <c r="T27" s="235"/>
    </row>
    <row r="28" spans="2:20" x14ac:dyDescent="0.35">
      <c r="B28" s="234"/>
      <c r="C28" s="35"/>
      <c r="D28" s="36"/>
      <c r="E28" s="39"/>
      <c r="F28" s="53"/>
      <c r="G28" s="3"/>
      <c r="H28" s="37"/>
      <c r="I28" s="235"/>
      <c r="M28" s="234"/>
      <c r="N28" s="37"/>
      <c r="O28" s="41"/>
      <c r="P28" s="42"/>
      <c r="Q28" s="54"/>
      <c r="R28" s="3"/>
      <c r="S28" s="37"/>
      <c r="T28" s="235"/>
    </row>
    <row r="29" spans="2:20" x14ac:dyDescent="0.35">
      <c r="B29" s="234"/>
      <c r="C29" s="35"/>
      <c r="D29" s="36"/>
      <c r="E29" s="39"/>
      <c r="F29" s="53"/>
      <c r="G29" s="3"/>
      <c r="H29" s="37"/>
      <c r="I29" s="235"/>
      <c r="M29" s="234"/>
      <c r="N29" s="37"/>
      <c r="O29" s="41"/>
      <c r="P29" s="42"/>
      <c r="Q29" s="54"/>
      <c r="R29" s="3"/>
      <c r="S29" s="37"/>
      <c r="T29" s="235"/>
    </row>
    <row r="30" spans="2:20" x14ac:dyDescent="0.35">
      <c r="B30" s="234"/>
      <c r="C30" s="35"/>
      <c r="D30" s="38"/>
      <c r="E30" s="39"/>
      <c r="F30" s="53"/>
      <c r="G30" s="3"/>
      <c r="H30" s="37"/>
      <c r="I30" s="235"/>
      <c r="M30" s="234"/>
      <c r="N30" s="37"/>
      <c r="O30" s="43"/>
      <c r="P30" s="42"/>
      <c r="Q30" s="54"/>
      <c r="R30" s="3"/>
      <c r="S30" s="37"/>
      <c r="T30" s="235"/>
    </row>
    <row r="31" spans="2:20" x14ac:dyDescent="0.35">
      <c r="B31" s="234"/>
      <c r="C31" s="35"/>
      <c r="D31" s="36"/>
      <c r="E31" s="39"/>
      <c r="F31" s="53"/>
      <c r="G31" s="3"/>
      <c r="H31" s="37"/>
      <c r="I31" s="235"/>
      <c r="M31" s="234"/>
      <c r="N31" s="37"/>
      <c r="O31" s="41"/>
      <c r="P31" s="42"/>
      <c r="Q31" s="54"/>
      <c r="R31" s="3"/>
      <c r="S31" s="37"/>
      <c r="T31" s="235"/>
    </row>
    <row r="32" spans="2:20" x14ac:dyDescent="0.35">
      <c r="B32" s="234"/>
      <c r="C32" s="35"/>
      <c r="D32" s="36"/>
      <c r="E32" s="39"/>
      <c r="F32" s="53"/>
      <c r="G32" s="3"/>
      <c r="H32" s="37"/>
      <c r="I32" s="235"/>
      <c r="M32" s="234"/>
      <c r="N32" s="37"/>
      <c r="O32" s="41"/>
      <c r="P32" s="42"/>
      <c r="Q32" s="54"/>
      <c r="R32" s="3"/>
      <c r="S32" s="37"/>
      <c r="T32" s="235"/>
    </row>
    <row r="33" spans="2:20" x14ac:dyDescent="0.35">
      <c r="B33" s="234"/>
      <c r="C33" s="35"/>
      <c r="D33" s="36"/>
      <c r="E33" s="39"/>
      <c r="F33" s="53"/>
      <c r="G33" s="3"/>
      <c r="H33" s="37"/>
      <c r="I33" s="235"/>
      <c r="M33" s="234"/>
      <c r="N33" s="37"/>
      <c r="O33" s="41"/>
      <c r="P33" s="42"/>
      <c r="Q33" s="54"/>
      <c r="R33" s="3"/>
      <c r="S33" s="37"/>
      <c r="T33" s="235"/>
    </row>
    <row r="34" spans="2:20" ht="15.5" x14ac:dyDescent="0.35">
      <c r="B34" s="234"/>
      <c r="C34" s="35"/>
      <c r="D34" s="36"/>
      <c r="E34" s="39"/>
      <c r="F34" s="53"/>
      <c r="G34" s="3"/>
      <c r="H34" s="37"/>
      <c r="I34" s="235"/>
      <c r="K34" s="10"/>
      <c r="M34" s="234"/>
      <c r="N34" s="37"/>
      <c r="O34" s="41"/>
      <c r="P34" s="42"/>
      <c r="Q34" s="54"/>
      <c r="R34" s="3"/>
      <c r="S34" s="37"/>
      <c r="T34" s="235"/>
    </row>
    <row r="35" spans="2:20" x14ac:dyDescent="0.35">
      <c r="B35" s="234"/>
      <c r="C35" s="35"/>
      <c r="D35" s="36"/>
      <c r="E35" s="39"/>
      <c r="F35" s="53"/>
      <c r="G35" s="3"/>
      <c r="H35" s="37"/>
      <c r="I35" s="235"/>
      <c r="M35" s="234"/>
      <c r="N35" s="37"/>
      <c r="O35" s="41"/>
      <c r="P35" s="42"/>
      <c r="Q35" s="54"/>
      <c r="R35" s="3"/>
      <c r="S35" s="37"/>
      <c r="T35" s="235"/>
    </row>
    <row r="36" spans="2:20" x14ac:dyDescent="0.35">
      <c r="B36" s="234"/>
      <c r="C36" s="35"/>
      <c r="D36" s="36"/>
      <c r="E36" s="39"/>
      <c r="F36" s="53"/>
      <c r="G36" s="3"/>
      <c r="H36" s="37"/>
      <c r="I36" s="235"/>
      <c r="M36" s="234"/>
      <c r="N36" s="37"/>
      <c r="O36" s="41"/>
      <c r="P36" s="42"/>
      <c r="Q36" s="54"/>
      <c r="R36" s="3"/>
      <c r="S36" s="37"/>
      <c r="T36" s="235"/>
    </row>
    <row r="37" spans="2:20" x14ac:dyDescent="0.35">
      <c r="B37" s="234"/>
      <c r="C37" s="35"/>
      <c r="D37" s="36"/>
      <c r="E37" s="39"/>
      <c r="F37" s="53"/>
      <c r="G37" s="3"/>
      <c r="H37" s="37"/>
      <c r="I37" s="235"/>
      <c r="M37" s="234"/>
      <c r="N37" s="37"/>
      <c r="O37" s="41"/>
      <c r="P37" s="42"/>
      <c r="Q37" s="54"/>
      <c r="R37" s="3"/>
      <c r="S37" s="37"/>
      <c r="T37" s="235"/>
    </row>
    <row r="38" spans="2:20" x14ac:dyDescent="0.35">
      <c r="B38" s="234"/>
      <c r="C38" s="35"/>
      <c r="D38" s="36"/>
      <c r="E38" s="39"/>
      <c r="F38" s="53"/>
      <c r="G38" s="3"/>
      <c r="H38" s="37"/>
      <c r="I38" s="235"/>
      <c r="M38" s="234"/>
      <c r="N38" s="37"/>
      <c r="O38" s="41"/>
      <c r="P38" s="42"/>
      <c r="Q38" s="54"/>
      <c r="R38" s="3"/>
      <c r="S38" s="37"/>
      <c r="T38" s="235"/>
    </row>
    <row r="39" spans="2:20" ht="15.5" x14ac:dyDescent="0.35">
      <c r="B39" s="234"/>
      <c r="C39" s="35"/>
      <c r="D39" s="36"/>
      <c r="E39" s="39"/>
      <c r="F39" s="53"/>
      <c r="G39" s="3"/>
      <c r="H39" s="37"/>
      <c r="I39" s="235"/>
      <c r="K39" s="10"/>
      <c r="M39" s="234"/>
      <c r="N39" s="37"/>
      <c r="O39" s="41"/>
      <c r="P39" s="42"/>
      <c r="Q39" s="54"/>
      <c r="R39" s="3"/>
      <c r="S39" s="37"/>
      <c r="T39" s="235"/>
    </row>
    <row r="40" spans="2:20" x14ac:dyDescent="0.35">
      <c r="B40" s="234"/>
      <c r="C40" s="35"/>
      <c r="D40" s="36"/>
      <c r="E40" s="39"/>
      <c r="F40" s="53"/>
      <c r="G40" s="3"/>
      <c r="H40" s="37"/>
      <c r="I40" s="235"/>
      <c r="M40" s="234"/>
      <c r="N40" s="37"/>
      <c r="O40" s="41"/>
      <c r="P40" s="42"/>
      <c r="Q40" s="54"/>
      <c r="R40" s="3"/>
      <c r="S40" s="37"/>
      <c r="T40" s="235"/>
    </row>
    <row r="41" spans="2:20" x14ac:dyDescent="0.35">
      <c r="B41" s="234"/>
      <c r="C41" s="35"/>
      <c r="D41" s="36"/>
      <c r="E41" s="39"/>
      <c r="F41" s="53"/>
      <c r="G41" s="3"/>
      <c r="H41" s="37"/>
      <c r="I41" s="235"/>
      <c r="M41" s="234"/>
      <c r="N41" s="37"/>
      <c r="O41" s="41"/>
      <c r="P41" s="42"/>
      <c r="Q41" s="54"/>
      <c r="R41" s="3"/>
      <c r="S41" s="37"/>
      <c r="T41" s="235"/>
    </row>
    <row r="42" spans="2:20" x14ac:dyDescent="0.35">
      <c r="B42" s="234"/>
      <c r="C42" s="35"/>
      <c r="D42" s="36"/>
      <c r="E42" s="39"/>
      <c r="F42" s="53"/>
      <c r="G42" s="3"/>
      <c r="H42" s="37"/>
      <c r="I42" s="235"/>
      <c r="M42" s="234"/>
      <c r="N42" s="37"/>
      <c r="O42" s="41"/>
      <c r="P42" s="42"/>
      <c r="Q42" s="54"/>
      <c r="R42" s="3"/>
      <c r="S42" s="37"/>
      <c r="T42" s="235"/>
    </row>
    <row r="43" spans="2:20" x14ac:dyDescent="0.35">
      <c r="B43" s="234"/>
      <c r="C43" s="35"/>
      <c r="D43" s="36"/>
      <c r="E43" s="39"/>
      <c r="F43" s="53"/>
      <c r="G43" s="3"/>
      <c r="H43" s="37"/>
      <c r="I43" s="235"/>
      <c r="M43" s="234"/>
      <c r="N43" s="37"/>
      <c r="O43" s="41"/>
      <c r="P43" s="42"/>
      <c r="Q43" s="54"/>
      <c r="R43" s="3"/>
      <c r="S43" s="37"/>
      <c r="T43" s="235"/>
    </row>
    <row r="44" spans="2:20" ht="15.5" x14ac:dyDescent="0.35">
      <c r="B44" s="234"/>
      <c r="C44" s="35"/>
      <c r="D44" s="36"/>
      <c r="E44" s="39"/>
      <c r="F44" s="53"/>
      <c r="G44" s="3"/>
      <c r="H44" s="37"/>
      <c r="I44" s="235"/>
      <c r="K44" s="10"/>
      <c r="M44" s="234"/>
      <c r="N44" s="37"/>
      <c r="O44" s="41"/>
      <c r="P44" s="42"/>
      <c r="Q44" s="54"/>
      <c r="R44" s="3"/>
      <c r="S44" s="37"/>
      <c r="T44" s="235"/>
    </row>
    <row r="45" spans="2:20" ht="10" customHeight="1" x14ac:dyDescent="0.35">
      <c r="B45" s="234"/>
      <c r="C45" s="236"/>
      <c r="D45" s="237"/>
      <c r="E45" s="237"/>
      <c r="F45" s="237"/>
      <c r="G45" s="175"/>
      <c r="H45" s="238"/>
      <c r="I45" s="235"/>
      <c r="K45" s="10"/>
      <c r="M45" s="234"/>
      <c r="N45" s="236"/>
      <c r="O45" s="237"/>
      <c r="P45" s="237"/>
      <c r="Q45" s="237"/>
      <c r="R45" s="175"/>
      <c r="S45" s="238"/>
      <c r="T45" s="235"/>
    </row>
    <row r="46" spans="2:20" ht="22" customHeight="1" x14ac:dyDescent="0.35">
      <c r="B46" s="234"/>
      <c r="C46" s="236"/>
      <c r="D46" s="237"/>
      <c r="E46" s="237"/>
      <c r="F46" s="239" t="s">
        <v>112</v>
      </c>
      <c r="G46" s="240">
        <f>SUM(G15:G44)</f>
        <v>0</v>
      </c>
      <c r="H46" s="238"/>
      <c r="I46" s="235"/>
      <c r="K46" s="10"/>
      <c r="M46" s="234"/>
      <c r="N46" s="236"/>
      <c r="O46" s="237"/>
      <c r="P46" s="237"/>
      <c r="Q46" s="239" t="s">
        <v>112</v>
      </c>
      <c r="R46" s="240">
        <f>SUM(R15:R44)</f>
        <v>0</v>
      </c>
      <c r="S46" s="238"/>
      <c r="T46" s="235"/>
    </row>
    <row r="47" spans="2:20" ht="15" thickBot="1" x14ac:dyDescent="0.4">
      <c r="B47" s="241"/>
      <c r="C47" s="242"/>
      <c r="D47" s="242"/>
      <c r="E47" s="242"/>
      <c r="F47" s="242"/>
      <c r="G47" s="242"/>
      <c r="H47" s="243"/>
      <c r="I47" s="244"/>
      <c r="M47" s="241"/>
      <c r="N47" s="242"/>
      <c r="O47" s="242"/>
      <c r="P47" s="242"/>
      <c r="Q47" s="242"/>
      <c r="R47" s="242"/>
      <c r="S47" s="243"/>
      <c r="T47" s="244"/>
    </row>
    <row r="50" spans="5:5" x14ac:dyDescent="0.35">
      <c r="E50" s="245">
        <f>SUM(COUNTIF(E15:E44,"Court métrage"))</f>
        <v>0</v>
      </c>
    </row>
  </sheetData>
  <sheetProtection algorithmName="SHA-512" hashValue="YZc8RwKkvhc/ou/Was8nHwmGgY6rBbCta43Bg15rzl6sXNnxCDCj8XPN39rJcQR4+d4A1lIbQgi9BGTh6PN9CQ==" saltValue="/t+ipKj0mx7bODI2HhqdUw==" spinCount="100000" sheet="1" objects="1" scenarios="1" formatRows="0"/>
  <mergeCells count="10">
    <mergeCell ref="C11:H11"/>
    <mergeCell ref="N11:S11"/>
    <mergeCell ref="N12:S12"/>
    <mergeCell ref="D1:I1"/>
    <mergeCell ref="C7:H7"/>
    <mergeCell ref="C9:H9"/>
    <mergeCell ref="C10:H10"/>
    <mergeCell ref="N7:S7"/>
    <mergeCell ref="N9:S9"/>
    <mergeCell ref="N10:S10"/>
  </mergeCells>
  <phoneticPr fontId="81" type="noConversion"/>
  <dataValidations count="2">
    <dataValidation type="whole" operator="greaterThan" allowBlank="1" showInputMessage="1" showErrorMessage="1" error="Veuillez inscrire uniquement l'année_x000a_aaaa" prompt="Entrer l'année comme suit :_x000a_aaaa" sqref="F15:F44 Q15:Q44" xr:uid="{F6F0C383-7F38-4360-BDA8-65F62FD59D66}">
      <formula1>0</formula1>
    </dataValidation>
    <dataValidation type="whole" operator="greaterThan" allowBlank="1" showInputMessage="1" showErrorMessage="1" sqref="G15 R15:R44" xr:uid="{C4FD62FA-27F5-487A-913D-DBD938570502}">
      <formula1>0</formula1>
    </dataValidation>
  </dataValidations>
  <hyperlinks>
    <hyperlink ref="K27" location="Rapport_Final!D17" display="accès rapide au rapport final" xr:uid="{5EDC6E6D-5F18-4B34-82E9-8463EF18249C}"/>
    <hyperlink ref="N12:S12" location="Rapport_Final!D18" display="3. Ensuite, retourner au Rapport_Final cliquer ici" xr:uid="{DE8D4077-F586-4855-A4F4-25C7A231BF43}"/>
    <hyperlink ref="C11:H11" location="Formulaire_Demande!C98" display="2. Ensuite, retourner au Formulaire_Demande cliquer ici" xr:uid="{F0F74010-41CB-4910-9E57-F44D4473F471}"/>
  </hyperlinks>
  <printOptions horizontalCentered="1"/>
  <pageMargins left="0.25" right="0.25" top="0.75" bottom="0.75" header="0.3" footer="0.3"/>
  <pageSetup paperSize="5" scale="77" fitToHeight="4" orientation="landscape" r:id="rId1"/>
  <headerFooter>
    <oddFooter>&amp;R&amp;P/&amp;N</oddFooter>
  </headerFooter>
  <rowBreaks count="1" manualBreakCount="1">
    <brk id="2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électionner dans la liste" xr:uid="{4C8D6098-FF1F-45B4-8B13-1D5ADE4BBAF2}">
          <x14:formula1>
            <xm:f>Paramètres!$D$2:$D$6</xm:f>
          </x14:formula1>
          <xm:sqref>E15:E44 P15:P46</xm:sqref>
        </x14:dataValidation>
        <x14:dataValidation type="list" allowBlank="1" showInputMessage="1" showErrorMessage="1" prompt="Sélectionner dans la liste" xr:uid="{50FAACCE-232D-4BD9-8A85-E49AD13EC9D1}">
          <x14:formula1>
            <xm:f>Paramètres!$C$2:$C$9</xm:f>
          </x14:formula1>
          <xm:sqref>O15:O46 D15:D44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7D54-5D43-445A-8A9F-2C2149CC4DFC}">
  <sheetPr>
    <tabColor theme="4" tint="0.79998168889431442"/>
    <pageSetUpPr fitToPage="1"/>
  </sheetPr>
  <dimension ref="B1:K45"/>
  <sheetViews>
    <sheetView showGridLines="0" zoomScaleNormal="100" workbookViewId="0">
      <selection activeCell="C7" sqref="C7:G7"/>
    </sheetView>
  </sheetViews>
  <sheetFormatPr baseColWidth="10" defaultColWidth="10.81640625" defaultRowHeight="14.5" x14ac:dyDescent="0.35"/>
  <cols>
    <col min="1" max="1" width="1.54296875" customWidth="1"/>
    <col min="2" max="2" width="2.54296875" customWidth="1"/>
    <col min="3" max="3" width="20.453125" style="247" customWidth="1"/>
    <col min="4" max="4" width="64.81640625" customWidth="1"/>
    <col min="5" max="5" width="30.08984375" customWidth="1"/>
    <col min="6" max="6" width="56.6328125" customWidth="1"/>
    <col min="7" max="7" width="53.7265625" customWidth="1"/>
    <col min="8" max="8" width="2.54296875" customWidth="1"/>
    <col min="9" max="9" width="1.54296875" customWidth="1"/>
    <col min="10" max="10" width="28.1796875" customWidth="1"/>
  </cols>
  <sheetData>
    <row r="1" spans="2:11" ht="44.15" customHeight="1" x14ac:dyDescent="0.35">
      <c r="D1" s="248"/>
      <c r="E1" s="524" t="s">
        <v>218</v>
      </c>
      <c r="F1" s="524"/>
      <c r="G1" s="524"/>
      <c r="H1" s="524"/>
      <c r="I1" s="223"/>
      <c r="J1" s="223"/>
      <c r="K1" s="249"/>
    </row>
    <row r="2" spans="2:11" ht="18" customHeight="1" x14ac:dyDescent="0.35">
      <c r="D2" s="248"/>
      <c r="E2" s="248"/>
      <c r="G2" s="67"/>
      <c r="H2" s="67" t="s">
        <v>26</v>
      </c>
    </row>
    <row r="3" spans="2:11" ht="18" customHeight="1" x14ac:dyDescent="0.35">
      <c r="D3" s="248"/>
      <c r="E3" s="248"/>
      <c r="G3" s="70"/>
      <c r="H3" s="70" t="s">
        <v>109</v>
      </c>
    </row>
    <row r="4" spans="2:11" ht="12" customHeight="1" x14ac:dyDescent="0.35">
      <c r="D4" s="248"/>
      <c r="E4" s="248"/>
      <c r="F4" s="11"/>
      <c r="G4" s="71"/>
      <c r="H4" s="71" t="s">
        <v>326</v>
      </c>
    </row>
    <row r="5" spans="2:11" ht="16" thickBot="1" x14ac:dyDescent="0.4">
      <c r="F5" s="7"/>
      <c r="G5" s="7"/>
    </row>
    <row r="6" spans="2:11" ht="10" customHeight="1" x14ac:dyDescent="0.35">
      <c r="B6" s="250"/>
      <c r="C6" s="251"/>
      <c r="D6" s="252"/>
      <c r="E6" s="252"/>
      <c r="F6" s="12"/>
      <c r="G6" s="12"/>
      <c r="H6" s="253"/>
    </row>
    <row r="7" spans="2:11" ht="26.15" customHeight="1" x14ac:dyDescent="0.35">
      <c r="B7" s="234"/>
      <c r="C7" s="591" t="s">
        <v>183</v>
      </c>
      <c r="D7" s="592"/>
      <c r="E7" s="592"/>
      <c r="F7" s="592"/>
      <c r="G7" s="593"/>
      <c r="H7" s="235"/>
    </row>
    <row r="8" spans="2:11" ht="10" customHeight="1" x14ac:dyDescent="0.35">
      <c r="B8" s="234"/>
      <c r="F8" s="13"/>
      <c r="G8" s="13"/>
      <c r="H8" s="235"/>
    </row>
    <row r="9" spans="2:11" ht="18" customHeight="1" x14ac:dyDescent="0.35">
      <c r="B9" s="234"/>
      <c r="C9" s="595" t="s">
        <v>184</v>
      </c>
      <c r="D9" s="595"/>
      <c r="E9" s="595"/>
      <c r="F9" s="595"/>
      <c r="G9" s="595"/>
      <c r="H9" s="235"/>
    </row>
    <row r="10" spans="2:11" s="106" customFormat="1" ht="18" customHeight="1" x14ac:dyDescent="0.35">
      <c r="B10" s="229"/>
      <c r="C10" s="594" t="s">
        <v>185</v>
      </c>
      <c r="D10" s="594"/>
      <c r="E10" s="594"/>
      <c r="F10" s="594"/>
      <c r="G10" s="594"/>
      <c r="H10" s="232"/>
    </row>
    <row r="11" spans="2:11" s="106" customFormat="1" ht="18" customHeight="1" x14ac:dyDescent="0.35">
      <c r="B11" s="229"/>
      <c r="C11" s="594" t="s">
        <v>186</v>
      </c>
      <c r="D11" s="594"/>
      <c r="E11" s="594"/>
      <c r="F11" s="594"/>
      <c r="G11" s="594"/>
      <c r="H11" s="232"/>
    </row>
    <row r="12" spans="2:11" ht="10" customHeight="1" x14ac:dyDescent="0.35">
      <c r="B12" s="234"/>
      <c r="F12" s="13"/>
      <c r="G12" s="13"/>
      <c r="H12" s="235"/>
    </row>
    <row r="13" spans="2:11" ht="64.5" customHeight="1" x14ac:dyDescent="0.35">
      <c r="B13" s="234"/>
      <c r="C13" s="254" t="s">
        <v>72</v>
      </c>
      <c r="D13" s="170" t="s">
        <v>177</v>
      </c>
      <c r="E13" s="255" t="s">
        <v>187</v>
      </c>
      <c r="F13" s="256" t="s">
        <v>276</v>
      </c>
      <c r="G13" s="231" t="s">
        <v>236</v>
      </c>
      <c r="H13" s="235"/>
      <c r="J13" s="226"/>
    </row>
    <row r="14" spans="2:11" x14ac:dyDescent="0.35">
      <c r="B14" s="234"/>
      <c r="C14" s="40"/>
      <c r="D14" s="35"/>
      <c r="E14" s="35"/>
      <c r="F14" s="35"/>
      <c r="G14" s="37"/>
      <c r="H14" s="235"/>
    </row>
    <row r="15" spans="2:11" x14ac:dyDescent="0.35">
      <c r="B15" s="234"/>
      <c r="C15" s="40"/>
      <c r="D15" s="35"/>
      <c r="E15" s="35"/>
      <c r="F15" s="35"/>
      <c r="G15" s="37"/>
      <c r="H15" s="235"/>
    </row>
    <row r="16" spans="2:11" x14ac:dyDescent="0.35">
      <c r="B16" s="234"/>
      <c r="C16" s="40"/>
      <c r="D16" s="35"/>
      <c r="E16" s="35"/>
      <c r="F16" s="35"/>
      <c r="G16" s="37"/>
      <c r="H16" s="235"/>
    </row>
    <row r="17" spans="2:10" x14ac:dyDescent="0.35">
      <c r="B17" s="234"/>
      <c r="C17" s="40"/>
      <c r="D17" s="35"/>
      <c r="E17" s="35"/>
      <c r="F17" s="35"/>
      <c r="G17" s="37"/>
      <c r="H17" s="235"/>
    </row>
    <row r="18" spans="2:10" x14ac:dyDescent="0.35">
      <c r="B18" s="234"/>
      <c r="C18" s="40"/>
      <c r="D18" s="35"/>
      <c r="E18" s="35"/>
      <c r="F18" s="35"/>
      <c r="G18" s="37"/>
      <c r="H18" s="235"/>
    </row>
    <row r="19" spans="2:10" x14ac:dyDescent="0.35">
      <c r="B19" s="234"/>
      <c r="C19" s="40"/>
      <c r="D19" s="35"/>
      <c r="E19" s="35"/>
      <c r="F19" s="35"/>
      <c r="G19" s="37"/>
      <c r="H19" s="235"/>
    </row>
    <row r="20" spans="2:10" x14ac:dyDescent="0.35">
      <c r="B20" s="234"/>
      <c r="C20" s="40"/>
      <c r="D20" s="35"/>
      <c r="E20" s="35"/>
      <c r="F20" s="35"/>
      <c r="G20" s="37"/>
      <c r="H20" s="235"/>
    </row>
    <row r="21" spans="2:10" x14ac:dyDescent="0.35">
      <c r="B21" s="234"/>
      <c r="C21" s="40"/>
      <c r="D21" s="35"/>
      <c r="E21" s="35"/>
      <c r="F21" s="35"/>
      <c r="G21" s="37"/>
      <c r="H21" s="235"/>
    </row>
    <row r="22" spans="2:10" x14ac:dyDescent="0.35">
      <c r="B22" s="234"/>
      <c r="C22" s="40"/>
      <c r="D22" s="35"/>
      <c r="E22" s="35"/>
      <c r="F22" s="35"/>
      <c r="G22" s="37"/>
      <c r="H22" s="235"/>
    </row>
    <row r="23" spans="2:10" x14ac:dyDescent="0.35">
      <c r="B23" s="234"/>
      <c r="C23" s="40"/>
      <c r="D23" s="35"/>
      <c r="E23" s="35"/>
      <c r="F23" s="35"/>
      <c r="G23" s="37"/>
      <c r="H23" s="235"/>
    </row>
    <row r="24" spans="2:10" x14ac:dyDescent="0.35">
      <c r="B24" s="234"/>
      <c r="C24" s="40"/>
      <c r="D24" s="35"/>
      <c r="E24" s="35"/>
      <c r="F24" s="35"/>
      <c r="G24" s="37"/>
      <c r="H24" s="235"/>
    </row>
    <row r="25" spans="2:10" ht="15.5" x14ac:dyDescent="0.35">
      <c r="B25" s="234"/>
      <c r="C25" s="40"/>
      <c r="D25" s="35"/>
      <c r="E25" s="35"/>
      <c r="F25" s="35"/>
      <c r="G25" s="37"/>
      <c r="H25" s="235"/>
      <c r="J25" s="221" t="s">
        <v>50</v>
      </c>
    </row>
    <row r="26" spans="2:10" x14ac:dyDescent="0.35">
      <c r="B26" s="234"/>
      <c r="C26" s="40"/>
      <c r="D26" s="35"/>
      <c r="E26" s="35"/>
      <c r="F26" s="35"/>
      <c r="G26" s="37"/>
      <c r="H26" s="235"/>
    </row>
    <row r="27" spans="2:10" x14ac:dyDescent="0.35">
      <c r="B27" s="234"/>
      <c r="C27" s="40"/>
      <c r="D27" s="35"/>
      <c r="E27" s="35"/>
      <c r="F27" s="35"/>
      <c r="G27" s="37"/>
      <c r="H27" s="235"/>
    </row>
    <row r="28" spans="2:10" x14ac:dyDescent="0.35">
      <c r="B28" s="234"/>
      <c r="C28" s="40"/>
      <c r="D28" s="35"/>
      <c r="E28" s="35"/>
      <c r="F28" s="35"/>
      <c r="G28" s="37"/>
      <c r="H28" s="235"/>
    </row>
    <row r="29" spans="2:10" x14ac:dyDescent="0.35">
      <c r="B29" s="234"/>
      <c r="C29" s="40"/>
      <c r="D29" s="35"/>
      <c r="E29" s="35"/>
      <c r="F29" s="35"/>
      <c r="G29" s="37"/>
      <c r="H29" s="235"/>
    </row>
    <row r="30" spans="2:10" x14ac:dyDescent="0.35">
      <c r="B30" s="234"/>
      <c r="C30" s="40"/>
      <c r="D30" s="35"/>
      <c r="E30" s="35"/>
      <c r="F30" s="35"/>
      <c r="G30" s="37"/>
      <c r="H30" s="235"/>
    </row>
    <row r="31" spans="2:10" x14ac:dyDescent="0.35">
      <c r="B31" s="234"/>
      <c r="C31" s="40"/>
      <c r="D31" s="35"/>
      <c r="E31" s="35"/>
      <c r="F31" s="35"/>
      <c r="G31" s="37"/>
      <c r="H31" s="235"/>
    </row>
    <row r="32" spans="2:10" x14ac:dyDescent="0.35">
      <c r="B32" s="234"/>
      <c r="C32" s="40"/>
      <c r="D32" s="35"/>
      <c r="E32" s="35"/>
      <c r="F32" s="35"/>
      <c r="G32" s="37"/>
      <c r="H32" s="235"/>
    </row>
    <row r="33" spans="2:8" x14ac:dyDescent="0.35">
      <c r="B33" s="234"/>
      <c r="C33" s="40"/>
      <c r="D33" s="35"/>
      <c r="E33" s="35"/>
      <c r="F33" s="35"/>
      <c r="G33" s="37"/>
      <c r="H33" s="235"/>
    </row>
    <row r="34" spans="2:8" x14ac:dyDescent="0.35">
      <c r="B34" s="234"/>
      <c r="C34" s="40"/>
      <c r="D34" s="35"/>
      <c r="E34" s="35"/>
      <c r="F34" s="35"/>
      <c r="G34" s="37"/>
      <c r="H34" s="235"/>
    </row>
    <row r="35" spans="2:8" x14ac:dyDescent="0.35">
      <c r="B35" s="234"/>
      <c r="C35" s="40"/>
      <c r="D35" s="35"/>
      <c r="E35" s="35"/>
      <c r="F35" s="35"/>
      <c r="G35" s="37"/>
      <c r="H35" s="235"/>
    </row>
    <row r="36" spans="2:8" x14ac:dyDescent="0.35">
      <c r="B36" s="234"/>
      <c r="C36" s="40"/>
      <c r="D36" s="35"/>
      <c r="E36" s="35"/>
      <c r="F36" s="35"/>
      <c r="G36" s="37"/>
      <c r="H36" s="235"/>
    </row>
    <row r="37" spans="2:8" x14ac:dyDescent="0.35">
      <c r="B37" s="234"/>
      <c r="C37" s="40"/>
      <c r="D37" s="35"/>
      <c r="E37" s="35"/>
      <c r="F37" s="35"/>
      <c r="G37" s="37"/>
      <c r="H37" s="235"/>
    </row>
    <row r="38" spans="2:8" x14ac:dyDescent="0.35">
      <c r="B38" s="234"/>
      <c r="C38" s="40"/>
      <c r="D38" s="35"/>
      <c r="E38" s="35"/>
      <c r="F38" s="35"/>
      <c r="G38" s="37"/>
      <c r="H38" s="235"/>
    </row>
    <row r="39" spans="2:8" x14ac:dyDescent="0.35">
      <c r="B39" s="234"/>
      <c r="C39" s="40"/>
      <c r="D39" s="35"/>
      <c r="E39" s="35"/>
      <c r="F39" s="35"/>
      <c r="G39" s="37"/>
      <c r="H39" s="235"/>
    </row>
    <row r="40" spans="2:8" x14ac:dyDescent="0.35">
      <c r="B40" s="234"/>
      <c r="C40" s="40"/>
      <c r="D40" s="35"/>
      <c r="E40" s="35"/>
      <c r="F40" s="35"/>
      <c r="G40" s="37"/>
      <c r="H40" s="235"/>
    </row>
    <row r="41" spans="2:8" x14ac:dyDescent="0.35">
      <c r="B41" s="234"/>
      <c r="C41" s="40"/>
      <c r="D41" s="35"/>
      <c r="E41" s="35"/>
      <c r="F41" s="35"/>
      <c r="G41" s="37"/>
      <c r="H41" s="235"/>
    </row>
    <row r="42" spans="2:8" x14ac:dyDescent="0.35">
      <c r="B42" s="234"/>
      <c r="C42" s="40"/>
      <c r="D42" s="35"/>
      <c r="E42" s="35"/>
      <c r="F42" s="35"/>
      <c r="G42" s="37"/>
      <c r="H42" s="235"/>
    </row>
    <row r="43" spans="2:8" x14ac:dyDescent="0.35">
      <c r="B43" s="234"/>
      <c r="C43" s="40"/>
      <c r="D43" s="35"/>
      <c r="E43" s="35"/>
      <c r="F43" s="35"/>
      <c r="G43" s="37"/>
      <c r="H43" s="235"/>
    </row>
    <row r="44" spans="2:8" ht="10" customHeight="1" thickBot="1" x14ac:dyDescent="0.4">
      <c r="B44" s="241"/>
      <c r="C44" s="257"/>
      <c r="D44" s="242"/>
      <c r="E44" s="242"/>
      <c r="F44" s="242"/>
      <c r="G44" s="242"/>
      <c r="H44" s="244"/>
    </row>
    <row r="45" spans="2:8" ht="10" customHeight="1" x14ac:dyDescent="0.35"/>
  </sheetData>
  <sheetProtection algorithmName="SHA-512" hashValue="3Eoi6Sp2aCRyTXTvDuPjFOhl4lUVAtLHQF/aV15HI3guzkUfS0UhKJiaeYQlH6vHLzJJQ+cexh4NtN9a49cmgg==" saltValue="S2zyalmlwN4oH8RbFyygbg==" spinCount="100000" sheet="1" objects="1" scenarios="1" formatRows="0"/>
  <mergeCells count="5">
    <mergeCell ref="C7:G7"/>
    <mergeCell ref="E1:H1"/>
    <mergeCell ref="C10:G10"/>
    <mergeCell ref="C9:G9"/>
    <mergeCell ref="C11:G11"/>
  </mergeCells>
  <hyperlinks>
    <hyperlink ref="J25" location="Rapport_Final!D19" display="accès rapide au rapport final" xr:uid="{C56A74C0-236E-4066-BD89-8F204D69F411}"/>
    <hyperlink ref="C11:G11" location="Formulaire_Demande!C105" display="2. Ensuite, retourner au Formulaire_Demande cliquer ici" xr:uid="{79BFC28A-032E-4B7C-B34A-ACC2D1DD75C9}"/>
  </hyperlinks>
  <printOptions horizontalCentered="1"/>
  <pageMargins left="0.25" right="0.25" top="0.75" bottom="0.75" header="0.3" footer="0.3"/>
  <pageSetup paperSize="5" scale="72" fitToHeight="5" orientation="landscape" r:id="rId1"/>
  <headerFoot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EA72-2ED7-4EED-8C36-95A56D4DB62A}">
  <sheetPr>
    <tabColor theme="4" tint="0.79998168889431442"/>
  </sheetPr>
  <dimension ref="B1:Q60"/>
  <sheetViews>
    <sheetView showGridLines="0" zoomScale="90" zoomScaleNormal="90" workbookViewId="0">
      <selection activeCell="C7" sqref="C7:M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1" customWidth="1"/>
    <col min="3" max="3" width="20.36328125" style="1" customWidth="1"/>
    <col min="4" max="4" width="62.6328125" style="1" customWidth="1"/>
    <col min="5" max="10" width="16.6328125" style="1" customWidth="1"/>
    <col min="11" max="11" width="21.08984375" style="1" customWidth="1"/>
    <col min="12" max="12" width="16.6328125" style="1" customWidth="1"/>
    <col min="13" max="13" width="31.36328125" style="1" customWidth="1"/>
    <col min="14" max="14" width="2.54296875" style="1" customWidth="1"/>
    <col min="15" max="16" width="1.54296875" style="1" customWidth="1"/>
    <col min="17" max="17" width="32.6328125" style="1" customWidth="1"/>
    <col min="18" max="16384" width="10.81640625" style="1"/>
  </cols>
  <sheetData>
    <row r="1" spans="2:16" ht="34.5" customHeight="1" x14ac:dyDescent="0.35">
      <c r="D1" s="258"/>
      <c r="E1" s="258"/>
      <c r="F1" s="258"/>
      <c r="G1" s="614" t="s">
        <v>218</v>
      </c>
      <c r="H1" s="614"/>
      <c r="I1" s="614"/>
      <c r="J1" s="614"/>
      <c r="K1" s="614"/>
      <c r="L1" s="614"/>
      <c r="M1" s="614"/>
      <c r="N1" s="614"/>
      <c r="P1" s="259"/>
    </row>
    <row r="2" spans="2:16" ht="16.5" customHeight="1" x14ac:dyDescent="0.3">
      <c r="D2" s="258"/>
      <c r="E2" s="258"/>
      <c r="F2" s="258"/>
      <c r="G2" s="228"/>
      <c r="N2" s="67" t="s">
        <v>26</v>
      </c>
    </row>
    <row r="3" spans="2:16" ht="20.149999999999999" customHeight="1" x14ac:dyDescent="0.35">
      <c r="D3"/>
      <c r="E3" s="26"/>
      <c r="F3" s="26"/>
      <c r="N3" s="70" t="s">
        <v>192</v>
      </c>
    </row>
    <row r="4" spans="2:16" ht="14.15" customHeight="1" x14ac:dyDescent="0.35">
      <c r="D4"/>
      <c r="E4" s="26"/>
      <c r="F4" s="26"/>
      <c r="N4" s="71" t="s">
        <v>326</v>
      </c>
    </row>
    <row r="5" spans="2:16" ht="14.5" thickBot="1" x14ac:dyDescent="0.35"/>
    <row r="6" spans="2:16" ht="10" customHeight="1" x14ac:dyDescent="0.35">
      <c r="B6" s="260"/>
      <c r="C6" s="261"/>
      <c r="D6" s="262"/>
      <c r="E6" s="261"/>
      <c r="F6" s="261"/>
      <c r="G6" s="261"/>
      <c r="H6" s="261"/>
      <c r="I6" s="261"/>
      <c r="J6" s="261"/>
      <c r="K6" s="261"/>
      <c r="L6" s="261"/>
      <c r="M6" s="261"/>
      <c r="N6" s="263"/>
    </row>
    <row r="7" spans="2:16" ht="28" customHeight="1" x14ac:dyDescent="0.3">
      <c r="B7" s="166"/>
      <c r="C7" s="507" t="s">
        <v>193</v>
      </c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195"/>
    </row>
    <row r="8" spans="2:16" ht="10" customHeight="1" x14ac:dyDescent="0.35">
      <c r="B8" s="166"/>
      <c r="D8" s="264"/>
      <c r="N8" s="195"/>
    </row>
    <row r="9" spans="2:16" ht="22" customHeight="1" x14ac:dyDescent="0.5">
      <c r="B9" s="166"/>
      <c r="C9" s="615" t="s">
        <v>48</v>
      </c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195"/>
    </row>
    <row r="10" spans="2:16" ht="20" customHeight="1" x14ac:dyDescent="0.3">
      <c r="B10" s="166"/>
      <c r="C10" s="616" t="s">
        <v>194</v>
      </c>
      <c r="D10" s="616"/>
      <c r="E10" s="616"/>
      <c r="F10" s="616"/>
      <c r="G10" s="616"/>
      <c r="H10" s="616"/>
      <c r="I10" s="616"/>
      <c r="J10" s="616"/>
      <c r="N10" s="195"/>
    </row>
    <row r="11" spans="2:16" ht="20" customHeight="1" x14ac:dyDescent="0.3">
      <c r="B11" s="166"/>
      <c r="C11" s="616" t="s">
        <v>195</v>
      </c>
      <c r="D11" s="616"/>
      <c r="E11" s="616"/>
      <c r="F11" s="616"/>
      <c r="G11" s="616"/>
      <c r="H11" s="616"/>
      <c r="I11" s="616"/>
      <c r="J11" s="616"/>
      <c r="K11" s="266"/>
      <c r="L11" s="266"/>
      <c r="M11" s="266"/>
      <c r="N11" s="195"/>
    </row>
    <row r="12" spans="2:16" ht="20" customHeight="1" x14ac:dyDescent="0.3">
      <c r="B12" s="166"/>
      <c r="C12" s="616" t="s">
        <v>196</v>
      </c>
      <c r="D12" s="616"/>
      <c r="E12" s="616"/>
      <c r="F12" s="616"/>
      <c r="G12" s="616"/>
      <c r="H12" s="616"/>
      <c r="I12" s="616"/>
      <c r="J12" s="616"/>
      <c r="L12" s="266"/>
      <c r="M12" s="266"/>
      <c r="N12" s="195"/>
    </row>
    <row r="13" spans="2:16" ht="10" customHeight="1" thickBot="1" x14ac:dyDescent="0.35">
      <c r="B13" s="166"/>
      <c r="C13" s="265"/>
      <c r="D13" s="265"/>
      <c r="E13" s="265"/>
      <c r="F13" s="265"/>
      <c r="G13" s="265"/>
      <c r="H13" s="265"/>
      <c r="I13" s="265"/>
      <c r="J13" s="265"/>
      <c r="K13" s="266"/>
      <c r="L13" s="266"/>
      <c r="M13" s="266"/>
      <c r="N13" s="195"/>
    </row>
    <row r="14" spans="2:16" ht="52" customHeight="1" thickBot="1" x14ac:dyDescent="0.35">
      <c r="B14" s="166"/>
      <c r="C14" s="621" t="s">
        <v>197</v>
      </c>
      <c r="D14" s="622"/>
      <c r="E14" s="622"/>
      <c r="F14" s="622"/>
      <c r="G14" s="622"/>
      <c r="H14" s="622"/>
      <c r="I14" s="622"/>
      <c r="J14" s="623"/>
      <c r="K14" s="624" t="s">
        <v>118</v>
      </c>
      <c r="L14" s="625"/>
      <c r="M14" s="626"/>
      <c r="N14" s="195"/>
    </row>
    <row r="15" spans="2:16" s="275" customFormat="1" ht="86.5" customHeight="1" thickBot="1" x14ac:dyDescent="0.35">
      <c r="B15" s="268"/>
      <c r="C15" s="269" t="s">
        <v>198</v>
      </c>
      <c r="D15" s="270" t="s">
        <v>199</v>
      </c>
      <c r="E15" s="270" t="s">
        <v>56</v>
      </c>
      <c r="F15" s="270" t="s">
        <v>200</v>
      </c>
      <c r="G15" s="270" t="s">
        <v>45</v>
      </c>
      <c r="H15" s="270" t="s">
        <v>221</v>
      </c>
      <c r="I15" s="271" t="s">
        <v>287</v>
      </c>
      <c r="J15" s="272" t="s">
        <v>286</v>
      </c>
      <c r="K15" s="273" t="s">
        <v>201</v>
      </c>
      <c r="L15" s="273" t="s">
        <v>119</v>
      </c>
      <c r="M15" s="267" t="s">
        <v>202</v>
      </c>
      <c r="N15" s="274"/>
    </row>
    <row r="16" spans="2:16" x14ac:dyDescent="0.3">
      <c r="B16" s="166"/>
      <c r="C16" s="276" t="str">
        <f>IF(Description_Activités!C14="","",Description_Activités!C14)</f>
        <v/>
      </c>
      <c r="D16" s="277" t="str">
        <f>IF(Description_Activités!D14="","",Description_Activités!D14)</f>
        <v/>
      </c>
      <c r="E16" s="44"/>
      <c r="F16" s="44"/>
      <c r="G16" s="44"/>
      <c r="H16" s="44"/>
      <c r="I16" s="278">
        <f>SUM(E16:H16)</f>
        <v>0</v>
      </c>
      <c r="J16" s="27"/>
      <c r="K16" s="279" t="str">
        <f>IF(J16="","",I16-J16)</f>
        <v/>
      </c>
      <c r="L16" s="280"/>
      <c r="M16" s="281"/>
      <c r="N16" s="195"/>
    </row>
    <row r="17" spans="2:14" x14ac:dyDescent="0.3">
      <c r="B17" s="166"/>
      <c r="C17" s="276" t="str">
        <f>IF(Description_Activités!C15="","",Description_Activités!C15)</f>
        <v/>
      </c>
      <c r="D17" s="277" t="str">
        <f>IF(Description_Activités!D15="","",Description_Activités!D15)</f>
        <v/>
      </c>
      <c r="E17" s="45"/>
      <c r="F17" s="45"/>
      <c r="G17" s="45"/>
      <c r="H17" s="45"/>
      <c r="I17" s="282">
        <f t="shared" ref="I17:I45" si="0">SUM(E17:H17)</f>
        <v>0</v>
      </c>
      <c r="J17" s="3"/>
      <c r="K17" s="199" t="str">
        <f t="shared" ref="K17:K45" si="1">IF(J17="","",I17-J17)</f>
        <v/>
      </c>
      <c r="L17" s="283"/>
      <c r="M17" s="284"/>
      <c r="N17" s="195"/>
    </row>
    <row r="18" spans="2:14" x14ac:dyDescent="0.3">
      <c r="B18" s="166"/>
      <c r="C18" s="276" t="str">
        <f>IF(Description_Activités!C16="","",Description_Activités!C16)</f>
        <v/>
      </c>
      <c r="D18" s="277" t="str">
        <f>IF(Description_Activités!D16="","",Description_Activités!D16)</f>
        <v/>
      </c>
      <c r="E18" s="45"/>
      <c r="F18" s="45"/>
      <c r="G18" s="45"/>
      <c r="H18" s="45"/>
      <c r="I18" s="282">
        <f t="shared" ref="I18:I30" si="2">SUM(E18:H18)</f>
        <v>0</v>
      </c>
      <c r="J18" s="3"/>
      <c r="K18" s="199" t="str">
        <f t="shared" ref="K18:K30" si="3">IF(J18="","",I18-J18)</f>
        <v/>
      </c>
      <c r="L18" s="283"/>
      <c r="M18" s="284"/>
      <c r="N18" s="195"/>
    </row>
    <row r="19" spans="2:14" x14ac:dyDescent="0.3">
      <c r="B19" s="166"/>
      <c r="C19" s="276" t="str">
        <f>IF(Description_Activités!C17="","",Description_Activités!C17)</f>
        <v/>
      </c>
      <c r="D19" s="277" t="str">
        <f>IF(Description_Activités!D17="","",Description_Activités!D17)</f>
        <v/>
      </c>
      <c r="E19" s="45"/>
      <c r="F19" s="45"/>
      <c r="G19" s="45"/>
      <c r="H19" s="45"/>
      <c r="I19" s="282">
        <f t="shared" si="2"/>
        <v>0</v>
      </c>
      <c r="J19" s="3"/>
      <c r="K19" s="199" t="str">
        <f t="shared" si="3"/>
        <v/>
      </c>
      <c r="L19" s="283"/>
      <c r="M19" s="284"/>
      <c r="N19" s="195"/>
    </row>
    <row r="20" spans="2:14" x14ac:dyDescent="0.3">
      <c r="B20" s="166"/>
      <c r="C20" s="276" t="str">
        <f>IF(Description_Activités!C18="","",Description_Activités!C18)</f>
        <v/>
      </c>
      <c r="D20" s="277" t="str">
        <f>IF(Description_Activités!D18="","",Description_Activités!D18)</f>
        <v/>
      </c>
      <c r="E20" s="45"/>
      <c r="F20" s="45"/>
      <c r="G20" s="45"/>
      <c r="H20" s="45"/>
      <c r="I20" s="282">
        <f t="shared" si="2"/>
        <v>0</v>
      </c>
      <c r="J20" s="3"/>
      <c r="K20" s="199" t="str">
        <f t="shared" si="3"/>
        <v/>
      </c>
      <c r="L20" s="283"/>
      <c r="M20" s="284"/>
      <c r="N20" s="195"/>
    </row>
    <row r="21" spans="2:14" x14ac:dyDescent="0.3">
      <c r="B21" s="166"/>
      <c r="C21" s="276" t="str">
        <f>IF(Description_Activités!C19="","",Description_Activités!C19)</f>
        <v/>
      </c>
      <c r="D21" s="277" t="str">
        <f>IF(Description_Activités!D19="","",Description_Activités!D19)</f>
        <v/>
      </c>
      <c r="E21" s="45"/>
      <c r="F21" s="45"/>
      <c r="G21" s="45"/>
      <c r="H21" s="45"/>
      <c r="I21" s="282">
        <f t="shared" si="2"/>
        <v>0</v>
      </c>
      <c r="J21" s="3"/>
      <c r="K21" s="199" t="str">
        <f t="shared" si="3"/>
        <v/>
      </c>
      <c r="L21" s="283"/>
      <c r="M21" s="284"/>
      <c r="N21" s="195"/>
    </row>
    <row r="22" spans="2:14" x14ac:dyDescent="0.3">
      <c r="B22" s="166"/>
      <c r="C22" s="276" t="str">
        <f>IF(Description_Activités!C20="","",Description_Activités!C20)</f>
        <v/>
      </c>
      <c r="D22" s="277" t="str">
        <f>IF(Description_Activités!D20="","",Description_Activités!D20)</f>
        <v/>
      </c>
      <c r="E22" s="45"/>
      <c r="F22" s="45"/>
      <c r="G22" s="45"/>
      <c r="H22" s="45"/>
      <c r="I22" s="282">
        <f t="shared" si="2"/>
        <v>0</v>
      </c>
      <c r="J22" s="3"/>
      <c r="K22" s="199" t="str">
        <f t="shared" si="3"/>
        <v/>
      </c>
      <c r="L22" s="283"/>
      <c r="M22" s="284"/>
      <c r="N22" s="195"/>
    </row>
    <row r="23" spans="2:14" x14ac:dyDescent="0.3">
      <c r="B23" s="166"/>
      <c r="C23" s="276" t="str">
        <f>IF(Description_Activités!C21="","",Description_Activités!C21)</f>
        <v/>
      </c>
      <c r="D23" s="277" t="str">
        <f>IF(Description_Activités!D21="","",Description_Activités!D21)</f>
        <v/>
      </c>
      <c r="E23" s="45"/>
      <c r="F23" s="45"/>
      <c r="G23" s="45"/>
      <c r="H23" s="45"/>
      <c r="I23" s="282">
        <f t="shared" si="2"/>
        <v>0</v>
      </c>
      <c r="J23" s="3"/>
      <c r="K23" s="199" t="str">
        <f t="shared" si="3"/>
        <v/>
      </c>
      <c r="L23" s="283"/>
      <c r="M23" s="284"/>
      <c r="N23" s="195"/>
    </row>
    <row r="24" spans="2:14" x14ac:dyDescent="0.3">
      <c r="B24" s="166"/>
      <c r="C24" s="276" t="str">
        <f>IF(Description_Activités!C22="","",Description_Activités!C22)</f>
        <v/>
      </c>
      <c r="D24" s="277" t="str">
        <f>IF(Description_Activités!D22="","",Description_Activités!D22)</f>
        <v/>
      </c>
      <c r="E24" s="45"/>
      <c r="F24" s="45"/>
      <c r="G24" s="45"/>
      <c r="H24" s="45"/>
      <c r="I24" s="282">
        <f t="shared" si="2"/>
        <v>0</v>
      </c>
      <c r="J24" s="3"/>
      <c r="K24" s="199" t="str">
        <f t="shared" si="3"/>
        <v/>
      </c>
      <c r="L24" s="283"/>
      <c r="M24" s="284"/>
      <c r="N24" s="195"/>
    </row>
    <row r="25" spans="2:14" x14ac:dyDescent="0.3">
      <c r="B25" s="166"/>
      <c r="C25" s="276" t="str">
        <f>IF(Description_Activités!C23="","",Description_Activités!C23)</f>
        <v/>
      </c>
      <c r="D25" s="277" t="str">
        <f>IF(Description_Activités!D23="","",Description_Activités!D23)</f>
        <v/>
      </c>
      <c r="E25" s="45"/>
      <c r="F25" s="45"/>
      <c r="G25" s="45"/>
      <c r="H25" s="45"/>
      <c r="I25" s="282">
        <f t="shared" si="2"/>
        <v>0</v>
      </c>
      <c r="J25" s="3"/>
      <c r="K25" s="199" t="str">
        <f t="shared" si="3"/>
        <v/>
      </c>
      <c r="L25" s="283"/>
      <c r="M25" s="284"/>
      <c r="N25" s="195"/>
    </row>
    <row r="26" spans="2:14" x14ac:dyDescent="0.3">
      <c r="B26" s="166"/>
      <c r="C26" s="276" t="str">
        <f>IF(Description_Activités!C24="","",Description_Activités!C24)</f>
        <v/>
      </c>
      <c r="D26" s="277" t="str">
        <f>IF(Description_Activités!D24="","",Description_Activités!D24)</f>
        <v/>
      </c>
      <c r="E26" s="45"/>
      <c r="F26" s="45"/>
      <c r="G26" s="45"/>
      <c r="H26" s="45"/>
      <c r="I26" s="282">
        <f t="shared" si="2"/>
        <v>0</v>
      </c>
      <c r="J26" s="3"/>
      <c r="K26" s="199" t="str">
        <f t="shared" si="3"/>
        <v/>
      </c>
      <c r="L26" s="283"/>
      <c r="M26" s="284"/>
      <c r="N26" s="195"/>
    </row>
    <row r="27" spans="2:14" x14ac:dyDescent="0.3">
      <c r="B27" s="166"/>
      <c r="C27" s="276" t="str">
        <f>IF(Description_Activités!C25="","",Description_Activités!C25)</f>
        <v/>
      </c>
      <c r="D27" s="277" t="str">
        <f>IF(Description_Activités!D25="","",Description_Activités!D25)</f>
        <v/>
      </c>
      <c r="E27" s="45"/>
      <c r="F27" s="45"/>
      <c r="G27" s="45"/>
      <c r="H27" s="45"/>
      <c r="I27" s="282">
        <f t="shared" si="2"/>
        <v>0</v>
      </c>
      <c r="J27" s="3"/>
      <c r="K27" s="199" t="str">
        <f t="shared" si="3"/>
        <v/>
      </c>
      <c r="L27" s="283"/>
      <c r="M27" s="284"/>
      <c r="N27" s="195"/>
    </row>
    <row r="28" spans="2:14" x14ac:dyDescent="0.3">
      <c r="B28" s="166"/>
      <c r="C28" s="276" t="str">
        <f>IF(Description_Activités!C26="","",Description_Activités!C26)</f>
        <v/>
      </c>
      <c r="D28" s="277" t="str">
        <f>IF(Description_Activités!D26="","",Description_Activités!D26)</f>
        <v/>
      </c>
      <c r="E28" s="45"/>
      <c r="F28" s="45"/>
      <c r="G28" s="45"/>
      <c r="H28" s="45"/>
      <c r="I28" s="282">
        <f t="shared" si="2"/>
        <v>0</v>
      </c>
      <c r="J28" s="3"/>
      <c r="K28" s="199" t="str">
        <f t="shared" si="3"/>
        <v/>
      </c>
      <c r="L28" s="283"/>
      <c r="M28" s="284"/>
      <c r="N28" s="195"/>
    </row>
    <row r="29" spans="2:14" x14ac:dyDescent="0.3">
      <c r="B29" s="166"/>
      <c r="C29" s="276" t="str">
        <f>IF(Description_Activités!C27="","",Description_Activités!C27)</f>
        <v/>
      </c>
      <c r="D29" s="277" t="str">
        <f>IF(Description_Activités!D27="","",Description_Activités!D27)</f>
        <v/>
      </c>
      <c r="E29" s="45"/>
      <c r="F29" s="45"/>
      <c r="G29" s="45"/>
      <c r="H29" s="45"/>
      <c r="I29" s="282">
        <f t="shared" si="2"/>
        <v>0</v>
      </c>
      <c r="J29" s="3"/>
      <c r="K29" s="199" t="str">
        <f t="shared" si="3"/>
        <v/>
      </c>
      <c r="L29" s="283"/>
      <c r="M29" s="284"/>
      <c r="N29" s="195"/>
    </row>
    <row r="30" spans="2:14" x14ac:dyDescent="0.3">
      <c r="B30" s="166"/>
      <c r="C30" s="276" t="str">
        <f>IF(Description_Activités!C28="","",Description_Activités!C28)</f>
        <v/>
      </c>
      <c r="D30" s="277" t="str">
        <f>IF(Description_Activités!D28="","",Description_Activités!D28)</f>
        <v/>
      </c>
      <c r="E30" s="45"/>
      <c r="F30" s="45"/>
      <c r="G30" s="45"/>
      <c r="H30" s="45"/>
      <c r="I30" s="282">
        <f t="shared" si="2"/>
        <v>0</v>
      </c>
      <c r="J30" s="3"/>
      <c r="K30" s="199" t="str">
        <f t="shared" si="3"/>
        <v/>
      </c>
      <c r="L30" s="283"/>
      <c r="M30" s="284"/>
      <c r="N30" s="195"/>
    </row>
    <row r="31" spans="2:14" x14ac:dyDescent="0.3">
      <c r="B31" s="166"/>
      <c r="C31" s="276" t="str">
        <f>IF(Description_Activités!C29="","",Description_Activités!C29)</f>
        <v/>
      </c>
      <c r="D31" s="277" t="str">
        <f>IF(Description_Activités!D29="","",Description_Activités!D29)</f>
        <v/>
      </c>
      <c r="E31" s="45"/>
      <c r="F31" s="45"/>
      <c r="G31" s="45"/>
      <c r="H31" s="45"/>
      <c r="I31" s="282">
        <f t="shared" si="0"/>
        <v>0</v>
      </c>
      <c r="J31" s="3"/>
      <c r="K31" s="199" t="str">
        <f t="shared" si="1"/>
        <v/>
      </c>
      <c r="L31" s="283"/>
      <c r="M31" s="284"/>
      <c r="N31" s="195"/>
    </row>
    <row r="32" spans="2:14" x14ac:dyDescent="0.3">
      <c r="B32" s="166"/>
      <c r="C32" s="276" t="str">
        <f>IF(Description_Activités!C30="","",Description_Activités!C30)</f>
        <v/>
      </c>
      <c r="D32" s="277" t="str">
        <f>IF(Description_Activités!D30="","",Description_Activités!D30)</f>
        <v/>
      </c>
      <c r="E32" s="45"/>
      <c r="F32" s="45"/>
      <c r="G32" s="45"/>
      <c r="H32" s="45"/>
      <c r="I32" s="282">
        <f t="shared" si="0"/>
        <v>0</v>
      </c>
      <c r="J32" s="3"/>
      <c r="K32" s="199" t="str">
        <f t="shared" si="1"/>
        <v/>
      </c>
      <c r="L32" s="283"/>
      <c r="M32" s="284"/>
      <c r="N32" s="195"/>
    </row>
    <row r="33" spans="2:14" x14ac:dyDescent="0.3">
      <c r="B33" s="166"/>
      <c r="C33" s="276" t="str">
        <f>IF(Description_Activités!C31="","",Description_Activités!C31)</f>
        <v/>
      </c>
      <c r="D33" s="277" t="str">
        <f>IF(Description_Activités!D31="","",Description_Activités!D31)</f>
        <v/>
      </c>
      <c r="E33" s="45"/>
      <c r="F33" s="45"/>
      <c r="G33" s="45"/>
      <c r="H33" s="45"/>
      <c r="I33" s="282">
        <f t="shared" si="0"/>
        <v>0</v>
      </c>
      <c r="J33" s="3"/>
      <c r="K33" s="199" t="str">
        <f t="shared" si="1"/>
        <v/>
      </c>
      <c r="L33" s="283"/>
      <c r="M33" s="284"/>
      <c r="N33" s="195"/>
    </row>
    <row r="34" spans="2:14" x14ac:dyDescent="0.3">
      <c r="B34" s="166"/>
      <c r="C34" s="276" t="str">
        <f>IF(Description_Activités!C32="","",Description_Activités!C32)</f>
        <v/>
      </c>
      <c r="D34" s="277" t="str">
        <f>IF(Description_Activités!D32="","",Description_Activités!D32)</f>
        <v/>
      </c>
      <c r="E34" s="45"/>
      <c r="F34" s="45"/>
      <c r="G34" s="45"/>
      <c r="H34" s="45"/>
      <c r="I34" s="282">
        <f t="shared" si="0"/>
        <v>0</v>
      </c>
      <c r="J34" s="3"/>
      <c r="K34" s="199" t="str">
        <f t="shared" si="1"/>
        <v/>
      </c>
      <c r="L34" s="283"/>
      <c r="M34" s="284"/>
      <c r="N34" s="195"/>
    </row>
    <row r="35" spans="2:14" x14ac:dyDescent="0.3">
      <c r="B35" s="166"/>
      <c r="C35" s="276" t="str">
        <f>IF(Description_Activités!C33="","",Description_Activités!C33)</f>
        <v/>
      </c>
      <c r="D35" s="277" t="str">
        <f>IF(Description_Activités!D33="","",Description_Activités!D33)</f>
        <v/>
      </c>
      <c r="E35" s="45"/>
      <c r="F35" s="45"/>
      <c r="G35" s="45"/>
      <c r="H35" s="45"/>
      <c r="I35" s="282">
        <f t="shared" si="0"/>
        <v>0</v>
      </c>
      <c r="J35" s="3"/>
      <c r="K35" s="199" t="str">
        <f t="shared" si="1"/>
        <v/>
      </c>
      <c r="L35" s="283"/>
      <c r="M35" s="284"/>
      <c r="N35" s="195"/>
    </row>
    <row r="36" spans="2:14" x14ac:dyDescent="0.3">
      <c r="B36" s="166"/>
      <c r="C36" s="276" t="str">
        <f>IF(Description_Activités!C34="","",Description_Activités!C34)</f>
        <v/>
      </c>
      <c r="D36" s="277" t="str">
        <f>IF(Description_Activités!D34="","",Description_Activités!D34)</f>
        <v/>
      </c>
      <c r="E36" s="45"/>
      <c r="F36" s="45"/>
      <c r="G36" s="45"/>
      <c r="H36" s="45"/>
      <c r="I36" s="282">
        <f t="shared" si="0"/>
        <v>0</v>
      </c>
      <c r="J36" s="3"/>
      <c r="K36" s="199" t="str">
        <f t="shared" si="1"/>
        <v/>
      </c>
      <c r="L36" s="283"/>
      <c r="M36" s="284"/>
      <c r="N36" s="195"/>
    </row>
    <row r="37" spans="2:14" x14ac:dyDescent="0.3">
      <c r="B37" s="166"/>
      <c r="C37" s="276" t="str">
        <f>IF(Description_Activités!C35="","",Description_Activités!C35)</f>
        <v/>
      </c>
      <c r="D37" s="277" t="str">
        <f>IF(Description_Activités!D35="","",Description_Activités!D35)</f>
        <v/>
      </c>
      <c r="E37" s="45"/>
      <c r="F37" s="45"/>
      <c r="G37" s="45"/>
      <c r="H37" s="45"/>
      <c r="I37" s="282">
        <f t="shared" si="0"/>
        <v>0</v>
      </c>
      <c r="J37" s="3"/>
      <c r="K37" s="199" t="str">
        <f t="shared" si="1"/>
        <v/>
      </c>
      <c r="L37" s="283"/>
      <c r="M37" s="284"/>
      <c r="N37" s="195"/>
    </row>
    <row r="38" spans="2:14" x14ac:dyDescent="0.3">
      <c r="B38" s="166"/>
      <c r="C38" s="276" t="str">
        <f>IF(Description_Activités!C36="","",Description_Activités!C36)</f>
        <v/>
      </c>
      <c r="D38" s="277" t="str">
        <f>IF(Description_Activités!D36="","",Description_Activités!D36)</f>
        <v/>
      </c>
      <c r="E38" s="45"/>
      <c r="F38" s="45"/>
      <c r="G38" s="45"/>
      <c r="H38" s="45"/>
      <c r="I38" s="282">
        <f t="shared" si="0"/>
        <v>0</v>
      </c>
      <c r="J38" s="3"/>
      <c r="K38" s="199" t="str">
        <f t="shared" si="1"/>
        <v/>
      </c>
      <c r="L38" s="283"/>
      <c r="M38" s="284"/>
      <c r="N38" s="195"/>
    </row>
    <row r="39" spans="2:14" x14ac:dyDescent="0.3">
      <c r="B39" s="166"/>
      <c r="C39" s="276" t="str">
        <f>IF(Description_Activités!C37="","",Description_Activités!C37)</f>
        <v/>
      </c>
      <c r="D39" s="277" t="str">
        <f>IF(Description_Activités!D37="","",Description_Activités!D37)</f>
        <v/>
      </c>
      <c r="E39" s="45"/>
      <c r="F39" s="45"/>
      <c r="G39" s="45"/>
      <c r="H39" s="45"/>
      <c r="I39" s="282">
        <f t="shared" si="0"/>
        <v>0</v>
      </c>
      <c r="J39" s="3"/>
      <c r="K39" s="199" t="str">
        <f t="shared" si="1"/>
        <v/>
      </c>
      <c r="L39" s="283"/>
      <c r="M39" s="284"/>
      <c r="N39" s="195"/>
    </row>
    <row r="40" spans="2:14" x14ac:dyDescent="0.3">
      <c r="B40" s="166"/>
      <c r="C40" s="276" t="str">
        <f>IF(Description_Activités!C38="","",Description_Activités!C38)</f>
        <v/>
      </c>
      <c r="D40" s="277" t="str">
        <f>IF(Description_Activités!D38="","",Description_Activités!D38)</f>
        <v/>
      </c>
      <c r="E40" s="45"/>
      <c r="F40" s="45"/>
      <c r="G40" s="45"/>
      <c r="H40" s="45"/>
      <c r="I40" s="282">
        <f t="shared" ref="I40:I41" si="4">SUM(E40:H40)</f>
        <v>0</v>
      </c>
      <c r="J40" s="3"/>
      <c r="K40" s="199" t="str">
        <f t="shared" ref="K40:K41" si="5">IF(J40="","",I40-J40)</f>
        <v/>
      </c>
      <c r="L40" s="283"/>
      <c r="M40" s="284"/>
      <c r="N40" s="195"/>
    </row>
    <row r="41" spans="2:14" x14ac:dyDescent="0.3">
      <c r="B41" s="166"/>
      <c r="C41" s="276" t="str">
        <f>IF(Description_Activités!C39="","",Description_Activités!C39)</f>
        <v/>
      </c>
      <c r="D41" s="277" t="str">
        <f>IF(Description_Activités!D39="","",Description_Activités!D39)</f>
        <v/>
      </c>
      <c r="E41" s="45"/>
      <c r="F41" s="45"/>
      <c r="G41" s="45"/>
      <c r="H41" s="45"/>
      <c r="I41" s="282">
        <f t="shared" si="4"/>
        <v>0</v>
      </c>
      <c r="J41" s="3"/>
      <c r="K41" s="199" t="str">
        <f t="shared" si="5"/>
        <v/>
      </c>
      <c r="L41" s="283"/>
      <c r="M41" s="284"/>
      <c r="N41" s="195"/>
    </row>
    <row r="42" spans="2:14" x14ac:dyDescent="0.3">
      <c r="B42" s="166"/>
      <c r="C42" s="276" t="str">
        <f>IF(Description_Activités!C40="","",Description_Activités!C40)</f>
        <v/>
      </c>
      <c r="D42" s="277" t="str">
        <f>IF(Description_Activités!D40="","",Description_Activités!D40)</f>
        <v/>
      </c>
      <c r="E42" s="45"/>
      <c r="F42" s="45"/>
      <c r="G42" s="45"/>
      <c r="H42" s="45"/>
      <c r="I42" s="282">
        <f t="shared" si="0"/>
        <v>0</v>
      </c>
      <c r="J42" s="3"/>
      <c r="K42" s="199" t="str">
        <f t="shared" si="1"/>
        <v/>
      </c>
      <c r="L42" s="283"/>
      <c r="M42" s="284"/>
      <c r="N42" s="195"/>
    </row>
    <row r="43" spans="2:14" x14ac:dyDescent="0.3">
      <c r="B43" s="166"/>
      <c r="C43" s="276" t="str">
        <f>IF(Description_Activités!C41="","",Description_Activités!C41)</f>
        <v/>
      </c>
      <c r="D43" s="277" t="str">
        <f>IF(Description_Activités!D41="","",Description_Activités!D41)</f>
        <v/>
      </c>
      <c r="E43" s="45"/>
      <c r="F43" s="45"/>
      <c r="G43" s="45"/>
      <c r="H43" s="45"/>
      <c r="I43" s="282">
        <f t="shared" si="0"/>
        <v>0</v>
      </c>
      <c r="J43" s="3"/>
      <c r="K43" s="199" t="str">
        <f t="shared" si="1"/>
        <v/>
      </c>
      <c r="L43" s="283"/>
      <c r="M43" s="284"/>
      <c r="N43" s="195"/>
    </row>
    <row r="44" spans="2:14" x14ac:dyDescent="0.3">
      <c r="B44" s="166"/>
      <c r="C44" s="276" t="str">
        <f>IF(Description_Activités!C42="","",Description_Activités!C42)</f>
        <v/>
      </c>
      <c r="D44" s="277" t="str">
        <f>IF(Description_Activités!D42="","",Description_Activités!D42)</f>
        <v/>
      </c>
      <c r="E44" s="45"/>
      <c r="F44" s="45"/>
      <c r="G44" s="45"/>
      <c r="H44" s="45"/>
      <c r="I44" s="282">
        <f t="shared" si="0"/>
        <v>0</v>
      </c>
      <c r="J44" s="3"/>
      <c r="K44" s="199" t="str">
        <f t="shared" si="1"/>
        <v/>
      </c>
      <c r="L44" s="283"/>
      <c r="M44" s="284"/>
      <c r="N44" s="195"/>
    </row>
    <row r="45" spans="2:14" ht="14.5" thickBot="1" x14ac:dyDescent="0.35">
      <c r="B45" s="166"/>
      <c r="C45" s="276" t="str">
        <f>IF(Description_Activités!C43="","",Description_Activités!C43)</f>
        <v/>
      </c>
      <c r="D45" s="277" t="str">
        <f>IF(Description_Activités!D43="","",Description_Activités!D43)</f>
        <v/>
      </c>
      <c r="E45" s="46"/>
      <c r="F45" s="46"/>
      <c r="G45" s="46"/>
      <c r="H45" s="46"/>
      <c r="I45" s="285">
        <f t="shared" si="0"/>
        <v>0</v>
      </c>
      <c r="J45" s="28"/>
      <c r="K45" s="286" t="str">
        <f t="shared" si="1"/>
        <v/>
      </c>
      <c r="L45" s="287"/>
      <c r="M45" s="288"/>
      <c r="N45" s="195"/>
    </row>
    <row r="46" spans="2:14" s="63" customFormat="1" ht="30" customHeight="1" thickBot="1" x14ac:dyDescent="0.4">
      <c r="B46" s="77"/>
      <c r="C46" s="600" t="s">
        <v>263</v>
      </c>
      <c r="D46" s="601"/>
      <c r="E46" s="289">
        <f>SUM(E16:E45)</f>
        <v>0</v>
      </c>
      <c r="F46" s="289">
        <f t="shared" ref="F46:L46" si="6">SUM(F16:F45)</f>
        <v>0</v>
      </c>
      <c r="G46" s="289">
        <f t="shared" si="6"/>
        <v>0</v>
      </c>
      <c r="H46" s="290">
        <f t="shared" si="6"/>
        <v>0</v>
      </c>
      <c r="I46" s="291">
        <f t="shared" si="6"/>
        <v>0</v>
      </c>
      <c r="J46" s="292">
        <f t="shared" si="6"/>
        <v>0</v>
      </c>
      <c r="K46" s="293">
        <f t="shared" si="6"/>
        <v>0</v>
      </c>
      <c r="L46" s="293">
        <f t="shared" si="6"/>
        <v>0</v>
      </c>
      <c r="M46" s="294"/>
      <c r="N46" s="90"/>
    </row>
    <row r="47" spans="2:14" s="63" customFormat="1" ht="10" customHeight="1" thickBot="1" x14ac:dyDescent="0.4">
      <c r="B47" s="77"/>
      <c r="C47" s="265"/>
      <c r="D47" s="265"/>
      <c r="E47" s="295"/>
      <c r="F47" s="295"/>
      <c r="G47" s="295"/>
      <c r="H47" s="295"/>
      <c r="I47" s="295"/>
      <c r="J47" s="295"/>
      <c r="K47" s="295"/>
      <c r="L47" s="295"/>
      <c r="M47" s="295"/>
      <c r="N47" s="90"/>
    </row>
    <row r="48" spans="2:14" ht="67" customHeight="1" thickBot="1" x14ac:dyDescent="0.35">
      <c r="B48" s="166"/>
      <c r="C48" s="621" t="s">
        <v>203</v>
      </c>
      <c r="D48" s="622"/>
      <c r="E48" s="622"/>
      <c r="F48" s="622"/>
      <c r="G48" s="622"/>
      <c r="H48" s="627"/>
      <c r="I48" s="296" t="s">
        <v>204</v>
      </c>
      <c r="J48" s="272" t="s">
        <v>120</v>
      </c>
      <c r="K48" s="273" t="s">
        <v>205</v>
      </c>
      <c r="L48" s="273" t="s">
        <v>119</v>
      </c>
      <c r="M48" s="267" t="s">
        <v>202</v>
      </c>
      <c r="N48" s="297"/>
    </row>
    <row r="49" spans="2:17" s="63" customFormat="1" ht="24" customHeight="1" x14ac:dyDescent="0.35">
      <c r="B49" s="77"/>
      <c r="C49" s="619" t="s">
        <v>260</v>
      </c>
      <c r="D49" s="620"/>
      <c r="E49" s="620"/>
      <c r="F49" s="617" t="str">
        <f>IF(I49=0,"",IF(Liste_Oeuvres!E50&gt;0,"","Il n'y a aucun court métrage dans la liste des œuvres"))</f>
        <v/>
      </c>
      <c r="G49" s="617"/>
      <c r="H49" s="618"/>
      <c r="I49" s="47"/>
      <c r="J49" s="27"/>
      <c r="K49" s="279" t="str">
        <f t="shared" ref="K49:K54" si="7">IF(J49="","",I49-J49)</f>
        <v/>
      </c>
      <c r="L49" s="298"/>
      <c r="M49" s="299"/>
      <c r="N49" s="300"/>
      <c r="Q49" s="596" t="str">
        <f>IF(Q51="","",IF(Q51&gt;0,"Le montant maximal possible pour les salaires internes et les honoraires experts-conseils est de:",""))</f>
        <v/>
      </c>
    </row>
    <row r="50" spans="2:17" s="63" customFormat="1" ht="24" customHeight="1" x14ac:dyDescent="0.35">
      <c r="B50" s="77"/>
      <c r="C50" s="608" t="s">
        <v>25</v>
      </c>
      <c r="D50" s="609"/>
      <c r="E50" s="609"/>
      <c r="F50" s="609"/>
      <c r="G50" s="609"/>
      <c r="H50" s="610"/>
      <c r="I50" s="48"/>
      <c r="J50" s="27"/>
      <c r="K50" s="199" t="str">
        <f>IF(J50="","",I50-J50)</f>
        <v/>
      </c>
      <c r="L50" s="301"/>
      <c r="M50" s="302"/>
      <c r="N50" s="300"/>
      <c r="Q50" s="596"/>
    </row>
    <row r="51" spans="2:17" s="63" customFormat="1" ht="24" customHeight="1" x14ac:dyDescent="0.35">
      <c r="B51" s="77"/>
      <c r="C51" s="608" t="s">
        <v>206</v>
      </c>
      <c r="D51" s="609"/>
      <c r="E51" s="609"/>
      <c r="F51" s="609"/>
      <c r="G51" s="609"/>
      <c r="H51" s="610"/>
      <c r="I51" s="48"/>
      <c r="J51" s="27"/>
      <c r="K51" s="199" t="str">
        <f>IF(J51="","",I51-J51)</f>
        <v/>
      </c>
      <c r="L51" s="301"/>
      <c r="M51" s="302"/>
      <c r="N51" s="300"/>
      <c r="Q51" s="51" t="str">
        <f>IF(L57=0,"",IF(L57&gt;0,SUM(L46,L49,L50,L52,L53,L54)*0.5*0.25,""))</f>
        <v/>
      </c>
    </row>
    <row r="52" spans="2:17" s="63" customFormat="1" ht="24" customHeight="1" x14ac:dyDescent="0.35">
      <c r="B52" s="77"/>
      <c r="C52" s="611" t="s">
        <v>207</v>
      </c>
      <c r="D52" s="612"/>
      <c r="E52" s="612"/>
      <c r="F52" s="612"/>
      <c r="G52" s="612"/>
      <c r="H52" s="613"/>
      <c r="I52" s="48"/>
      <c r="J52" s="27"/>
      <c r="K52" s="199" t="str">
        <f t="shared" si="7"/>
        <v/>
      </c>
      <c r="L52" s="301"/>
      <c r="M52" s="302"/>
      <c r="N52" s="300"/>
    </row>
    <row r="53" spans="2:17" s="63" customFormat="1" ht="24" customHeight="1" x14ac:dyDescent="0.35">
      <c r="B53" s="77"/>
      <c r="C53" s="608" t="s">
        <v>208</v>
      </c>
      <c r="D53" s="609"/>
      <c r="E53" s="609"/>
      <c r="F53" s="609"/>
      <c r="G53" s="609"/>
      <c r="H53" s="610"/>
      <c r="I53" s="48"/>
      <c r="J53" s="27"/>
      <c r="K53" s="199" t="str">
        <f t="shared" si="7"/>
        <v/>
      </c>
      <c r="L53" s="301"/>
      <c r="M53" s="302"/>
      <c r="N53" s="300"/>
    </row>
    <row r="54" spans="2:17" s="63" customFormat="1" ht="24" customHeight="1" thickBot="1" x14ac:dyDescent="0.4">
      <c r="B54" s="77"/>
      <c r="C54" s="303" t="s">
        <v>209</v>
      </c>
      <c r="D54" s="597"/>
      <c r="E54" s="598"/>
      <c r="F54" s="598"/>
      <c r="G54" s="598"/>
      <c r="H54" s="599"/>
      <c r="I54" s="49"/>
      <c r="J54" s="34"/>
      <c r="K54" s="199" t="str">
        <f t="shared" si="7"/>
        <v/>
      </c>
      <c r="L54" s="304"/>
      <c r="M54" s="305"/>
      <c r="N54" s="300"/>
    </row>
    <row r="55" spans="2:17" ht="30" customHeight="1" thickBot="1" x14ac:dyDescent="0.4">
      <c r="B55" s="166"/>
      <c r="C55" s="602" t="s">
        <v>263</v>
      </c>
      <c r="D55" s="603"/>
      <c r="E55" s="603"/>
      <c r="F55" s="603"/>
      <c r="G55" s="603"/>
      <c r="H55" s="604"/>
      <c r="I55" s="306">
        <f>SUM(I49:I54)</f>
        <v>0</v>
      </c>
      <c r="J55" s="307">
        <f>SUM(J49:J54)</f>
        <v>0</v>
      </c>
      <c r="K55" s="308">
        <f>SUM(K49:K54)</f>
        <v>0</v>
      </c>
      <c r="L55" s="308">
        <f>SUM(L49:L54)</f>
        <v>0</v>
      </c>
      <c r="M55" s="309"/>
      <c r="N55" s="195"/>
    </row>
    <row r="56" spans="2:17" ht="10" customHeight="1" x14ac:dyDescent="0.3">
      <c r="B56" s="166"/>
      <c r="C56" s="265"/>
      <c r="D56" s="239"/>
      <c r="H56" s="239"/>
      <c r="I56" s="310"/>
      <c r="J56" s="311"/>
      <c r="K56" s="310"/>
      <c r="L56" s="310"/>
      <c r="N56" s="195"/>
    </row>
    <row r="57" spans="2:17" ht="36" customHeight="1" x14ac:dyDescent="0.3">
      <c r="B57" s="166"/>
      <c r="C57" s="605" t="s">
        <v>268</v>
      </c>
      <c r="D57" s="605"/>
      <c r="E57" s="605"/>
      <c r="F57" s="605"/>
      <c r="G57" s="605"/>
      <c r="H57" s="605"/>
      <c r="I57" s="312">
        <f>+I46+I55</f>
        <v>0</v>
      </c>
      <c r="J57" s="208">
        <f>+J46+J55</f>
        <v>0</v>
      </c>
      <c r="K57" s="209">
        <f>+K46+K55</f>
        <v>0</v>
      </c>
      <c r="L57" s="209">
        <f>+L46+L55</f>
        <v>0</v>
      </c>
      <c r="M57" s="313"/>
      <c r="N57" s="195"/>
    </row>
    <row r="58" spans="2:17" ht="10" customHeight="1" thickBot="1" x14ac:dyDescent="0.35">
      <c r="B58" s="314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315"/>
    </row>
    <row r="60" spans="2:17" s="63" customFormat="1" ht="18" customHeight="1" x14ac:dyDescent="0.35">
      <c r="C60" s="606" t="s">
        <v>300</v>
      </c>
      <c r="D60" s="607"/>
      <c r="M60" s="222" t="s">
        <v>50</v>
      </c>
    </row>
  </sheetData>
  <sheetProtection algorithmName="SHA-512" hashValue="atv5J6r1AE72kQznZxZmCTH95ZE7wewsXJHviAIWe2PSvc+6qFKhGwYZ1bIsYNFTKHO3TEQADQiFgObUltPk3Q==" saltValue="15VsASsd93DfyPUrUShSzA==" spinCount="100000" sheet="1" objects="1" scenarios="1" formatRows="0"/>
  <mergeCells count="21">
    <mergeCell ref="C12:J12"/>
    <mergeCell ref="F49:H49"/>
    <mergeCell ref="C49:E49"/>
    <mergeCell ref="C14:J14"/>
    <mergeCell ref="K14:M14"/>
    <mergeCell ref="C48:H48"/>
    <mergeCell ref="G1:N1"/>
    <mergeCell ref="C7:M7"/>
    <mergeCell ref="C9:M9"/>
    <mergeCell ref="C10:J10"/>
    <mergeCell ref="C11:J11"/>
    <mergeCell ref="C60:D60"/>
    <mergeCell ref="C50:H50"/>
    <mergeCell ref="C51:H51"/>
    <mergeCell ref="C52:H52"/>
    <mergeCell ref="C53:H53"/>
    <mergeCell ref="Q49:Q50"/>
    <mergeCell ref="D54:H54"/>
    <mergeCell ref="C46:D46"/>
    <mergeCell ref="C55:H55"/>
    <mergeCell ref="C57:H57"/>
  </mergeCells>
  <conditionalFormatting sqref="F49:H49">
    <cfRule type="containsText" dxfId="8" priority="3" operator="containsText" text="Il n'y a aucun court métrage dans la liste des œuvres">
      <formula>NOT(ISERROR(SEARCH("Il n'y a aucun court métrage dans la liste des œuvres",F49)))</formula>
    </cfRule>
  </conditionalFormatting>
  <conditionalFormatting sqref="Q49:Q50">
    <cfRule type="containsText" dxfId="7" priority="1" operator="containsText" text="Le montant maximal possible pour les salaires internes et les honoraires experts-conseils est de:">
      <formula>NOT(ISERROR(SEARCH("Le montant maximal possible pour les salaires internes et les honoraires experts-conseils est de:",Q49)))</formula>
    </cfRule>
  </conditionalFormatting>
  <conditionalFormatting sqref="Q51">
    <cfRule type="notContainsBlanks" dxfId="6" priority="2">
      <formula>LEN(TRIM(Q51))&gt;0</formula>
    </cfRule>
  </conditionalFormatting>
  <dataValidations count="12">
    <dataValidation type="whole" operator="greaterThan" allowBlank="1" showInputMessage="1" showErrorMessage="1" error="Veuillez inscrire un nombre entier sans décimale" prompt="Inscrire le montant total des salaires internes et des frais d'honoraires d'experts-conseils indépendants_x000a_La SODEC fera le calcul du maximum de 20% de l'aide accordée" sqref="I51" xr:uid="{943F4611-1217-410B-BA2E-D28555CE92E9}">
      <formula1>0</formula1>
    </dataValidation>
    <dataValidation type="whole" operator="greaterThan" allowBlank="1" showInputMessage="1" showErrorMessage="1" error="Entrer un nombre entier sans décimale" sqref="I54 J16:J45 J49:J54" xr:uid="{E5C7E95F-AC50-48B9-84BA-B22AF7D3F927}">
      <formula1>0</formula1>
    </dataValidation>
    <dataValidation type="whole" operator="greaterThan" allowBlank="1" showInputMessage="1" showErrorMessage="1" error="Entrer un nombre entier sans décimale" prompt="Frais admissibles seulement lorsqu'il n'y a pas de présence collective dans le marché soutenu par la SODEC" sqref="G16:H45" xr:uid="{407115A6-6D52-48E3-A408-41BE578CE76B}">
      <formula1>0</formula1>
    </dataValidation>
    <dataValidation type="whole" operator="greaterThan" allowBlank="1" showInputMessage="1" showErrorMessage="1" error="Entrer un nombre entier sans décimale" prompt="Transport international et local en classe économique_x000a_Hébergement sur les territoires visés" sqref="F16:F45" xr:uid="{C2F47CDB-3714-407C-BB2A-3501323F3F98}">
      <formula1>0</formula1>
    </dataValidation>
    <dataValidation type="whole" operator="greaterThan" allowBlank="1" showInputMessage="1" showErrorMessage="1" error="Entrer un nombre entier sans décimale" prompt="Frais liés aux activités de promotion incluant les frais pour la production de matériel promotionnel conçu pour les activités d'exportation" sqref="E16:E45" xr:uid="{0BB0C024-7296-46CB-B479-22DDD4B17648}">
      <formula1>0</formula1>
    </dataValidation>
    <dataValidation type="whole" operator="greaterThan" allowBlank="1" showInputMessage="1" showErrorMessage="1" error="Entrer un nombre entier sans décimale" prompt="Si pertinent" sqref="I53" xr:uid="{4A5736EF-D011-49C6-BBD3-C92EE57E7292}">
      <formula1>0</formula1>
    </dataValidation>
    <dataValidation type="whole" operator="greaterThan" allowBlank="1" showInputMessage="1" showErrorMessage="1" error="Entrer un nombre entier sans décimale" prompt="Frais juridiques liés aux ententes commerciales hors Québec" sqref="I52" xr:uid="{05BE931C-89E8-45EE-A533-90346614ACA2}">
      <formula1>0</formula1>
    </dataValidation>
    <dataValidation allowBlank="1" showInputMessage="1" showErrorMessage="1" prompt="Frais admissibles seulement lorsqu'il n'y a pas de présence collective dans le marché soutenu par la SODEC" sqref="G15:H15 N16:N45" xr:uid="{2CAC0BBC-C4FE-4748-8B02-54169C745657}"/>
    <dataValidation allowBlank="1" showInputMessage="1" showErrorMessage="1" prompt="Salaires des ressources humaines de l'entreprise liés aux activités de mise en oeuvre de la stratégie commerciale_x000a_Frais d'honoraires d'experts-conseils indépendants pour le travail effectué hors Québec et pour la négociation des ententes" sqref="C51" xr:uid="{8E745664-93F5-44C4-9195-D58A8D068F23}"/>
    <dataValidation type="whole" operator="greaterThan" allowBlank="1" showInputMessage="1" showErrorMessage="1" error="Entrer un nombre entier sans décimale" prompt="Frais d'inscription des films aux festivals _x000a__x000a_COURT MÉTRAGE SEULEMENT" sqref="I49" xr:uid="{C4BACD3F-F689-42DB-9A50-44A4F465D1F6}">
      <formula1>0</formula1>
    </dataValidation>
    <dataValidation type="whole" operator="greaterThan" allowBlank="1" showInputMessage="1" showErrorMessage="1" error="Entrer un nombre entier sans décimale" prompt="Lorsque non soutenus par un autre fonds, pour 2 épisodes maximum par série ou minisérie, et la bande annonce dans le cas d'un long métrage" sqref="I50" xr:uid="{9ED3F616-4411-46AB-8945-DD5945473D7E}">
      <formula1>0</formula1>
    </dataValidation>
    <dataValidation type="whole" operator="lessThanOrEqual" allowBlank="1" showInputMessage="1" showErrorMessage="1" error="Le montant ne peut être supérieur au montant maximal calculé" sqref="L51" xr:uid="{36B391BF-16FC-4C97-8EF0-FD7CD6C23340}">
      <formula1>Q51</formula1>
    </dataValidation>
  </dataValidations>
  <hyperlinks>
    <hyperlink ref="C11:J11" location="Budget_Détaillé!C48" display="2. Inscrire les montants pour les autres frais liés à la stratégie cliquer ici" xr:uid="{B3F199F3-047E-43E0-BDE2-2BF25200F0BC}"/>
    <hyperlink ref="C12:J12" location="Formulaire_Demande!C116" display="3. Ensuite, retourner au Formulaire_Demande cliquer ici" xr:uid="{B71BED85-55A4-41D7-A94A-A1C67426830D}"/>
    <hyperlink ref="M60" location="Rapport_Final!D20" display="accès rapide au rapport final" xr:uid="{9FFBF4E3-E6FD-4A0C-B118-A5C1A70C3DB1}"/>
    <hyperlink ref="C60:D60" location="Formulaire_Demande!C116" display="Retour au Formulaire_Demande cliquer ici" xr:uid="{D268DB20-7AF7-4CED-B8B3-C594B5D6F60C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94E7-41C5-4EF7-9F92-54DD1BA7DAB0}">
  <sheetPr>
    <tabColor rgb="FF00B0F0"/>
  </sheetPr>
  <dimension ref="B1:U63"/>
  <sheetViews>
    <sheetView showGridLines="0" workbookViewId="0">
      <selection activeCell="C7" sqref="C7:K7"/>
    </sheetView>
  </sheetViews>
  <sheetFormatPr baseColWidth="10" defaultColWidth="10.81640625" defaultRowHeight="14" x14ac:dyDescent="0.3"/>
  <cols>
    <col min="1" max="1" width="1.54296875" style="1" customWidth="1"/>
    <col min="2" max="2" width="2.54296875" style="275" customWidth="1"/>
    <col min="3" max="7" width="16.6328125" style="1" customWidth="1"/>
    <col min="8" max="8" width="15.6328125" style="1" customWidth="1"/>
    <col min="9" max="9" width="2.6328125" style="1" customWidth="1"/>
    <col min="10" max="10" width="40.6328125" style="1" customWidth="1"/>
    <col min="11" max="11" width="16.6328125" style="1" customWidth="1"/>
    <col min="12" max="12" width="2.54296875" style="1" customWidth="1"/>
    <col min="13" max="13" width="1.54296875" style="1" customWidth="1"/>
    <col min="14" max="14" width="59.54296875" style="1" bestFit="1" customWidth="1"/>
    <col min="15" max="16384" width="10.81640625" style="1"/>
  </cols>
  <sheetData>
    <row r="1" spans="2:18" ht="36.65" customHeight="1" x14ac:dyDescent="0.3">
      <c r="C1" s="524" t="s">
        <v>218</v>
      </c>
      <c r="D1" s="524"/>
      <c r="E1" s="524"/>
      <c r="F1" s="524"/>
      <c r="G1" s="524"/>
      <c r="H1" s="524"/>
      <c r="I1" s="524"/>
      <c r="J1" s="524"/>
      <c r="K1" s="524"/>
      <c r="L1" s="524"/>
      <c r="M1" s="223"/>
      <c r="N1" s="223"/>
      <c r="O1" s="223"/>
      <c r="P1" s="223"/>
      <c r="Q1" s="223"/>
    </row>
    <row r="2" spans="2:18" ht="16.5" x14ac:dyDescent="0.3">
      <c r="L2" s="67" t="s">
        <v>26</v>
      </c>
      <c r="N2" s="316"/>
    </row>
    <row r="3" spans="2:18" ht="16.5" x14ac:dyDescent="0.3">
      <c r="J3" s="70"/>
      <c r="K3" s="70"/>
      <c r="L3" s="70" t="s">
        <v>6</v>
      </c>
    </row>
    <row r="4" spans="2:18" ht="12" customHeight="1" x14ac:dyDescent="0.3">
      <c r="J4" s="70"/>
      <c r="K4" s="70"/>
      <c r="L4" s="71" t="s">
        <v>326</v>
      </c>
    </row>
    <row r="5" spans="2:18" ht="14.15" customHeight="1" thickBot="1" x14ac:dyDescent="0.35">
      <c r="N5" s="63"/>
    </row>
    <row r="6" spans="2:18" ht="10" customHeight="1" x14ac:dyDescent="0.3">
      <c r="B6" s="73"/>
      <c r="C6" s="86"/>
      <c r="D6" s="86"/>
      <c r="E6" s="87"/>
      <c r="F6" s="88"/>
      <c r="G6" s="88"/>
      <c r="H6" s="74"/>
      <c r="I6" s="74"/>
      <c r="J6" s="74"/>
      <c r="K6" s="74"/>
      <c r="L6" s="89"/>
      <c r="M6" s="63"/>
      <c r="N6" s="63"/>
    </row>
    <row r="7" spans="2:18" ht="28" customHeight="1" x14ac:dyDescent="0.3">
      <c r="B7" s="77"/>
      <c r="C7" s="588" t="s">
        <v>44</v>
      </c>
      <c r="D7" s="589"/>
      <c r="E7" s="589"/>
      <c r="F7" s="589"/>
      <c r="G7" s="589"/>
      <c r="H7" s="589"/>
      <c r="I7" s="589"/>
      <c r="J7" s="589"/>
      <c r="K7" s="590"/>
      <c r="L7" s="90"/>
      <c r="M7" s="63"/>
    </row>
    <row r="8" spans="2:18" ht="15.5" x14ac:dyDescent="0.3">
      <c r="B8" s="77"/>
      <c r="C8" s="317"/>
      <c r="D8" s="317"/>
      <c r="E8" s="224"/>
      <c r="F8" s="162"/>
      <c r="G8" s="162"/>
      <c r="H8" s="63"/>
      <c r="I8" s="63"/>
      <c r="J8" s="63"/>
      <c r="K8" s="63"/>
      <c r="L8" s="90"/>
      <c r="M8" s="63"/>
      <c r="N8" s="63"/>
    </row>
    <row r="9" spans="2:18" ht="22" customHeight="1" x14ac:dyDescent="0.3">
      <c r="B9" s="77"/>
      <c r="C9" s="584" t="s">
        <v>114</v>
      </c>
      <c r="D9" s="585"/>
      <c r="E9" s="585"/>
      <c r="F9" s="585"/>
      <c r="G9" s="585"/>
      <c r="H9" s="585"/>
      <c r="I9" s="585"/>
      <c r="J9" s="585"/>
      <c r="K9" s="586"/>
      <c r="L9" s="90"/>
      <c r="M9" s="63"/>
      <c r="N9" s="649"/>
      <c r="O9" s="649"/>
    </row>
    <row r="10" spans="2:18" ht="15.5" x14ac:dyDescent="0.3">
      <c r="B10" s="77"/>
      <c r="C10" s="317"/>
      <c r="D10" s="317"/>
      <c r="E10" s="224"/>
      <c r="F10" s="162"/>
      <c r="G10" s="162"/>
      <c r="H10" s="63"/>
      <c r="I10" s="63"/>
      <c r="J10" s="63"/>
      <c r="K10" s="63"/>
      <c r="L10" s="90"/>
      <c r="M10" s="63"/>
      <c r="N10" s="63"/>
    </row>
    <row r="11" spans="2:18" ht="23.5" customHeight="1" x14ac:dyDescent="0.3">
      <c r="B11" s="77"/>
      <c r="C11" s="650" t="s">
        <v>59</v>
      </c>
      <c r="D11" s="651"/>
      <c r="E11" s="651"/>
      <c r="F11" s="651"/>
      <c r="G11" s="651"/>
      <c r="H11" s="651"/>
      <c r="I11" s="651"/>
      <c r="J11" s="651"/>
      <c r="K11" s="652"/>
      <c r="L11" s="90"/>
      <c r="M11" s="63"/>
      <c r="N11" s="63"/>
    </row>
    <row r="12" spans="2:18" ht="20.149999999999999" customHeight="1" x14ac:dyDescent="0.4">
      <c r="B12" s="77"/>
      <c r="C12" s="318" t="s">
        <v>60</v>
      </c>
      <c r="D12" s="319"/>
      <c r="E12" s="319"/>
      <c r="F12" s="319"/>
      <c r="G12" s="320"/>
      <c r="H12" s="320"/>
      <c r="I12" s="320"/>
      <c r="J12" s="320"/>
      <c r="K12" s="321"/>
      <c r="L12" s="90"/>
      <c r="M12" s="63"/>
      <c r="N12" s="63"/>
    </row>
    <row r="13" spans="2:18" ht="20.149999999999999" customHeight="1" x14ac:dyDescent="0.3">
      <c r="B13" s="77"/>
      <c r="C13" s="322"/>
      <c r="D13" s="323"/>
      <c r="E13" s="324" t="s">
        <v>61</v>
      </c>
      <c r="F13" s="658" t="s">
        <v>237</v>
      </c>
      <c r="G13" s="658"/>
      <c r="H13" s="658"/>
      <c r="I13" s="658"/>
      <c r="J13" s="658"/>
      <c r="K13" s="659"/>
      <c r="L13" s="90"/>
      <c r="M13" s="63"/>
      <c r="N13" s="63"/>
    </row>
    <row r="14" spans="2:18" ht="36" customHeight="1" x14ac:dyDescent="0.3">
      <c r="B14" s="77"/>
      <c r="C14" s="325"/>
      <c r="D14" s="326"/>
      <c r="E14" s="327" t="s">
        <v>61</v>
      </c>
      <c r="F14" s="660" t="s">
        <v>122</v>
      </c>
      <c r="G14" s="660"/>
      <c r="H14" s="660"/>
      <c r="I14" s="660"/>
      <c r="J14" s="660"/>
      <c r="K14" s="661"/>
      <c r="L14" s="90"/>
      <c r="M14" s="63"/>
      <c r="N14" s="63"/>
    </row>
    <row r="15" spans="2:18" ht="15.5" x14ac:dyDescent="0.3">
      <c r="B15" s="77"/>
      <c r="C15" s="317"/>
      <c r="D15" s="317"/>
      <c r="E15" s="224"/>
      <c r="F15" s="162"/>
      <c r="G15" s="162"/>
      <c r="H15" s="63"/>
      <c r="I15" s="63"/>
      <c r="J15" s="63"/>
      <c r="K15" s="63"/>
      <c r="L15" s="90"/>
      <c r="M15" s="63"/>
      <c r="N15" s="63"/>
    </row>
    <row r="16" spans="2:18" ht="22" customHeight="1" x14ac:dyDescent="0.35">
      <c r="B16" s="77"/>
      <c r="C16" s="328" t="s">
        <v>35</v>
      </c>
      <c r="D16" s="662" t="s">
        <v>238</v>
      </c>
      <c r="E16" s="662"/>
      <c r="F16" s="662"/>
      <c r="G16" s="662"/>
      <c r="H16" s="662"/>
      <c r="I16" s="662"/>
      <c r="J16" s="662"/>
      <c r="K16" s="663"/>
      <c r="L16" s="90"/>
      <c r="M16" s="63"/>
      <c r="N16" s="63"/>
      <c r="R16" s="329"/>
    </row>
    <row r="17" spans="2:21" ht="22" customHeight="1" x14ac:dyDescent="0.3">
      <c r="B17" s="77"/>
      <c r="C17" s="330" t="s">
        <v>36</v>
      </c>
      <c r="D17" s="643" t="s">
        <v>239</v>
      </c>
      <c r="E17" s="643"/>
      <c r="F17" s="643"/>
      <c r="G17" s="643"/>
      <c r="H17" s="643"/>
      <c r="I17" s="643"/>
      <c r="J17" s="643"/>
      <c r="K17" s="644"/>
      <c r="L17" s="90"/>
      <c r="M17" s="63"/>
    </row>
    <row r="18" spans="2:21" ht="22" customHeight="1" x14ac:dyDescent="0.35">
      <c r="B18" s="77"/>
      <c r="C18" s="330" t="s">
        <v>37</v>
      </c>
      <c r="D18" s="643" t="s">
        <v>123</v>
      </c>
      <c r="E18" s="643"/>
      <c r="F18" s="643"/>
      <c r="G18" s="643"/>
      <c r="H18" s="643"/>
      <c r="I18" s="643"/>
      <c r="J18" s="643"/>
      <c r="K18" s="644"/>
      <c r="L18" s="90"/>
      <c r="M18" s="63"/>
      <c r="N18" s="6"/>
      <c r="R18" s="331"/>
    </row>
    <row r="19" spans="2:21" ht="22" customHeight="1" x14ac:dyDescent="0.3">
      <c r="B19" s="77"/>
      <c r="C19" s="330" t="s">
        <v>38</v>
      </c>
      <c r="D19" s="643" t="s">
        <v>240</v>
      </c>
      <c r="E19" s="643"/>
      <c r="F19" s="643"/>
      <c r="G19" s="643"/>
      <c r="H19" s="643"/>
      <c r="I19" s="643"/>
      <c r="J19" s="643"/>
      <c r="K19" s="644"/>
      <c r="L19" s="90"/>
      <c r="M19" s="63"/>
      <c r="N19" s="23"/>
      <c r="O19" s="6"/>
      <c r="P19" s="6"/>
      <c r="Q19" s="6"/>
      <c r="R19" s="642"/>
      <c r="S19" s="6"/>
      <c r="T19" s="6"/>
      <c r="U19" s="6"/>
    </row>
    <row r="20" spans="2:21" ht="22" customHeight="1" x14ac:dyDescent="0.3">
      <c r="B20" s="77"/>
      <c r="C20" s="330" t="s">
        <v>74</v>
      </c>
      <c r="D20" s="643" t="s">
        <v>124</v>
      </c>
      <c r="E20" s="643"/>
      <c r="F20" s="643"/>
      <c r="G20" s="643"/>
      <c r="H20" s="643"/>
      <c r="I20" s="643"/>
      <c r="J20" s="643"/>
      <c r="K20" s="644"/>
      <c r="L20" s="90"/>
      <c r="M20" s="63"/>
      <c r="N20" s="23"/>
      <c r="O20" s="6"/>
      <c r="P20" s="6"/>
      <c r="Q20" s="6"/>
      <c r="R20" s="642"/>
      <c r="S20" s="6"/>
      <c r="T20" s="6"/>
      <c r="U20" s="6"/>
    </row>
    <row r="21" spans="2:21" ht="22" customHeight="1" x14ac:dyDescent="0.3">
      <c r="B21" s="77"/>
      <c r="C21" s="330" t="s">
        <v>75</v>
      </c>
      <c r="D21" s="653" t="s">
        <v>39</v>
      </c>
      <c r="E21" s="653"/>
      <c r="F21" s="653"/>
      <c r="G21" s="653"/>
      <c r="H21" s="653"/>
      <c r="I21" s="653"/>
      <c r="J21" s="653"/>
      <c r="K21" s="654"/>
      <c r="L21" s="90"/>
      <c r="M21" s="63"/>
      <c r="N21" s="23"/>
      <c r="O21" s="6"/>
      <c r="P21" s="6"/>
      <c r="Q21" s="6"/>
      <c r="R21" s="642"/>
      <c r="S21" s="6"/>
      <c r="T21" s="6"/>
      <c r="U21" s="6"/>
    </row>
    <row r="22" spans="2:21" ht="22" customHeight="1" x14ac:dyDescent="0.35">
      <c r="B22" s="77"/>
      <c r="C22" s="333" t="s">
        <v>113</v>
      </c>
      <c r="D22" s="656" t="s">
        <v>297</v>
      </c>
      <c r="E22" s="656"/>
      <c r="F22" s="656"/>
      <c r="G22" s="656"/>
      <c r="H22" s="656"/>
      <c r="I22" s="656"/>
      <c r="J22" s="656"/>
      <c r="K22" s="657"/>
      <c r="L22" s="90"/>
      <c r="M22" s="63"/>
      <c r="N22" s="6"/>
      <c r="O22" s="6"/>
      <c r="P22" s="6"/>
      <c r="Q22" s="6"/>
      <c r="R22" s="332"/>
      <c r="S22" s="6"/>
      <c r="T22" s="6"/>
      <c r="U22" s="6"/>
    </row>
    <row r="23" spans="2:21" ht="14.15" customHeight="1" x14ac:dyDescent="0.3">
      <c r="B23" s="166"/>
      <c r="C23" s="136"/>
      <c r="D23" s="136"/>
      <c r="L23" s="195"/>
      <c r="O23" s="136"/>
    </row>
    <row r="24" spans="2:21" ht="52" customHeight="1" x14ac:dyDescent="0.3">
      <c r="B24" s="268"/>
      <c r="C24" s="655" t="s">
        <v>281</v>
      </c>
      <c r="D24" s="655"/>
      <c r="E24" s="655"/>
      <c r="F24" s="655"/>
      <c r="G24" s="655"/>
      <c r="H24" s="334" t="s">
        <v>298</v>
      </c>
      <c r="I24" s="265"/>
      <c r="J24" s="646" t="s">
        <v>241</v>
      </c>
      <c r="K24" s="646"/>
      <c r="L24" s="195"/>
      <c r="O24" s="335"/>
      <c r="P24" s="335"/>
      <c r="Q24" s="335"/>
      <c r="R24" s="335"/>
    </row>
    <row r="25" spans="2:21" ht="28" customHeight="1" x14ac:dyDescent="0.3">
      <c r="B25" s="268"/>
      <c r="C25" s="647" t="str">
        <f>IF(Formulaire_Demande!F84="","",Formulaire_Demande!F84)</f>
        <v/>
      </c>
      <c r="D25" s="647"/>
      <c r="E25" s="647"/>
      <c r="F25" s="647"/>
      <c r="G25" s="336"/>
      <c r="H25" s="33"/>
      <c r="I25" s="336"/>
      <c r="J25" s="645"/>
      <c r="K25" s="645"/>
      <c r="L25" s="195"/>
      <c r="O25" s="335"/>
      <c r="P25" s="335"/>
      <c r="Q25" s="335"/>
      <c r="R25" s="335"/>
    </row>
    <row r="26" spans="2:21" ht="28" customHeight="1" x14ac:dyDescent="0.3">
      <c r="B26" s="268"/>
      <c r="C26" s="647" t="str">
        <f>IF(Formulaire_Demande!F85="","",Formulaire_Demande!F85)</f>
        <v/>
      </c>
      <c r="D26" s="647"/>
      <c r="E26" s="647"/>
      <c r="F26" s="647"/>
      <c r="G26" s="336"/>
      <c r="H26" s="33"/>
      <c r="I26" s="336"/>
      <c r="J26" s="645"/>
      <c r="K26" s="645"/>
      <c r="L26" s="195"/>
      <c r="O26" s="335"/>
      <c r="P26" s="335"/>
      <c r="Q26" s="335"/>
      <c r="R26" s="335"/>
    </row>
    <row r="27" spans="2:21" ht="28" customHeight="1" x14ac:dyDescent="0.3">
      <c r="B27" s="268"/>
      <c r="C27" s="647" t="str">
        <f>IF(Formulaire_Demande!F86="","",Formulaire_Demande!F86)</f>
        <v/>
      </c>
      <c r="D27" s="647"/>
      <c r="E27" s="647"/>
      <c r="F27" s="647"/>
      <c r="G27" s="336"/>
      <c r="H27" s="33"/>
      <c r="I27" s="336"/>
      <c r="J27" s="645"/>
      <c r="K27" s="645"/>
      <c r="L27" s="195"/>
      <c r="O27" s="335"/>
      <c r="P27" s="335"/>
      <c r="Q27" s="335"/>
      <c r="R27" s="335"/>
    </row>
    <row r="28" spans="2:21" ht="28" customHeight="1" x14ac:dyDescent="0.3">
      <c r="B28" s="268"/>
      <c r="C28" s="647" t="str">
        <f>IF(Formulaire_Demande!F87="","",Formulaire_Demande!F87)</f>
        <v/>
      </c>
      <c r="D28" s="647"/>
      <c r="E28" s="647"/>
      <c r="F28" s="647"/>
      <c r="G28" s="336"/>
      <c r="H28" s="33"/>
      <c r="I28" s="336"/>
      <c r="J28" s="645"/>
      <c r="K28" s="645"/>
      <c r="L28" s="195"/>
      <c r="O28" s="335"/>
      <c r="P28" s="335"/>
      <c r="Q28" s="335"/>
      <c r="R28" s="335"/>
    </row>
    <row r="29" spans="2:21" ht="28" customHeight="1" x14ac:dyDescent="0.3">
      <c r="B29" s="268"/>
      <c r="C29" s="647" t="str">
        <f>IF(Formulaire_Demande!F88="","",Formulaire_Demande!F88)</f>
        <v/>
      </c>
      <c r="D29" s="647"/>
      <c r="E29" s="647"/>
      <c r="F29" s="647"/>
      <c r="G29" s="336"/>
      <c r="H29" s="33"/>
      <c r="I29" s="336"/>
      <c r="J29" s="645"/>
      <c r="K29" s="645"/>
      <c r="L29" s="195"/>
      <c r="O29" s="335"/>
      <c r="P29" s="335"/>
      <c r="Q29" s="335"/>
      <c r="R29" s="335"/>
    </row>
    <row r="30" spans="2:21" ht="14.15" customHeight="1" x14ac:dyDescent="0.3">
      <c r="B30" s="77"/>
      <c r="C30" s="335"/>
      <c r="D30" s="335"/>
      <c r="E30" s="335"/>
      <c r="F30" s="335"/>
      <c r="G30" s="335"/>
      <c r="L30" s="195"/>
    </row>
    <row r="31" spans="2:21" ht="22" customHeight="1" x14ac:dyDescent="0.3">
      <c r="B31" s="166"/>
      <c r="C31" s="655" t="s">
        <v>242</v>
      </c>
      <c r="D31" s="655"/>
      <c r="E31" s="655"/>
      <c r="F31" s="655"/>
      <c r="G31" s="655"/>
      <c r="H31" s="655"/>
      <c r="I31" s="655"/>
      <c r="J31" s="655"/>
      <c r="K31" s="655"/>
      <c r="L31" s="195"/>
      <c r="O31" s="136"/>
    </row>
    <row r="32" spans="2:21" ht="22" customHeight="1" x14ac:dyDescent="0.3">
      <c r="B32" s="268"/>
      <c r="C32" s="667" t="s">
        <v>278</v>
      </c>
      <c r="D32" s="667"/>
      <c r="E32" s="667"/>
      <c r="F32" s="667"/>
      <c r="G32" s="667"/>
      <c r="H32" s="667"/>
      <c r="I32" s="667"/>
      <c r="J32" s="667"/>
      <c r="K32" s="667"/>
      <c r="L32" s="195"/>
    </row>
    <row r="33" spans="2:15" ht="60" customHeight="1" x14ac:dyDescent="0.3">
      <c r="B33" s="268"/>
      <c r="C33" s="664"/>
      <c r="D33" s="665"/>
      <c r="E33" s="665"/>
      <c r="F33" s="665"/>
      <c r="G33" s="665"/>
      <c r="H33" s="665"/>
      <c r="I33" s="665"/>
      <c r="J33" s="665"/>
      <c r="K33" s="666"/>
      <c r="L33" s="195"/>
    </row>
    <row r="34" spans="2:15" ht="10" customHeight="1" x14ac:dyDescent="0.3">
      <c r="B34" s="77"/>
      <c r="L34" s="195"/>
    </row>
    <row r="35" spans="2:15" ht="22" customHeight="1" x14ac:dyDescent="0.3">
      <c r="B35" s="268"/>
      <c r="C35" s="668" t="s">
        <v>279</v>
      </c>
      <c r="D35" s="668"/>
      <c r="E35" s="668"/>
      <c r="F35" s="668"/>
      <c r="G35" s="668"/>
      <c r="H35" s="668"/>
      <c r="I35" s="668"/>
      <c r="J35" s="668"/>
      <c r="K35" s="668"/>
      <c r="L35" s="195"/>
    </row>
    <row r="36" spans="2:15" ht="60" customHeight="1" x14ac:dyDescent="0.3">
      <c r="B36" s="268"/>
      <c r="C36" s="664"/>
      <c r="D36" s="665"/>
      <c r="E36" s="665"/>
      <c r="F36" s="665"/>
      <c r="G36" s="665"/>
      <c r="H36" s="665"/>
      <c r="I36" s="665"/>
      <c r="J36" s="665"/>
      <c r="K36" s="666"/>
      <c r="L36" s="195"/>
    </row>
    <row r="37" spans="2:15" ht="14.15" customHeight="1" x14ac:dyDescent="0.3">
      <c r="B37" s="77"/>
      <c r="L37" s="195"/>
    </row>
    <row r="38" spans="2:15" ht="28" customHeight="1" x14ac:dyDescent="0.3">
      <c r="B38" s="77"/>
      <c r="C38" s="648" t="s">
        <v>282</v>
      </c>
      <c r="D38" s="648"/>
      <c r="E38" s="648"/>
      <c r="F38" s="648"/>
      <c r="G38" s="648"/>
      <c r="H38" s="648"/>
      <c r="I38" s="648"/>
      <c r="J38" s="648"/>
      <c r="K38" s="30"/>
      <c r="L38" s="195"/>
      <c r="O38" s="226"/>
    </row>
    <row r="39" spans="2:15" ht="24" customHeight="1" x14ac:dyDescent="0.3">
      <c r="B39" s="77"/>
      <c r="C39" s="616" t="str">
        <f>IF(K38="","",IF(K38="Oui","* Lesquelles?",IF(K38="Non","")))</f>
        <v/>
      </c>
      <c r="D39" s="616"/>
      <c r="E39" s="616"/>
      <c r="F39" s="616"/>
      <c r="G39" s="616"/>
      <c r="H39" s="616"/>
      <c r="I39" s="616"/>
      <c r="J39" s="616"/>
      <c r="K39" s="616"/>
      <c r="L39" s="195"/>
      <c r="O39" s="226"/>
    </row>
    <row r="40" spans="2:15" ht="28" customHeight="1" x14ac:dyDescent="0.3">
      <c r="B40" s="77"/>
      <c r="C40" s="641"/>
      <c r="D40" s="641"/>
      <c r="E40" s="641"/>
      <c r="F40" s="641"/>
      <c r="G40" s="641"/>
      <c r="H40" s="641"/>
      <c r="I40" s="641"/>
      <c r="J40" s="641"/>
      <c r="K40" s="641"/>
      <c r="L40" s="195"/>
      <c r="O40" s="226"/>
    </row>
    <row r="41" spans="2:15" ht="28" customHeight="1" x14ac:dyDescent="0.3">
      <c r="B41" s="77"/>
      <c r="C41" s="641"/>
      <c r="D41" s="641"/>
      <c r="E41" s="641"/>
      <c r="F41" s="641"/>
      <c r="G41" s="641"/>
      <c r="H41" s="641"/>
      <c r="I41" s="641"/>
      <c r="J41" s="641"/>
      <c r="K41" s="641"/>
      <c r="L41" s="195"/>
      <c r="O41" s="226"/>
    </row>
    <row r="42" spans="2:15" ht="28" customHeight="1" x14ac:dyDescent="0.3">
      <c r="B42" s="77"/>
      <c r="C42" s="641"/>
      <c r="D42" s="641"/>
      <c r="E42" s="641"/>
      <c r="F42" s="641"/>
      <c r="G42" s="641"/>
      <c r="H42" s="641"/>
      <c r="I42" s="641"/>
      <c r="J42" s="641"/>
      <c r="K42" s="641"/>
      <c r="L42" s="195"/>
      <c r="O42" s="226"/>
    </row>
    <row r="43" spans="2:15" ht="14.15" customHeight="1" x14ac:dyDescent="0.3">
      <c r="B43" s="77"/>
      <c r="L43" s="195"/>
    </row>
    <row r="44" spans="2:15" ht="28" customHeight="1" x14ac:dyDescent="0.3">
      <c r="B44" s="268"/>
      <c r="C44" s="648" t="s">
        <v>283</v>
      </c>
      <c r="D44" s="648"/>
      <c r="E44" s="648"/>
      <c r="F44" s="648"/>
      <c r="G44" s="648"/>
      <c r="H44" s="648"/>
      <c r="I44" s="648"/>
      <c r="J44" s="669"/>
      <c r="K44" s="30"/>
      <c r="L44" s="195"/>
      <c r="N44" s="163"/>
    </row>
    <row r="45" spans="2:15" ht="24" customHeight="1" x14ac:dyDescent="0.3">
      <c r="B45" s="166"/>
      <c r="C45" s="648" t="str">
        <f>IF(K44="","",IF(K44="Oui","* Mentionnez les prochaines actions en vue de votre développement commercial",IF(K44="Non","* Pourquoi?")))</f>
        <v/>
      </c>
      <c r="D45" s="648"/>
      <c r="E45" s="648"/>
      <c r="F45" s="648"/>
      <c r="G45" s="648"/>
      <c r="H45" s="648"/>
      <c r="I45" s="648"/>
      <c r="J45" s="648"/>
      <c r="K45" s="337"/>
      <c r="L45" s="195"/>
    </row>
    <row r="46" spans="2:15" ht="28" customHeight="1" x14ac:dyDescent="0.3">
      <c r="B46" s="166"/>
      <c r="C46" s="641"/>
      <c r="D46" s="641"/>
      <c r="E46" s="641"/>
      <c r="F46" s="641"/>
      <c r="G46" s="641"/>
      <c r="H46" s="641"/>
      <c r="I46" s="641"/>
      <c r="J46" s="641"/>
      <c r="K46" s="641"/>
      <c r="L46" s="195"/>
    </row>
    <row r="47" spans="2:15" ht="28" customHeight="1" x14ac:dyDescent="0.3">
      <c r="B47" s="166"/>
      <c r="C47" s="641"/>
      <c r="D47" s="641"/>
      <c r="E47" s="641"/>
      <c r="F47" s="641"/>
      <c r="G47" s="641"/>
      <c r="H47" s="641"/>
      <c r="I47" s="641"/>
      <c r="J47" s="641"/>
      <c r="K47" s="641"/>
      <c r="L47" s="195"/>
    </row>
    <row r="48" spans="2:15" ht="28" customHeight="1" x14ac:dyDescent="0.3">
      <c r="B48" s="166"/>
      <c r="C48" s="641"/>
      <c r="D48" s="641"/>
      <c r="E48" s="641"/>
      <c r="F48" s="641"/>
      <c r="G48" s="641"/>
      <c r="H48" s="641"/>
      <c r="I48" s="641"/>
      <c r="J48" s="641"/>
      <c r="K48" s="641"/>
      <c r="L48" s="195"/>
    </row>
    <row r="49" spans="2:12" ht="14.15" customHeight="1" thickBot="1" x14ac:dyDescent="0.35">
      <c r="B49" s="314"/>
      <c r="C49" s="213"/>
      <c r="D49" s="213"/>
      <c r="E49" s="213"/>
      <c r="F49" s="213"/>
      <c r="G49" s="213"/>
      <c r="H49" s="213"/>
      <c r="I49" s="213"/>
      <c r="J49" s="213"/>
      <c r="K49" s="213"/>
      <c r="L49" s="315"/>
    </row>
    <row r="50" spans="2:12" ht="10" customHeight="1" thickBot="1" x14ac:dyDescent="0.35">
      <c r="B50" s="1"/>
    </row>
    <row r="51" spans="2:12" ht="10" customHeight="1" x14ac:dyDescent="0.3">
      <c r="B51" s="406"/>
      <c r="C51" s="407"/>
      <c r="D51" s="407"/>
      <c r="E51" s="407"/>
      <c r="F51" s="407"/>
      <c r="G51" s="407"/>
      <c r="H51" s="407"/>
      <c r="I51" s="407"/>
      <c r="J51" s="407"/>
      <c r="K51" s="407"/>
      <c r="L51" s="408"/>
    </row>
    <row r="52" spans="2:12" ht="28" customHeight="1" x14ac:dyDescent="0.3">
      <c r="B52" s="409"/>
      <c r="C52" s="630" t="s">
        <v>301</v>
      </c>
      <c r="D52" s="631"/>
      <c r="E52" s="631"/>
      <c r="F52" s="631"/>
      <c r="G52" s="631"/>
      <c r="H52" s="631"/>
      <c r="I52" s="631"/>
      <c r="J52" s="631"/>
      <c r="K52" s="632"/>
      <c r="L52" s="410"/>
    </row>
    <row r="53" spans="2:12" s="63" customFormat="1" ht="15.5" x14ac:dyDescent="0.35">
      <c r="B53" s="411"/>
      <c r="C53" s="633" t="s">
        <v>302</v>
      </c>
      <c r="D53" s="634"/>
      <c r="E53" s="634"/>
      <c r="F53" s="634"/>
      <c r="G53" s="634"/>
      <c r="H53" s="634"/>
      <c r="I53" s="634"/>
      <c r="J53" s="634"/>
      <c r="K53" s="635"/>
      <c r="L53" s="412"/>
    </row>
    <row r="54" spans="2:12" ht="46" customHeight="1" x14ac:dyDescent="0.3">
      <c r="B54" s="413"/>
      <c r="C54" s="636"/>
      <c r="D54" s="637"/>
      <c r="E54" s="637"/>
      <c r="F54" s="637"/>
      <c r="G54" s="637"/>
      <c r="H54" s="637"/>
      <c r="I54" s="637"/>
      <c r="J54" s="637"/>
      <c r="K54" s="638"/>
      <c r="L54" s="410"/>
    </row>
    <row r="55" spans="2:12" ht="10" customHeight="1" x14ac:dyDescent="0.3">
      <c r="B55" s="413"/>
      <c r="C55" s="414"/>
      <c r="D55" s="415"/>
      <c r="E55" s="415"/>
      <c r="F55" s="415"/>
      <c r="G55" s="415"/>
      <c r="H55" s="415"/>
      <c r="I55" s="415"/>
      <c r="J55" s="415"/>
      <c r="K55" s="416"/>
      <c r="L55" s="410"/>
    </row>
    <row r="56" spans="2:12" s="63" customFormat="1" x14ac:dyDescent="0.35">
      <c r="B56" s="411"/>
      <c r="C56" s="639" t="s">
        <v>303</v>
      </c>
      <c r="D56" s="640"/>
      <c r="E56" s="417"/>
      <c r="F56" s="639" t="s">
        <v>304</v>
      </c>
      <c r="G56" s="640"/>
      <c r="H56" s="418"/>
      <c r="I56" s="419"/>
      <c r="J56" s="419"/>
      <c r="K56" s="420"/>
      <c r="L56" s="412"/>
    </row>
    <row r="57" spans="2:12" s="63" customFormat="1" x14ac:dyDescent="0.35">
      <c r="B57" s="411"/>
      <c r="C57" s="628" t="s">
        <v>305</v>
      </c>
      <c r="D57" s="629"/>
      <c r="E57" s="421" t="str">
        <f>IF(E56="","",E56*0.7)</f>
        <v/>
      </c>
      <c r="F57" s="629" t="s">
        <v>306</v>
      </c>
      <c r="G57" s="629"/>
      <c r="H57" s="421" t="str">
        <f>IF(H56="","",IF(H56-E57&lt;0,0,H56-E57))</f>
        <v/>
      </c>
      <c r="I57" s="419"/>
      <c r="J57" s="419"/>
      <c r="K57" s="420"/>
      <c r="L57" s="412"/>
    </row>
    <row r="58" spans="2:12" s="63" customFormat="1" x14ac:dyDescent="0.35">
      <c r="B58" s="411"/>
      <c r="C58" s="628" t="s">
        <v>307</v>
      </c>
      <c r="D58" s="629"/>
      <c r="E58" s="421" t="str">
        <f>IF(E56="","",E56*0.3)</f>
        <v/>
      </c>
      <c r="F58" s="629" t="s">
        <v>308</v>
      </c>
      <c r="G58" s="629"/>
      <c r="H58" s="421" t="str">
        <f>IF(H56="","",IF(H56-E57&lt;E58,E58-H57))</f>
        <v/>
      </c>
      <c r="I58" s="419"/>
      <c r="J58" s="419"/>
      <c r="K58" s="420"/>
      <c r="L58" s="412"/>
    </row>
    <row r="59" spans="2:12" s="63" customFormat="1" x14ac:dyDescent="0.35">
      <c r="B59" s="411"/>
      <c r="C59" s="422"/>
      <c r="D59" s="419"/>
      <c r="E59" s="419"/>
      <c r="F59" s="629" t="s">
        <v>309</v>
      </c>
      <c r="G59" s="629"/>
      <c r="H59" s="421" t="str">
        <f>IF(H56="","",IF(AND(H56-E57&lt;0,H56-E57&lt;E58),E57-H56,0))</f>
        <v/>
      </c>
      <c r="I59" s="419"/>
      <c r="J59" s="419"/>
      <c r="K59" s="420"/>
      <c r="L59" s="412"/>
    </row>
    <row r="60" spans="2:12" ht="10" customHeight="1" x14ac:dyDescent="0.3">
      <c r="B60" s="413"/>
      <c r="C60" s="423"/>
      <c r="D60" s="424"/>
      <c r="E60" s="424"/>
      <c r="F60" s="424"/>
      <c r="G60" s="424"/>
      <c r="H60" s="424"/>
      <c r="I60" s="424"/>
      <c r="J60" s="424"/>
      <c r="K60" s="425"/>
      <c r="L60" s="410"/>
    </row>
    <row r="61" spans="2:12" ht="10" customHeight="1" thickBot="1" x14ac:dyDescent="0.35">
      <c r="B61" s="426"/>
      <c r="C61" s="427"/>
      <c r="D61" s="427"/>
      <c r="E61" s="427"/>
      <c r="F61" s="427"/>
      <c r="G61" s="427"/>
      <c r="H61" s="427"/>
      <c r="I61" s="427"/>
      <c r="J61" s="427"/>
      <c r="K61" s="427"/>
      <c r="L61" s="428"/>
    </row>
    <row r="62" spans="2:12" x14ac:dyDescent="0.3">
      <c r="B62" s="1"/>
    </row>
    <row r="63" spans="2:12" x14ac:dyDescent="0.3">
      <c r="B63" s="1"/>
    </row>
  </sheetData>
  <sheetProtection algorithmName="SHA-512" hashValue="ByOXzMbd6HEXkoil5qb7fkKUvdyAkT/HdVhUtIvl5pm63M+PmJEoOY7hM6PI7rFz5wPAUirbpg01SiNxrZOm9w==" saltValue="MCHvrYw3niroyQQ6jFfLPw==" spinCount="100000" sheet="1" objects="1" scenarios="1" formatRows="0"/>
  <mergeCells count="52">
    <mergeCell ref="C48:K48"/>
    <mergeCell ref="C46:K46"/>
    <mergeCell ref="C47:K47"/>
    <mergeCell ref="C42:K42"/>
    <mergeCell ref="C44:J44"/>
    <mergeCell ref="C45:J45"/>
    <mergeCell ref="C29:F29"/>
    <mergeCell ref="C31:K31"/>
    <mergeCell ref="C33:K33"/>
    <mergeCell ref="C32:K32"/>
    <mergeCell ref="C36:K36"/>
    <mergeCell ref="C35:K35"/>
    <mergeCell ref="C1:L1"/>
    <mergeCell ref="C7:K7"/>
    <mergeCell ref="C9:K9"/>
    <mergeCell ref="D17:K17"/>
    <mergeCell ref="C25:F25"/>
    <mergeCell ref="N9:O9"/>
    <mergeCell ref="C11:K11"/>
    <mergeCell ref="D21:K21"/>
    <mergeCell ref="C24:G24"/>
    <mergeCell ref="D22:K22"/>
    <mergeCell ref="F13:K13"/>
    <mergeCell ref="F14:K14"/>
    <mergeCell ref="D16:K16"/>
    <mergeCell ref="D20:K20"/>
    <mergeCell ref="C39:K39"/>
    <mergeCell ref="C41:K41"/>
    <mergeCell ref="R19:R21"/>
    <mergeCell ref="D18:K18"/>
    <mergeCell ref="D19:K19"/>
    <mergeCell ref="J29:K29"/>
    <mergeCell ref="J24:K24"/>
    <mergeCell ref="J25:K25"/>
    <mergeCell ref="J26:K26"/>
    <mergeCell ref="J27:K27"/>
    <mergeCell ref="J28:K28"/>
    <mergeCell ref="C26:F26"/>
    <mergeCell ref="C27:F27"/>
    <mergeCell ref="C28:F28"/>
    <mergeCell ref="C38:J38"/>
    <mergeCell ref="C40:K40"/>
    <mergeCell ref="C52:K52"/>
    <mergeCell ref="C53:K53"/>
    <mergeCell ref="C54:K54"/>
    <mergeCell ref="C56:D56"/>
    <mergeCell ref="F56:G56"/>
    <mergeCell ref="C57:D57"/>
    <mergeCell ref="F57:G57"/>
    <mergeCell ref="C58:D58"/>
    <mergeCell ref="F58:G58"/>
    <mergeCell ref="F59:G59"/>
  </mergeCells>
  <conditionalFormatting sqref="C40:K42">
    <cfRule type="expression" dxfId="5" priority="5">
      <formula>$C$39&lt;&gt;""</formula>
    </cfRule>
  </conditionalFormatting>
  <conditionalFormatting sqref="C46:K48">
    <cfRule type="expression" dxfId="4" priority="1">
      <formula>$C$45&lt;&gt;""</formula>
    </cfRule>
  </conditionalFormatting>
  <conditionalFormatting sqref="H25:H29">
    <cfRule type="expression" dxfId="3" priority="16">
      <formula>C25&lt;&gt;""</formula>
    </cfRule>
  </conditionalFormatting>
  <conditionalFormatting sqref="J25:K29">
    <cfRule type="expression" dxfId="2" priority="11">
      <formula>C25&lt;&gt;""</formula>
    </cfRule>
  </conditionalFormatting>
  <hyperlinks>
    <hyperlink ref="D16:K16" location="Liste_Oeuvres!G14" display="Inscrire les ventes réalisées par titre par pays - onglet Liste_Oeuvres cliquer ici" xr:uid="{6BE68D6F-29B3-448E-876B-4604A81FFF53}"/>
    <hyperlink ref="D18:K18" location="Description_Activités!G13" display="Compléter la section Rapport final des activités - onglet Description_Activités cliquer ici" xr:uid="{22A1CF71-8502-49F4-A4B7-AC9489310E12}"/>
    <hyperlink ref="D20:K20" location="Formulaire_Demande!F145" display="Compléter la section Rapport final des sources de financement - Section F cliquer ici" xr:uid="{CE159D7E-5CE6-4927-8F9B-A994AEB77B35}"/>
    <hyperlink ref="D19:K19" location="Budget_Détaillé!J15" display="Compléter la section Rapport final du budget - Section E cliquer ici" xr:uid="{3E90F3F0-FFB9-4799-99B9-71B2142A8F2D}"/>
    <hyperlink ref="D17:K17" location="Liste_Oeuvres!O7" display="Si applicable, compléter la liste des titres - onglet Liste_Oeuvres cliquer ici" xr:uid="{134B7035-6E43-4D00-A015-FE85C3CA9D92}"/>
  </hyperlinks>
  <printOptions horizontalCentered="1"/>
  <pageMargins left="0.25" right="0.25" top="0.75" bottom="0.75" header="0.3" footer="0.3"/>
  <pageSetup paperSize="5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électionner dans la liste" xr:uid="{61FC7331-5AE2-4AFE-A18A-204B21B0C342}">
          <x14:formula1>
            <xm:f>Paramètres!$G$2:$G$3</xm:f>
          </x14:formula1>
          <xm:sqref>H25:H29 K44 K38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85E6-3BBD-4E0A-9F71-DB352D46A505}">
  <sheetPr>
    <tabColor theme="3" tint="0.59999389629810485"/>
  </sheetPr>
  <dimension ref="A1:H87"/>
  <sheetViews>
    <sheetView showGridLines="0" workbookViewId="0">
      <selection activeCell="C7" sqref="C7:K7"/>
    </sheetView>
  </sheetViews>
  <sheetFormatPr baseColWidth="10" defaultColWidth="10.81640625" defaultRowHeight="14.5" x14ac:dyDescent="0.35"/>
  <cols>
    <col min="1" max="1" width="50.453125" customWidth="1"/>
    <col min="2" max="2" width="80.81640625" style="345" customWidth="1"/>
    <col min="3" max="3" width="10.54296875" style="106" customWidth="1"/>
    <col min="4" max="4" width="67.54296875" bestFit="1" customWidth="1"/>
    <col min="5" max="5" width="11.7265625" style="352" customWidth="1"/>
    <col min="6" max="6" width="50.81640625" customWidth="1"/>
    <col min="8" max="8" width="51.90625" customWidth="1"/>
  </cols>
  <sheetData>
    <row r="1" spans="1:6" ht="40" customHeight="1" thickBot="1" x14ac:dyDescent="0.4">
      <c r="A1" s="338" t="s">
        <v>76</v>
      </c>
      <c r="B1" s="339"/>
      <c r="C1" s="340"/>
      <c r="D1" s="670" t="s">
        <v>77</v>
      </c>
      <c r="E1" s="671"/>
    </row>
    <row r="2" spans="1:6" ht="24" customHeight="1" thickBot="1" x14ac:dyDescent="0.4">
      <c r="A2" s="341" t="s">
        <v>174</v>
      </c>
      <c r="B2" s="56" t="s">
        <v>284</v>
      </c>
      <c r="C2" s="342"/>
      <c r="D2" s="343" t="s">
        <v>78</v>
      </c>
      <c r="E2" s="60"/>
      <c r="F2" s="345"/>
    </row>
    <row r="3" spans="1:6" ht="24" customHeight="1" thickBot="1" x14ac:dyDescent="0.4">
      <c r="A3" s="341" t="s">
        <v>175</v>
      </c>
      <c r="B3" s="57" t="s">
        <v>284</v>
      </c>
      <c r="C3" s="342"/>
      <c r="D3" s="341" t="s">
        <v>101</v>
      </c>
      <c r="E3" s="60"/>
      <c r="F3" s="345"/>
    </row>
    <row r="4" spans="1:6" ht="24" customHeight="1" thickBot="1" x14ac:dyDescent="0.4">
      <c r="A4" s="341" t="s">
        <v>22</v>
      </c>
      <c r="B4" s="346">
        <f>Formulaire_Demande!F23</f>
        <v>0</v>
      </c>
      <c r="C4" s="342"/>
      <c r="D4" s="341" t="s">
        <v>79</v>
      </c>
      <c r="E4" s="60"/>
      <c r="F4" s="345"/>
    </row>
    <row r="5" spans="1:6" ht="22" customHeight="1" thickBot="1" x14ac:dyDescent="0.4">
      <c r="A5" s="347" t="s">
        <v>115</v>
      </c>
      <c r="B5" s="348">
        <f>+Formulaire_Demande!F22</f>
        <v>0</v>
      </c>
      <c r="D5" s="349" t="s">
        <v>80</v>
      </c>
      <c r="E5" s="344" t="e">
        <f>IF(B28&lt;30%,"Non","Oui")</f>
        <v>#DIV/0!</v>
      </c>
    </row>
    <row r="6" spans="1:6" ht="22" customHeight="1" thickBot="1" x14ac:dyDescent="0.4">
      <c r="A6" s="350" t="s">
        <v>126</v>
      </c>
      <c r="B6" s="351">
        <f>+E7</f>
        <v>0</v>
      </c>
    </row>
    <row r="7" spans="1:6" ht="22" customHeight="1" thickBot="1" x14ac:dyDescent="0.4">
      <c r="A7" s="353"/>
      <c r="B7" s="354"/>
      <c r="D7" s="355" t="s">
        <v>126</v>
      </c>
      <c r="E7" s="60"/>
    </row>
    <row r="8" spans="1:6" ht="18.5" x14ac:dyDescent="0.35">
      <c r="A8" s="356" t="s">
        <v>81</v>
      </c>
      <c r="B8" s="357"/>
      <c r="C8" s="358"/>
      <c r="D8" s="360"/>
      <c r="E8" s="361"/>
    </row>
    <row r="9" spans="1:6" s="360" customFormat="1" ht="50.15" customHeight="1" x14ac:dyDescent="0.35">
      <c r="A9" s="359" t="s">
        <v>82</v>
      </c>
      <c r="B9" s="58" t="s">
        <v>83</v>
      </c>
      <c r="E9" s="361"/>
    </row>
    <row r="10" spans="1:6" ht="40" customHeight="1" x14ac:dyDescent="0.35">
      <c r="A10" s="341" t="s">
        <v>84</v>
      </c>
      <c r="B10" s="362">
        <f>Formulaire_Demande!F60</f>
        <v>0</v>
      </c>
      <c r="D10" s="363"/>
      <c r="E10" s="364"/>
    </row>
    <row r="11" spans="1:6" ht="40" customHeight="1" x14ac:dyDescent="0.35">
      <c r="A11" s="341" t="s">
        <v>255</v>
      </c>
      <c r="B11" s="362">
        <f>Formulaire_Demande!F62</f>
        <v>0</v>
      </c>
    </row>
    <row r="12" spans="1:6" ht="20.5" customHeight="1" x14ac:dyDescent="0.35">
      <c r="A12" s="341" t="s">
        <v>256</v>
      </c>
      <c r="B12" s="31">
        <f>IFERROR(Formulaire_Demande!F62/(Formulaire_Demande!F60+Formulaire_Demande!F62),0)</f>
        <v>0</v>
      </c>
    </row>
    <row r="13" spans="1:6" x14ac:dyDescent="0.35">
      <c r="A13" s="365"/>
      <c r="B13" s="354"/>
    </row>
    <row r="14" spans="1:6" ht="18.5" x14ac:dyDescent="0.35">
      <c r="A14" s="356" t="s">
        <v>85</v>
      </c>
      <c r="B14" s="366"/>
    </row>
    <row r="15" spans="1:6" ht="51.65" customHeight="1" x14ac:dyDescent="0.35">
      <c r="A15" s="367" t="s">
        <v>86</v>
      </c>
      <c r="B15" s="56" t="s">
        <v>83</v>
      </c>
      <c r="D15" s="368"/>
    </row>
    <row r="16" spans="1:6" ht="59.15" customHeight="1" x14ac:dyDescent="0.35">
      <c r="A16" s="347" t="s">
        <v>87</v>
      </c>
      <c r="B16" s="59" t="s">
        <v>83</v>
      </c>
      <c r="D16" s="368"/>
    </row>
    <row r="17" spans="1:4" x14ac:dyDescent="0.35">
      <c r="A17" s="365"/>
      <c r="B17" s="354"/>
    </row>
    <row r="18" spans="1:4" x14ac:dyDescent="0.35">
      <c r="A18" s="365"/>
      <c r="B18" s="354"/>
    </row>
    <row r="19" spans="1:4" ht="18.5" x14ac:dyDescent="0.35">
      <c r="A19" s="356" t="s">
        <v>88</v>
      </c>
      <c r="B19" s="357"/>
    </row>
    <row r="20" spans="1:4" ht="18" customHeight="1" x14ac:dyDescent="0.35">
      <c r="A20" s="367" t="s">
        <v>89</v>
      </c>
      <c r="B20" s="369">
        <f>Formulaire_Demande!E138</f>
        <v>0</v>
      </c>
      <c r="C20" s="370"/>
    </row>
    <row r="21" spans="1:4" ht="18" customHeight="1" x14ac:dyDescent="0.35">
      <c r="A21" s="341" t="s">
        <v>23</v>
      </c>
      <c r="B21" s="371">
        <f>+Formulaire_Demande!E150</f>
        <v>0</v>
      </c>
      <c r="C21" s="370"/>
      <c r="D21" s="11"/>
    </row>
    <row r="22" spans="1:4" ht="18" customHeight="1" x14ac:dyDescent="0.35">
      <c r="A22" s="341" t="s">
        <v>258</v>
      </c>
      <c r="B22" s="371">
        <f>Budget_Détaillé!L46+Budget_Détaillé!L55</f>
        <v>0</v>
      </c>
      <c r="C22" s="370"/>
      <c r="D22" s="52"/>
    </row>
    <row r="23" spans="1:4" ht="18" customHeight="1" x14ac:dyDescent="0.35">
      <c r="A23" s="341" t="s">
        <v>90</v>
      </c>
      <c r="B23" s="371">
        <f>+Formulaire_Demande!E149</f>
        <v>0</v>
      </c>
      <c r="C23" s="370"/>
    </row>
    <row r="24" spans="1:4" ht="18" customHeight="1" x14ac:dyDescent="0.35">
      <c r="A24" s="341" t="s">
        <v>264</v>
      </c>
      <c r="B24" s="371">
        <f>Formulaire_Demande!E151</f>
        <v>0</v>
      </c>
      <c r="C24" s="370"/>
      <c r="D24" s="11"/>
    </row>
    <row r="25" spans="1:4" ht="18" customHeight="1" x14ac:dyDescent="0.35">
      <c r="A25" s="341" t="s">
        <v>265</v>
      </c>
      <c r="B25" s="371">
        <f>Formulaire_Demande!E157</f>
        <v>0</v>
      </c>
      <c r="C25" s="370"/>
      <c r="D25" s="52"/>
    </row>
    <row r="26" spans="1:4" ht="18" customHeight="1" x14ac:dyDescent="0.35">
      <c r="A26" s="341" t="s">
        <v>277</v>
      </c>
      <c r="B26" s="371">
        <f>Formulaire_Demande!E164</f>
        <v>0</v>
      </c>
      <c r="C26" s="370"/>
    </row>
    <row r="27" spans="1:4" ht="18" customHeight="1" x14ac:dyDescent="0.35">
      <c r="A27" s="341" t="s">
        <v>91</v>
      </c>
      <c r="B27" s="371">
        <f>SUM(B23:B26,B21)</f>
        <v>0</v>
      </c>
      <c r="C27" s="370"/>
    </row>
    <row r="28" spans="1:4" ht="18" customHeight="1" x14ac:dyDescent="0.35">
      <c r="A28" s="341" t="s">
        <v>262</v>
      </c>
      <c r="B28" s="50" t="e">
        <f>B23/B20</f>
        <v>#DIV/0!</v>
      </c>
      <c r="C28" s="14"/>
    </row>
    <row r="29" spans="1:4" ht="18" customHeight="1" x14ac:dyDescent="0.35">
      <c r="A29" s="341" t="s">
        <v>261</v>
      </c>
      <c r="B29" s="50" t="e">
        <f>+(B21+B24+B25)/B20</f>
        <v>#DIV/0!</v>
      </c>
      <c r="C29" s="14"/>
    </row>
    <row r="30" spans="1:4" ht="18" customHeight="1" x14ac:dyDescent="0.35">
      <c r="A30" s="341"/>
      <c r="B30" s="32"/>
      <c r="C30" s="14"/>
    </row>
    <row r="31" spans="1:4" ht="18" customHeight="1" x14ac:dyDescent="0.35">
      <c r="A31" s="341"/>
      <c r="B31" s="32"/>
      <c r="C31" s="14"/>
    </row>
    <row r="32" spans="1:4" ht="18.5" x14ac:dyDescent="0.35">
      <c r="A32" s="356" t="s">
        <v>92</v>
      </c>
      <c r="B32" s="357"/>
    </row>
    <row r="33" spans="1:5" s="360" customFormat="1" ht="40.5" customHeight="1" x14ac:dyDescent="0.35">
      <c r="A33" s="372" t="s">
        <v>93</v>
      </c>
      <c r="B33" s="373">
        <f>+Formulaire_Demande!F64</f>
        <v>0</v>
      </c>
      <c r="E33" s="361"/>
    </row>
    <row r="34" spans="1:5" s="360" customFormat="1" ht="40.5" customHeight="1" x14ac:dyDescent="0.35">
      <c r="A34" s="359" t="s">
        <v>94</v>
      </c>
      <c r="B34" s="374">
        <f>+Formulaire_Demande!F66</f>
        <v>0</v>
      </c>
      <c r="E34" s="361"/>
    </row>
    <row r="35" spans="1:5" s="360" customFormat="1" ht="40.5" customHeight="1" x14ac:dyDescent="0.35">
      <c r="A35" s="359" t="s">
        <v>95</v>
      </c>
      <c r="B35" s="374">
        <f>+Formulaire_Demande!F68</f>
        <v>0</v>
      </c>
      <c r="E35" s="361"/>
    </row>
    <row r="36" spans="1:5" s="360" customFormat="1" ht="72" customHeight="1" x14ac:dyDescent="0.35">
      <c r="A36" s="359" t="s">
        <v>176</v>
      </c>
      <c r="B36" s="374" t="str">
        <f>_xlfn.TEXTJOIN(" / ",,H58,H59,H60,H61,H62,H63,H64,H65,H66,H67,H68)</f>
        <v/>
      </c>
      <c r="C36" s="375"/>
      <c r="E36" s="361"/>
    </row>
    <row r="37" spans="1:5" s="360" customFormat="1" ht="47" customHeight="1" x14ac:dyDescent="0.35">
      <c r="A37" s="359" t="s">
        <v>96</v>
      </c>
      <c r="B37" s="374">
        <f>+Formulaire_Demande!F82</f>
        <v>0</v>
      </c>
      <c r="C37" s="375"/>
      <c r="E37" s="361"/>
    </row>
    <row r="38" spans="1:5" s="360" customFormat="1" ht="22.5" customHeight="1" x14ac:dyDescent="0.35">
      <c r="A38" s="359" t="s">
        <v>97</v>
      </c>
      <c r="B38" s="374">
        <f>+Formulaire_Demande!F84</f>
        <v>0</v>
      </c>
      <c r="E38" s="361"/>
    </row>
    <row r="39" spans="1:5" s="360" customFormat="1" ht="22.5" customHeight="1" x14ac:dyDescent="0.35">
      <c r="A39" s="359"/>
      <c r="B39" s="374" t="str">
        <f>IF(Formulaire_Demande!F85="","",Formulaire_Demande!F85)</f>
        <v/>
      </c>
      <c r="E39" s="361"/>
    </row>
    <row r="40" spans="1:5" s="360" customFormat="1" ht="22.5" customHeight="1" x14ac:dyDescent="0.35">
      <c r="A40" s="359"/>
      <c r="B40" s="374" t="str">
        <f>IF(Formulaire_Demande!F86="","",Formulaire_Demande!F86)</f>
        <v/>
      </c>
      <c r="E40" s="361"/>
    </row>
    <row r="41" spans="1:5" s="360" customFormat="1" ht="22.5" customHeight="1" x14ac:dyDescent="0.35">
      <c r="A41" s="359"/>
      <c r="B41" s="374" t="str">
        <f>IF(Formulaire_Demande!F87="","",Formulaire_Demande!F87)</f>
        <v/>
      </c>
      <c r="E41" s="361"/>
    </row>
    <row r="42" spans="1:5" s="360" customFormat="1" ht="22.5" customHeight="1" x14ac:dyDescent="0.35">
      <c r="A42" s="359"/>
      <c r="B42" s="374" t="str">
        <f>IF(Formulaire_Demande!F88="","",Formulaire_Demande!F88)</f>
        <v/>
      </c>
      <c r="E42" s="376"/>
    </row>
    <row r="43" spans="1:5" s="360" customFormat="1" ht="109" customHeight="1" x14ac:dyDescent="0.35">
      <c r="A43" s="359" t="s">
        <v>98</v>
      </c>
      <c r="B43" s="377" t="str">
        <f>_xlfn.TEXTJOIN(" / ",,F58,F59,F60,F61,F62,F63,F64,F65,F66,F67,F68,F69,F70,F71,F72,F73,F74,F75,F76,F77,F78,F79,F80,F81,F82,F83,F84,F85,F86,F87)</f>
        <v/>
      </c>
      <c r="C43" s="378"/>
      <c r="E43" s="376"/>
    </row>
    <row r="44" spans="1:5" s="360" customFormat="1" ht="142" customHeight="1" x14ac:dyDescent="0.35">
      <c r="A44" s="379" t="s">
        <v>243</v>
      </c>
      <c r="B44" s="380" t="str">
        <f>_xlfn.TEXTJOIN(" / ",,D58,D59,D60,D61,D62,D63,D64,D65,D66,D67,D68,D69,D70,D71,D72,D73,D74,D75,D76,D77,D78,D79,D80,D81,D81,D83,D84,D85,D86,D87)</f>
        <v/>
      </c>
      <c r="C44" s="381"/>
      <c r="E44" s="361"/>
    </row>
    <row r="45" spans="1:5" ht="20.149999999999999" customHeight="1" x14ac:dyDescent="0.35">
      <c r="A45" s="341"/>
      <c r="B45" s="382"/>
      <c r="C45" s="383"/>
    </row>
    <row r="46" spans="1:5" ht="20.149999999999999" customHeight="1" x14ac:dyDescent="0.35">
      <c r="A46" s="341"/>
      <c r="B46" s="382"/>
      <c r="C46" s="383"/>
    </row>
    <row r="47" spans="1:5" ht="20.149999999999999" customHeight="1" x14ac:dyDescent="0.35">
      <c r="A47" s="356" t="s">
        <v>100</v>
      </c>
      <c r="B47" s="357"/>
      <c r="C47" s="383"/>
    </row>
    <row r="48" spans="1:5" ht="20.149999999999999" customHeight="1" x14ac:dyDescent="0.35">
      <c r="A48" s="367"/>
      <c r="B48" s="384"/>
      <c r="C48" s="383"/>
    </row>
    <row r="49" spans="1:8" ht="20.149999999999999" customHeight="1" x14ac:dyDescent="0.35">
      <c r="A49" s="341" t="s">
        <v>267</v>
      </c>
      <c r="B49" s="354" t="str">
        <f>"Années"&amp;" "&amp;Formulaire_Demande!C179&amp;" / "&amp;Formulaire_Demande!C186&amp;" = "&amp;"Total "&amp;SUM(Formulaire_Demande!G183,Formulaire_Demande!G190)&amp;" $"</f>
        <v>Années  /  = Total 0 $</v>
      </c>
      <c r="C49" s="383"/>
    </row>
    <row r="50" spans="1:8" ht="20.149999999999999" customHeight="1" x14ac:dyDescent="0.35">
      <c r="A50" s="347" t="s">
        <v>266</v>
      </c>
      <c r="B50" s="348" t="str">
        <f>"Années"&amp;" "&amp;Formulaire_Demande!C194&amp;" / "&amp;Formulaire_Demande!C201&amp;" = "&amp;"Total "&amp;SUM(Formulaire_Demande!G198,Formulaire_Demande!G205)&amp;" $"</f>
        <v>Années  /  = Total 0 $</v>
      </c>
      <c r="C50" s="383"/>
    </row>
    <row r="51" spans="1:8" ht="20.149999999999999" customHeight="1" x14ac:dyDescent="0.35">
      <c r="A51" s="341"/>
      <c r="B51" s="354"/>
      <c r="C51" s="383"/>
    </row>
    <row r="52" spans="1:8" ht="20.149999999999999" customHeight="1" x14ac:dyDescent="0.35">
      <c r="A52" s="365"/>
      <c r="B52" s="354"/>
      <c r="C52" s="383"/>
    </row>
    <row r="53" spans="1:8" ht="20.149999999999999" customHeight="1" x14ac:dyDescent="0.35">
      <c r="A53" s="356" t="s">
        <v>117</v>
      </c>
      <c r="B53" s="357"/>
      <c r="C53" s="383"/>
    </row>
    <row r="54" spans="1:8" ht="20.149999999999999" customHeight="1" x14ac:dyDescent="0.35">
      <c r="A54" s="355" t="s">
        <v>116</v>
      </c>
      <c r="B54" s="61" t="s">
        <v>83</v>
      </c>
      <c r="C54" s="383"/>
    </row>
    <row r="55" spans="1:8" ht="20.149999999999999" customHeight="1" x14ac:dyDescent="0.35">
      <c r="A55" s="385"/>
      <c r="B55" s="386"/>
      <c r="C55" s="383"/>
    </row>
    <row r="56" spans="1:8" ht="20.149999999999999" customHeight="1" x14ac:dyDescent="0.35">
      <c r="A56" s="356" t="s">
        <v>251</v>
      </c>
      <c r="B56" s="357"/>
      <c r="C56" s="383"/>
      <c r="D56" s="387" t="s">
        <v>252</v>
      </c>
      <c r="E56" s="387"/>
      <c r="F56" s="387" t="s">
        <v>253</v>
      </c>
      <c r="G56" s="388"/>
      <c r="H56" s="387" t="s">
        <v>254</v>
      </c>
    </row>
    <row r="57" spans="1:8" ht="20.149999999999999" customHeight="1" x14ac:dyDescent="0.4">
      <c r="A57" s="389"/>
      <c r="B57" s="390"/>
      <c r="C57" s="383"/>
      <c r="D57" s="391" t="s">
        <v>99</v>
      </c>
      <c r="F57" s="391" t="s">
        <v>99</v>
      </c>
      <c r="H57" s="391" t="s">
        <v>99</v>
      </c>
    </row>
    <row r="58" spans="1:8" ht="44" customHeight="1" x14ac:dyDescent="0.35">
      <c r="A58" s="392" t="s">
        <v>244</v>
      </c>
      <c r="B58" s="57" t="s">
        <v>83</v>
      </c>
      <c r="C58" s="383"/>
      <c r="D58" s="393" t="str">
        <f>IF(Liste_Oeuvres!$C15="","",Liste_Oeuvres!$C15&amp;" "&amp;Liste_Oeuvres!$D15&amp;" "&amp;Liste_Oeuvres!$E15)</f>
        <v/>
      </c>
      <c r="F58" s="393" t="str">
        <f>IF(Description_Activités!D14="","",Description_Activités!D14)</f>
        <v/>
      </c>
      <c r="H58" s="394" t="str">
        <f>IF(Formulaire_Demande!F71="","",Formulaire_Demande!F71&amp;" "&amp;Formulaire_Demande!I71)</f>
        <v/>
      </c>
    </row>
    <row r="59" spans="1:8" ht="44" customHeight="1" x14ac:dyDescent="0.35">
      <c r="A59" s="392" t="s">
        <v>245</v>
      </c>
      <c r="B59" s="57" t="s">
        <v>83</v>
      </c>
      <c r="C59" s="383"/>
      <c r="D59" s="395" t="str">
        <f>IF(Liste_Oeuvres!$C16="","",Liste_Oeuvres!$C16&amp;" "&amp;Liste_Oeuvres!$D16&amp;" "&amp;Liste_Oeuvres!$E16)</f>
        <v/>
      </c>
      <c r="F59" s="395" t="str">
        <f>IF(Description_Activités!D15="","",Description_Activités!D15)</f>
        <v/>
      </c>
      <c r="H59" s="396" t="str">
        <f>IF(Formulaire_Demande!F72="","",Formulaire_Demande!F72&amp;" "&amp;Formulaire_Demande!I72)</f>
        <v/>
      </c>
    </row>
    <row r="60" spans="1:8" ht="44" customHeight="1" x14ac:dyDescent="0.35">
      <c r="A60" s="392" t="s">
        <v>246</v>
      </c>
      <c r="B60" s="57" t="s">
        <v>83</v>
      </c>
      <c r="C60" s="383"/>
      <c r="D60" s="395" t="str">
        <f>IF(Liste_Oeuvres!$C17="","",Liste_Oeuvres!$C17&amp;" "&amp;Liste_Oeuvres!$D17&amp;" "&amp;Liste_Oeuvres!$E17)</f>
        <v/>
      </c>
      <c r="F60" s="395" t="str">
        <f>IF(Description_Activités!D16="","",Description_Activités!D16)</f>
        <v/>
      </c>
      <c r="H60" s="396" t="str">
        <f>IF(Formulaire_Demande!F73="","",Formulaire_Demande!F73&amp;" "&amp;Formulaire_Demande!I73)</f>
        <v/>
      </c>
    </row>
    <row r="61" spans="1:8" ht="44" customHeight="1" x14ac:dyDescent="0.35">
      <c r="A61" s="392" t="s">
        <v>247</v>
      </c>
      <c r="B61" s="57" t="s">
        <v>83</v>
      </c>
      <c r="C61" s="383"/>
      <c r="D61" s="395" t="str">
        <f>IF(Liste_Oeuvres!$C18="","",Liste_Oeuvres!$C18&amp;" "&amp;Liste_Oeuvres!$D18&amp;" "&amp;Liste_Oeuvres!$E18)</f>
        <v/>
      </c>
      <c r="F61" s="395" t="str">
        <f>IF(Description_Activités!D17="","",Description_Activités!D17)</f>
        <v/>
      </c>
      <c r="H61" s="396" t="str">
        <f>IF(Formulaire_Demande!F74="","",Formulaire_Demande!F74&amp;" "&amp;Formulaire_Demande!I74)</f>
        <v/>
      </c>
    </row>
    <row r="62" spans="1:8" ht="44" customHeight="1" x14ac:dyDescent="0.35">
      <c r="A62" s="392" t="s">
        <v>248</v>
      </c>
      <c r="B62" s="57" t="s">
        <v>83</v>
      </c>
      <c r="C62" s="383"/>
      <c r="D62" s="395" t="str">
        <f>IF(Liste_Oeuvres!$C19="","",Liste_Oeuvres!$C19&amp;" "&amp;Liste_Oeuvres!$D19&amp;" "&amp;Liste_Oeuvres!$E19)</f>
        <v/>
      </c>
      <c r="F62" s="395" t="str">
        <f>IF(Description_Activités!D18="","",Description_Activités!D18)</f>
        <v/>
      </c>
      <c r="H62" s="396" t="str">
        <f>IF(Formulaire_Demande!F75="","",Formulaire_Demande!F75&amp;" "&amp;Formulaire_Demande!I75)</f>
        <v/>
      </c>
    </row>
    <row r="63" spans="1:8" ht="44" customHeight="1" x14ac:dyDescent="0.35">
      <c r="A63" s="392" t="s">
        <v>249</v>
      </c>
      <c r="B63" s="57" t="s">
        <v>83</v>
      </c>
      <c r="D63" s="395" t="str">
        <f>IF(Liste_Oeuvres!$C20="","",Liste_Oeuvres!$C20&amp;" "&amp;Liste_Oeuvres!$D20&amp;" "&amp;Liste_Oeuvres!$E20)</f>
        <v/>
      </c>
      <c r="F63" s="395" t="str">
        <f>IF(Description_Activités!D19="","",Description_Activités!D19)</f>
        <v/>
      </c>
      <c r="H63" s="396" t="str">
        <f>IF(Formulaire_Demande!F76="","",Formulaire_Demande!F76&amp;" "&amp;Formulaire_Demande!I76)</f>
        <v/>
      </c>
    </row>
    <row r="64" spans="1:8" ht="44" customHeight="1" x14ac:dyDescent="0.35">
      <c r="A64" s="397" t="s">
        <v>250</v>
      </c>
      <c r="B64" s="59" t="s">
        <v>83</v>
      </c>
      <c r="D64" s="395" t="str">
        <f>IF(Liste_Oeuvres!$C21="","",Liste_Oeuvres!$C21&amp;" "&amp;Liste_Oeuvres!$D21&amp;" "&amp;Liste_Oeuvres!$E21)</f>
        <v/>
      </c>
      <c r="F64" s="395" t="str">
        <f>IF(Description_Activités!D20="","",Description_Activités!D20)</f>
        <v/>
      </c>
      <c r="H64" s="396" t="str">
        <f>IF(Formulaire_Demande!F77="","",Formulaire_Demande!F77&amp;" "&amp;Formulaire_Demande!I77)</f>
        <v/>
      </c>
    </row>
    <row r="65" spans="1:8" ht="15.5" x14ac:dyDescent="0.35">
      <c r="B65"/>
      <c r="D65" s="395" t="str">
        <f>IF(Liste_Oeuvres!$C22="","",Liste_Oeuvres!$C22&amp;" "&amp;Liste_Oeuvres!$D22&amp;" "&amp;Liste_Oeuvres!$E22)</f>
        <v/>
      </c>
      <c r="F65" s="395" t="str">
        <f>IF(Description_Activités!D21="","",Description_Activités!D21)</f>
        <v/>
      </c>
      <c r="H65" s="396" t="str">
        <f>IF(Formulaire_Demande!F78="","",Formulaire_Demande!F78&amp;" "&amp;Formulaire_Demande!I78)</f>
        <v/>
      </c>
    </row>
    <row r="66" spans="1:8" ht="15.5" x14ac:dyDescent="0.35">
      <c r="B66"/>
      <c r="D66" s="395" t="str">
        <f>IF(Liste_Oeuvres!$C23="","",Liste_Oeuvres!$C23&amp;" "&amp;Liste_Oeuvres!$D23&amp;" "&amp;Liste_Oeuvres!$E23)</f>
        <v/>
      </c>
      <c r="E66" s="398"/>
      <c r="F66" s="395" t="str">
        <f>IF(Description_Activités!D22="","",Description_Activités!D22)</f>
        <v/>
      </c>
      <c r="H66" s="396" t="str">
        <f>IF(Formulaire_Demande!F79="","",Formulaire_Demande!F79&amp;" "&amp;Formulaire_Demande!I79)</f>
        <v/>
      </c>
    </row>
    <row r="67" spans="1:8" ht="25" customHeight="1" x14ac:dyDescent="0.35">
      <c r="A67" s="385" t="s">
        <v>161</v>
      </c>
      <c r="B67" s="399"/>
      <c r="D67" s="395" t="str">
        <f>IF(Liste_Oeuvres!$C24="","",Liste_Oeuvres!$C24&amp;" "&amp;Liste_Oeuvres!$D24&amp;" "&amp;Liste_Oeuvres!$E24)</f>
        <v/>
      </c>
      <c r="F67" s="395" t="str">
        <f>IF(Description_Activités!D23="","",Description_Activités!D23)</f>
        <v/>
      </c>
      <c r="H67" s="400" t="str">
        <f>IF(Formulaire_Demande!F80="","",Formulaire_Demande!F80&amp;" "&amp;Formulaire_Demande!I80)</f>
        <v/>
      </c>
    </row>
    <row r="68" spans="1:8" ht="22" customHeight="1" x14ac:dyDescent="0.35">
      <c r="A68" s="401" t="s">
        <v>162</v>
      </c>
      <c r="B68" s="399" t="str">
        <f>Formulaire_Demande!F32&amp;" "&amp;Formulaire_Demande!F33</f>
        <v xml:space="preserve"> </v>
      </c>
      <c r="D68" s="395" t="str">
        <f>IF(Liste_Oeuvres!$C25="","",Liste_Oeuvres!$C25&amp;" "&amp;Liste_Oeuvres!$D25&amp;" "&amp;Liste_Oeuvres!$E25)</f>
        <v/>
      </c>
      <c r="F68" s="395" t="str">
        <f>IF(Description_Activités!D24="","",Description_Activités!D24)</f>
        <v/>
      </c>
    </row>
    <row r="69" spans="1:8" ht="15.5" x14ac:dyDescent="0.35">
      <c r="A69" s="353" t="s">
        <v>163</v>
      </c>
      <c r="B69" s="399">
        <f>Formulaire_Demande!F34</f>
        <v>0</v>
      </c>
      <c r="D69" s="395" t="str">
        <f>IF(Liste_Oeuvres!$C26="","",Liste_Oeuvres!$C26&amp;" "&amp;Liste_Oeuvres!$D26&amp;" "&amp;Liste_Oeuvres!$E26)</f>
        <v/>
      </c>
      <c r="F69" s="395" t="str">
        <f>IF(Description_Activités!D25="","",Description_Activités!D25)</f>
        <v/>
      </c>
    </row>
    <row r="70" spans="1:8" ht="15.5" x14ac:dyDescent="0.35">
      <c r="A70" s="353" t="s">
        <v>164</v>
      </c>
      <c r="B70" s="345">
        <f>Formulaire_Demande!F36</f>
        <v>0</v>
      </c>
      <c r="D70" s="395" t="str">
        <f>IF(Liste_Oeuvres!$C27="","",Liste_Oeuvres!$C27&amp;" "&amp;Liste_Oeuvres!$D27&amp;" "&amp;Liste_Oeuvres!$E27)</f>
        <v/>
      </c>
      <c r="F70" s="395" t="str">
        <f>IF(Description_Activités!D26="","",Description_Activités!D26)</f>
        <v/>
      </c>
    </row>
    <row r="71" spans="1:8" ht="15.5" x14ac:dyDescent="0.35">
      <c r="A71" s="353" t="s">
        <v>165</v>
      </c>
      <c r="B71" s="345" t="str">
        <f>Formulaire_Demande!F41&amp;" "&amp;Formulaire_Demande!F42</f>
        <v xml:space="preserve"> </v>
      </c>
      <c r="D71" s="395" t="str">
        <f>IF(Liste_Oeuvres!$C28="","",Liste_Oeuvres!$C28&amp;" "&amp;Liste_Oeuvres!$D28&amp;" "&amp;Liste_Oeuvres!$E28)</f>
        <v/>
      </c>
      <c r="F71" s="395" t="str">
        <f>IF(Description_Activités!D27="","",Description_Activités!D27)</f>
        <v/>
      </c>
    </row>
    <row r="72" spans="1:8" ht="22" customHeight="1" x14ac:dyDescent="0.35">
      <c r="A72" s="353" t="s">
        <v>11</v>
      </c>
      <c r="B72" s="345">
        <f>Formulaire_Demande!F43</f>
        <v>0</v>
      </c>
      <c r="C72" s="370"/>
      <c r="D72" s="395" t="str">
        <f>IF(Liste_Oeuvres!$C29="","",Liste_Oeuvres!$C29&amp;" "&amp;Liste_Oeuvres!$D29&amp;" "&amp;Liste_Oeuvres!$E29)</f>
        <v/>
      </c>
      <c r="F72" s="395" t="str">
        <f>IF(Description_Activités!D28="","",Description_Activités!D28)</f>
        <v/>
      </c>
    </row>
    <row r="73" spans="1:8" ht="15.5" x14ac:dyDescent="0.35">
      <c r="A73" s="353" t="s">
        <v>13</v>
      </c>
      <c r="B73" s="345">
        <f>Formulaire_Demande!F45</f>
        <v>0</v>
      </c>
      <c r="D73" s="395" t="str">
        <f>IF(Liste_Oeuvres!$C30="","",Liste_Oeuvres!$C30&amp;" "&amp;Liste_Oeuvres!$D30&amp;" "&amp;Liste_Oeuvres!$E30)</f>
        <v/>
      </c>
      <c r="F73" s="395" t="str">
        <f>IF(Description_Activités!D29="","",Description_Activités!D29)</f>
        <v/>
      </c>
    </row>
    <row r="74" spans="1:8" ht="15.5" x14ac:dyDescent="0.35">
      <c r="D74" s="395" t="str">
        <f>IF(Liste_Oeuvres!$C31="","",Liste_Oeuvres!$C31&amp;" "&amp;Liste_Oeuvres!$D31&amp;" "&amp;Liste_Oeuvres!$E31)</f>
        <v/>
      </c>
      <c r="F74" s="395" t="str">
        <f>IF(Description_Activités!D30="","",Description_Activités!D30)</f>
        <v/>
      </c>
    </row>
    <row r="75" spans="1:8" ht="15.5" x14ac:dyDescent="0.35">
      <c r="D75" s="395" t="str">
        <f>IF(Liste_Oeuvres!$C32="","",Liste_Oeuvres!$C32&amp;" "&amp;Liste_Oeuvres!$D32&amp;" "&amp;Liste_Oeuvres!$E32)</f>
        <v/>
      </c>
      <c r="F75" s="395" t="str">
        <f>IF(Description_Activités!D31="","",Description_Activités!D31)</f>
        <v/>
      </c>
    </row>
    <row r="76" spans="1:8" ht="22.5" customHeight="1" x14ac:dyDescent="0.35">
      <c r="D76" s="395" t="str">
        <f>IF(Liste_Oeuvres!$C33="","",Liste_Oeuvres!$C33&amp;" "&amp;Liste_Oeuvres!$D33&amp;" "&amp;Liste_Oeuvres!$E33)</f>
        <v/>
      </c>
      <c r="F76" s="395" t="str">
        <f>IF(Description_Activités!D32="","",Description_Activités!D32)</f>
        <v/>
      </c>
    </row>
    <row r="77" spans="1:8" ht="15.5" x14ac:dyDescent="0.35">
      <c r="D77" s="395" t="str">
        <f>IF(Liste_Oeuvres!$C34="","",Liste_Oeuvres!$C34&amp;" "&amp;Liste_Oeuvres!$D34&amp;" "&amp;Liste_Oeuvres!$E34)</f>
        <v/>
      </c>
      <c r="F77" s="395" t="str">
        <f>IF(Description_Activités!D33="","",Description_Activités!D33)</f>
        <v/>
      </c>
    </row>
    <row r="78" spans="1:8" ht="15.5" x14ac:dyDescent="0.35">
      <c r="A78" s="402"/>
      <c r="B78" s="403"/>
      <c r="C78" s="402"/>
      <c r="D78" s="395" t="str">
        <f>IF(Liste_Oeuvres!$C35="","",Liste_Oeuvres!$C35&amp;" "&amp;Liste_Oeuvres!$D35&amp;" "&amp;Liste_Oeuvres!$E35)</f>
        <v/>
      </c>
      <c r="E78" s="404"/>
      <c r="F78" s="395" t="str">
        <f>IF(Description_Activités!D34="","",Description_Activités!D34)</f>
        <v/>
      </c>
    </row>
    <row r="79" spans="1:8" ht="15.5" x14ac:dyDescent="0.35">
      <c r="D79" s="395" t="str">
        <f>IF(Liste_Oeuvres!$C36="","",Liste_Oeuvres!$C36&amp;" "&amp;Liste_Oeuvres!$D36&amp;" "&amp;Liste_Oeuvres!$E36)</f>
        <v/>
      </c>
      <c r="F79" s="395" t="str">
        <f>IF(Description_Activités!D35="","",Description_Activités!D35)</f>
        <v/>
      </c>
    </row>
    <row r="80" spans="1:8" ht="15.5" x14ac:dyDescent="0.35">
      <c r="D80" s="395" t="str">
        <f>IF(Liste_Oeuvres!$C37="","",Liste_Oeuvres!$C37&amp;" "&amp;Liste_Oeuvres!$D37&amp;" "&amp;Liste_Oeuvres!$E37)</f>
        <v/>
      </c>
      <c r="F80" s="395" t="str">
        <f>IF(Description_Activités!D36="","",Description_Activités!D36)</f>
        <v/>
      </c>
    </row>
    <row r="81" spans="4:6" ht="15.5" x14ac:dyDescent="0.35">
      <c r="D81" s="395" t="str">
        <f>IF(Liste_Oeuvres!$C38="","",Liste_Oeuvres!$C38&amp;" "&amp;Liste_Oeuvres!$D38&amp;" "&amp;Liste_Oeuvres!$E38)</f>
        <v/>
      </c>
      <c r="F81" s="395" t="str">
        <f>IF(Description_Activités!D37="","",Description_Activités!D37)</f>
        <v/>
      </c>
    </row>
    <row r="82" spans="4:6" ht="15.5" x14ac:dyDescent="0.35">
      <c r="D82" s="395" t="str">
        <f>IF(Liste_Oeuvres!$C39="","",Liste_Oeuvres!$C39&amp;" "&amp;Liste_Oeuvres!$D39&amp;" "&amp;Liste_Oeuvres!$E39)</f>
        <v/>
      </c>
      <c r="F82" s="395" t="str">
        <f>IF(Description_Activités!D38="","",Description_Activités!D38)</f>
        <v/>
      </c>
    </row>
    <row r="83" spans="4:6" ht="15.5" x14ac:dyDescent="0.35">
      <c r="D83" s="395" t="str">
        <f>IF(Liste_Oeuvres!$C40="","",Liste_Oeuvres!$C40&amp;" "&amp;Liste_Oeuvres!$D40&amp;" "&amp;Liste_Oeuvres!$E40)</f>
        <v/>
      </c>
      <c r="F83" s="395" t="str">
        <f>IF(Description_Activités!D39="","",Description_Activités!D39)</f>
        <v/>
      </c>
    </row>
    <row r="84" spans="4:6" ht="15.5" x14ac:dyDescent="0.35">
      <c r="D84" s="395" t="str">
        <f>IF(Liste_Oeuvres!$C41="","",Liste_Oeuvres!$C41&amp;" "&amp;Liste_Oeuvres!$D41&amp;" "&amp;Liste_Oeuvres!$E41)</f>
        <v/>
      </c>
      <c r="F84" s="395" t="str">
        <f>IF(Description_Activités!D40="","",Description_Activités!D40)</f>
        <v/>
      </c>
    </row>
    <row r="85" spans="4:6" ht="15.5" x14ac:dyDescent="0.35">
      <c r="D85" s="395" t="str">
        <f>IF(Liste_Oeuvres!$C42="","",Liste_Oeuvres!$C42&amp;" "&amp;Liste_Oeuvres!$D42&amp;" "&amp;Liste_Oeuvres!$E42)</f>
        <v/>
      </c>
      <c r="F85" s="395" t="str">
        <f>IF(Description_Activités!D41="","",Description_Activités!D41)</f>
        <v/>
      </c>
    </row>
    <row r="86" spans="4:6" ht="15.5" x14ac:dyDescent="0.35">
      <c r="D86" s="395" t="str">
        <f>IF(Liste_Oeuvres!$C43="","",Liste_Oeuvres!$C43&amp;" "&amp;Liste_Oeuvres!$D43&amp;" "&amp;Liste_Oeuvres!$E43)</f>
        <v/>
      </c>
      <c r="F86" s="395" t="str">
        <f>IF(Description_Activités!D42="","",Description_Activités!D42)</f>
        <v/>
      </c>
    </row>
    <row r="87" spans="4:6" ht="15.5" x14ac:dyDescent="0.35">
      <c r="D87" s="405" t="str">
        <f>IF(Liste_Oeuvres!$C44="","",Liste_Oeuvres!$C44&amp;" "&amp;Liste_Oeuvres!$D44&amp;" "&amp;Liste_Oeuvres!$E44)</f>
        <v/>
      </c>
      <c r="F87" s="405" t="str">
        <f>IF(Description_Activités!D43="","",Description_Activités!D43)</f>
        <v/>
      </c>
    </row>
  </sheetData>
  <sheetProtection algorithmName="SHA-512" hashValue="JCIWI2n7g55fq5x7YRHMqh1XEOZje65O403T5LfH1lrLWc81/gT/Oh/Yt3b4lWP6ov33OnsbcsomOhiO3PSxmw==" saltValue="DhBpExnkolAKX4HeK5m4OQ==" spinCount="100000" sheet="1" objects="1" scenarios="1" formatRows="0"/>
  <mergeCells count="1">
    <mergeCell ref="D1:E1"/>
  </mergeCells>
  <phoneticPr fontId="81" type="noConversion"/>
  <conditionalFormatting sqref="B28">
    <cfRule type="expression" dxfId="1" priority="1">
      <formula>$B$28&lt;30%</formula>
    </cfRule>
  </conditionalFormatting>
  <conditionalFormatting sqref="B29">
    <cfRule type="expression" dxfId="0" priority="5">
      <formula>$B$29&gt;70%</formula>
    </cfRule>
  </conditionalFormatting>
  <dataValidations count="1">
    <dataValidation allowBlank="1" showInputMessage="1" showErrorMessage="1" prompt="oui / non" sqref="E2:E5" xr:uid="{F47C0887-8195-4801-9260-5D8D4B21A986}"/>
  </dataValidations>
  <pageMargins left="0.25" right="0.25" top="0.75" bottom="0.75" header="0.3" footer="0.3"/>
  <pageSetup paperSize="3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oui / non" xr:uid="{89E02751-C5B4-4907-80DF-E7DFA0E41B92}">
          <x14:formula1>
            <xm:f>Paramètres!$G$2:$G$3</xm:f>
          </x14:formula1>
          <xm:sqref>E7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K27"/>
  <sheetViews>
    <sheetView workbookViewId="0">
      <selection activeCell="C7" sqref="C7:K7"/>
    </sheetView>
  </sheetViews>
  <sheetFormatPr baseColWidth="10" defaultColWidth="10.81640625" defaultRowHeight="14" x14ac:dyDescent="0.3"/>
  <cols>
    <col min="1" max="1" width="15.7265625" style="16" bestFit="1" customWidth="1"/>
    <col min="2" max="2" width="38.453125" style="16" bestFit="1" customWidth="1"/>
    <col min="3" max="3" width="35.54296875" style="16" bestFit="1" customWidth="1"/>
    <col min="4" max="4" width="32.26953125" style="16" customWidth="1"/>
    <col min="5" max="5" width="60.54296875" style="16" bestFit="1" customWidth="1"/>
    <col min="6" max="6" width="18.1796875" style="16" customWidth="1"/>
    <col min="7" max="7" width="10.81640625" style="16"/>
    <col min="8" max="8" width="7.81640625" style="16" customWidth="1"/>
    <col min="9" max="16384" width="10.81640625" style="1"/>
  </cols>
  <sheetData>
    <row r="1" spans="1:11" x14ac:dyDescent="0.3">
      <c r="A1" s="15" t="s">
        <v>5</v>
      </c>
      <c r="B1" s="16" t="s">
        <v>62</v>
      </c>
      <c r="C1" s="15" t="s">
        <v>68</v>
      </c>
      <c r="D1" s="15" t="s">
        <v>70</v>
      </c>
      <c r="E1" s="15" t="s">
        <v>104</v>
      </c>
      <c r="F1" s="16" t="s">
        <v>41</v>
      </c>
      <c r="G1" s="15" t="s">
        <v>4</v>
      </c>
      <c r="H1" s="17" t="s">
        <v>40</v>
      </c>
      <c r="I1" s="1" t="s">
        <v>292</v>
      </c>
      <c r="J1" s="1" t="s">
        <v>310</v>
      </c>
      <c r="K1" s="1" t="s">
        <v>313</v>
      </c>
    </row>
    <row r="2" spans="1:11" x14ac:dyDescent="0.3">
      <c r="A2" s="18" t="s">
        <v>1</v>
      </c>
      <c r="B2" s="18" t="s">
        <v>167</v>
      </c>
      <c r="C2" s="18" t="s">
        <v>29</v>
      </c>
      <c r="D2" s="18" t="s">
        <v>30</v>
      </c>
      <c r="E2" s="19" t="s">
        <v>105</v>
      </c>
      <c r="F2" s="18" t="s">
        <v>42</v>
      </c>
      <c r="G2" s="16" t="s">
        <v>178</v>
      </c>
      <c r="H2" s="20"/>
      <c r="I2" s="1" t="s">
        <v>293</v>
      </c>
      <c r="J2" s="1" t="s">
        <v>311</v>
      </c>
      <c r="K2" s="1" t="s">
        <v>314</v>
      </c>
    </row>
    <row r="3" spans="1:11" ht="14.5" x14ac:dyDescent="0.35">
      <c r="A3" s="18" t="s">
        <v>2</v>
      </c>
      <c r="B3" s="18" t="s">
        <v>168</v>
      </c>
      <c r="C3" s="18" t="s">
        <v>31</v>
      </c>
      <c r="D3" s="18" t="s">
        <v>32</v>
      </c>
      <c r="E3" s="19" t="s">
        <v>103</v>
      </c>
      <c r="F3" s="18"/>
      <c r="G3" s="16" t="s">
        <v>179</v>
      </c>
      <c r="H3" s="20"/>
      <c r="J3" s="1" t="s">
        <v>312</v>
      </c>
      <c r="K3" s="1" t="s">
        <v>315</v>
      </c>
    </row>
    <row r="4" spans="1:11" ht="14.5" x14ac:dyDescent="0.35">
      <c r="A4" s="18" t="s">
        <v>3</v>
      </c>
      <c r="B4" s="18"/>
      <c r="C4" s="18" t="s">
        <v>33</v>
      </c>
      <c r="D4" s="18" t="s">
        <v>52</v>
      </c>
      <c r="E4" s="19" t="s">
        <v>106</v>
      </c>
      <c r="F4" s="18"/>
      <c r="H4" s="20"/>
      <c r="K4" s="1" t="s">
        <v>316</v>
      </c>
    </row>
    <row r="5" spans="1:11" x14ac:dyDescent="0.3">
      <c r="C5" s="2" t="s">
        <v>53</v>
      </c>
      <c r="D5" s="2" t="s">
        <v>110</v>
      </c>
      <c r="E5" s="21" t="s">
        <v>107</v>
      </c>
      <c r="H5" s="20"/>
    </row>
    <row r="6" spans="1:11" ht="28" x14ac:dyDescent="0.3">
      <c r="C6" s="2" t="s">
        <v>54</v>
      </c>
      <c r="D6" s="2" t="s">
        <v>34</v>
      </c>
      <c r="E6" s="21" t="s">
        <v>108</v>
      </c>
      <c r="H6" s="20"/>
    </row>
    <row r="7" spans="1:11" x14ac:dyDescent="0.3">
      <c r="C7" s="2" t="s">
        <v>55</v>
      </c>
      <c r="E7" s="21"/>
      <c r="H7" s="20"/>
    </row>
    <row r="8" spans="1:11" x14ac:dyDescent="0.3">
      <c r="C8" s="16" t="s">
        <v>111</v>
      </c>
      <c r="E8" s="21"/>
      <c r="H8" s="20"/>
    </row>
    <row r="9" spans="1:11" x14ac:dyDescent="0.3">
      <c r="C9" s="2" t="s">
        <v>47</v>
      </c>
      <c r="E9" s="21"/>
      <c r="H9" s="20"/>
    </row>
    <row r="10" spans="1:11" x14ac:dyDescent="0.3">
      <c r="E10" s="21"/>
      <c r="H10" s="20"/>
    </row>
    <row r="11" spans="1:11" x14ac:dyDescent="0.3">
      <c r="H11" s="20"/>
    </row>
    <row r="12" spans="1:11" x14ac:dyDescent="0.3">
      <c r="H12" s="20"/>
    </row>
    <row r="27" ht="78.650000000000006" customHeight="1" x14ac:dyDescent="0.3"/>
  </sheetData>
  <sheetProtection algorithmName="SHA-512" hashValue="8wl1efoxvPv+u34wEV+0fWa6uiUU+H5Dk5+c0zyXvbiE7nsFLH0dKtTfzbp1lN1fFnEHy1QmNPHHnQha12Tz8w==" saltValue="lqtI+lF0D1vXNWtNKuFOsA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4A786-B27C-4C7A-9D37-A1D491629CC2}">
  <dimension ref="A1:R1"/>
  <sheetViews>
    <sheetView workbookViewId="0"/>
  </sheetViews>
  <sheetFormatPr baseColWidth="10" defaultRowHeight="14.5" x14ac:dyDescent="0.35"/>
  <cols>
    <col min="1" max="1" width="10.36328125" bestFit="1" customWidth="1"/>
    <col min="2" max="2" width="7.6328125" bestFit="1" customWidth="1"/>
    <col min="3" max="3" width="5" bestFit="1" customWidth="1"/>
    <col min="4" max="4" width="4.90625" bestFit="1" customWidth="1"/>
    <col min="5" max="5" width="14.7265625" bestFit="1" customWidth="1"/>
    <col min="6" max="7" width="9.6328125" bestFit="1" customWidth="1"/>
    <col min="8" max="8" width="4.90625" bestFit="1" customWidth="1"/>
    <col min="9" max="9" width="8.26953125" bestFit="1" customWidth="1"/>
    <col min="10" max="10" width="11.453125" bestFit="1" customWidth="1"/>
    <col min="11" max="11" width="11.7265625" bestFit="1" customWidth="1"/>
    <col min="12" max="12" width="11.1796875" bestFit="1" customWidth="1"/>
    <col min="13" max="13" width="13.1796875" bestFit="1" customWidth="1"/>
    <col min="14" max="14" width="8" bestFit="1" customWidth="1"/>
    <col min="15" max="15" width="15.90625" bestFit="1" customWidth="1"/>
    <col min="16" max="17" width="12.26953125" bestFit="1" customWidth="1"/>
    <col min="18" max="18" width="25.1796875" bestFit="1" customWidth="1"/>
  </cols>
  <sheetData>
    <row r="1" spans="1:18" s="11" customFormat="1" x14ac:dyDescent="0.35">
      <c r="A1" s="11" t="s">
        <v>154</v>
      </c>
      <c r="B1" s="11" t="s">
        <v>145</v>
      </c>
      <c r="C1" s="11" t="s">
        <v>10</v>
      </c>
      <c r="D1" s="11" t="s">
        <v>146</v>
      </c>
      <c r="E1" s="11" t="s">
        <v>147</v>
      </c>
      <c r="F1" s="11" t="s">
        <v>148</v>
      </c>
      <c r="G1" s="11" t="s">
        <v>149</v>
      </c>
      <c r="H1" s="11" t="s">
        <v>150</v>
      </c>
      <c r="I1" s="11" t="s">
        <v>14</v>
      </c>
      <c r="J1" s="11" t="s">
        <v>151</v>
      </c>
      <c r="K1" s="11" t="s">
        <v>152</v>
      </c>
      <c r="L1" s="11" t="s">
        <v>153</v>
      </c>
      <c r="M1" s="11" t="s">
        <v>155</v>
      </c>
      <c r="N1" s="11" t="s">
        <v>156</v>
      </c>
      <c r="O1" s="11" t="s">
        <v>157</v>
      </c>
      <c r="P1" s="11" t="s">
        <v>158</v>
      </c>
      <c r="Q1" s="11" t="s">
        <v>159</v>
      </c>
      <c r="R1" s="11" t="s">
        <v>160</v>
      </c>
    </row>
  </sheetData>
  <sheetProtection algorithmName="SHA-512" hashValue="OEAgoR4VPOhOOGhRUM8RKjWYtKI+8doxfrlSsP7w0pqSqRfzT2ZNvxHadIH0+lybFvPxwDj1XQL0Iq4eaveeEA==" saltValue="MvHqc5rxSA/Pk3pZ/VHwq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c2e914-cff8-4205-9eb2-3224d1562b4b">
      <Terms xmlns="http://schemas.microsoft.com/office/infopath/2007/PartnerControls"/>
    </lcf76f155ced4ddcb4097134ff3c332f>
    <TaxCatchAll xmlns="8dcd97b2-3a87-4ee8-8b6e-5e41db86283d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8" ma:contentTypeDescription="Crée un document." ma:contentTypeScope="" ma:versionID="32277c1c09d293f4fc2d061ac7cc26fc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17278bd21a7a0dabcc873dbe68301122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A9AAEC-3186-4D28-976A-10F5E5146647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8dcd97b2-3a87-4ee8-8b6e-5e41db8628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12A54B6-533F-4695-8EBC-9F278D8D88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88501-B178-41FF-9DFB-1B20E40FE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Formulaire_Demande</vt:lpstr>
      <vt:lpstr>Liste_Oeuvres</vt:lpstr>
      <vt:lpstr>Description_Activités</vt:lpstr>
      <vt:lpstr>Budget_Détaillé</vt:lpstr>
      <vt:lpstr>Rapport_Final</vt:lpstr>
      <vt:lpstr>Data_Tableau_Comité</vt:lpstr>
      <vt:lpstr>Paramètres</vt:lpstr>
      <vt:lpstr>Publipostage</vt:lpstr>
      <vt:lpstr>Description_Activités!Impression_des_titres</vt:lpstr>
      <vt:lpstr>Formulaire_Demande!Impression_des_titres</vt:lpstr>
      <vt:lpstr>Liste_Oeuvres!Impression_des_titres</vt:lpstr>
      <vt:lpstr>Rapport_Final!Impression_des_titres</vt:lpstr>
      <vt:lpstr>Data_Tableau_Comité!Zone_d_impression</vt:lpstr>
      <vt:lpstr>Description_Activités!Zone_d_impression</vt:lpstr>
      <vt:lpstr>Formulaire_Demande!Zone_d_impression</vt:lpstr>
      <vt:lpstr>Liste_Oeuvres!Zone_d_impression</vt:lpstr>
      <vt:lpstr>Rapport_Final!Zone_d_impression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Verger, Marlène</cp:lastModifiedBy>
  <cp:lastPrinted>2022-05-19T15:21:23Z</cp:lastPrinted>
  <dcterms:created xsi:type="dcterms:W3CDTF">2022-01-14T20:29:40Z</dcterms:created>
  <dcterms:modified xsi:type="dcterms:W3CDTF">2023-11-13T16:23:06Z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0x010100146B3A9BA99BDB45B2ACF3DFFE2E5217</vt:lpwstr>
  </property>
</Properties>
</file>