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-my.sharepoint.com/personal/helene_baud_sodec_gouv_qc_ca/Documents/Bureau/Mise à jour Promo-Diff/"/>
    </mc:Choice>
  </mc:AlternateContent>
  <xr:revisionPtr revIDLastSave="52" documentId="13_ncr:1_{9778E65C-A989-4D79-8718-7C61D3DFCB7C}" xr6:coauthVersionLast="46" xr6:coauthVersionMax="46" xr10:uidLastSave="{4B40B4F1-C7D4-4C9D-8351-F8B3E1A5A825}"/>
  <workbookProtection workbookAlgorithmName="SHA-512" workbookHashValue="9eCwFqPbJAt8DUTOWRvd9eBkeYS3R0jcb5o4QwdurL+h1BED+iH7izUbb8NweWdSKqbIKj78edbGA2XJb6+1Ng==" workbookSaltValue="gOS9O4nK16e1+xAXuKJ+BA==" workbookSpinCount="100000" lockStructure="1"/>
  <bookViews>
    <workbookView xWindow="28680" yWindow="-120" windowWidth="29040" windowHeight="15840" tabRatio="714" xr2:uid="{00000000-000D-0000-FFFF-FFFF00000000}"/>
  </bookViews>
  <sheets>
    <sheet name="Structure et devis" sheetId="7" r:id="rId1"/>
    <sheet name="Liste des films prévus" sheetId="4" r:id="rId2"/>
    <sheet name="Bilan année -1" sheetId="1" r:id="rId3"/>
    <sheet name="Bilan année - 2" sheetId="5" r:id="rId4"/>
    <sheet name="(à cacher!) Calculs" sheetId="8" state="hidden" r:id="rId5"/>
    <sheet name="(à cacher!) listes" sheetId="2" state="hidden" r:id="rId6"/>
  </sheets>
  <definedNames>
    <definedName name="format">'(à cacher!) listes'!$A$4:$A$8</definedName>
    <definedName name="genre">'(à cacher!) listes'!$A$12:$A$17</definedName>
    <definedName name="_xlnm.Print_Titles" localSheetId="3">'Bilan année - 2'!$1:$7</definedName>
    <definedName name="_xlnm.Print_Titles" localSheetId="2">'Bilan année -1'!$1:$7</definedName>
    <definedName name="_xlnm.Print_Titles" localSheetId="1">'Liste des films prévus'!$1:$7</definedName>
    <definedName name="_xlnm.Print_Titles" localSheetId="0">'Structure et devis'!$1:$4</definedName>
    <definedName name="_xlnm.Print_Area" localSheetId="3">'Bilan année - 2'!$A$1:$BR$135</definedName>
    <definedName name="_xlnm.Print_Area" localSheetId="2">'Bilan année -1'!$A$1:$BR$135</definedName>
    <definedName name="_xlnm.Print_Area" localSheetId="1">'Liste des films prévus'!$A$1:$BR$136</definedName>
    <definedName name="_xlnm.Print_Area" localSheetId="0">'Structure et devis'!$A$1:$AX$247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121" i="1" l="1"/>
  <c r="BH123" i="4"/>
  <c r="V121" i="5" l="1"/>
  <c r="V121" i="1"/>
  <c r="V123" i="4"/>
  <c r="U119" i="7"/>
  <c r="L3" i="8" l="1"/>
  <c r="D3" i="8"/>
  <c r="C3" i="8"/>
  <c r="N3" i="8" l="1"/>
  <c r="U3" i="8"/>
  <c r="M3" i="8"/>
  <c r="U90" i="7"/>
  <c r="U59" i="7"/>
  <c r="B3" i="8"/>
  <c r="A3" i="8"/>
  <c r="U224" i="7"/>
  <c r="U238" i="7" s="1"/>
  <c r="AE221" i="7"/>
  <c r="AE219" i="7"/>
  <c r="AE217" i="7"/>
  <c r="AE215" i="7"/>
  <c r="AE213" i="7"/>
  <c r="AE211" i="7"/>
  <c r="AE209" i="7"/>
  <c r="AE207" i="7"/>
  <c r="AE205" i="7"/>
  <c r="AE203" i="7"/>
  <c r="AE201" i="7"/>
  <c r="AE199" i="7"/>
  <c r="AE197" i="7"/>
  <c r="U187" i="7"/>
  <c r="U236" i="7" s="1"/>
  <c r="AE182" i="7"/>
  <c r="AE174" i="7"/>
  <c r="AE172" i="7"/>
  <c r="AE170" i="7"/>
  <c r="AE168" i="7"/>
  <c r="U158" i="7"/>
  <c r="U234" i="7" s="1"/>
  <c r="AE153" i="7"/>
  <c r="AE151" i="7"/>
  <c r="AE149" i="7"/>
  <c r="AE145" i="7"/>
  <c r="AE143" i="7"/>
  <c r="AE141" i="7"/>
  <c r="AE139" i="7"/>
  <c r="BR133" i="5"/>
  <c r="BG133" i="5"/>
  <c r="AX133" i="5"/>
  <c r="AM133" i="5"/>
  <c r="BR132" i="5"/>
  <c r="BG132" i="5"/>
  <c r="AX132" i="5"/>
  <c r="AM132" i="5"/>
  <c r="BR131" i="5"/>
  <c r="BG131" i="5"/>
  <c r="AX131" i="5"/>
  <c r="AM131" i="5"/>
  <c r="Q3" i="8" s="1"/>
  <c r="BR130" i="5"/>
  <c r="BG130" i="5"/>
  <c r="AX130" i="5"/>
  <c r="AM130" i="5"/>
  <c r="BR129" i="5"/>
  <c r="BG129" i="5"/>
  <c r="AX129" i="5"/>
  <c r="AM129" i="5"/>
  <c r="BR127" i="5"/>
  <c r="BG127" i="5"/>
  <c r="AX127" i="5"/>
  <c r="AM127" i="5"/>
  <c r="BR126" i="5"/>
  <c r="BG126" i="5"/>
  <c r="AX126" i="5"/>
  <c r="AM126" i="5"/>
  <c r="BR125" i="5"/>
  <c r="BG125" i="5"/>
  <c r="AX125" i="5"/>
  <c r="AM125" i="5"/>
  <c r="BR124" i="5"/>
  <c r="BG124" i="5"/>
  <c r="AX124" i="5"/>
  <c r="AM124" i="5"/>
  <c r="P3" i="8" s="1"/>
  <c r="BR121" i="5"/>
  <c r="BM121" i="5"/>
  <c r="BH121" i="5"/>
  <c r="B22" i="5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R133" i="1"/>
  <c r="BR132" i="1"/>
  <c r="BR131" i="1"/>
  <c r="BR130" i="1"/>
  <c r="BR129" i="1"/>
  <c r="BR127" i="1"/>
  <c r="BR126" i="1"/>
  <c r="BR125" i="1"/>
  <c r="BR124" i="1"/>
  <c r="BG124" i="1"/>
  <c r="AX125" i="1"/>
  <c r="BR121" i="1"/>
  <c r="BJ134" i="4"/>
  <c r="AX134" i="4"/>
  <c r="AM134" i="4"/>
  <c r="BJ133" i="4"/>
  <c r="AX133" i="4"/>
  <c r="AM133" i="4"/>
  <c r="BJ132" i="4"/>
  <c r="AX132" i="4"/>
  <c r="AM132" i="4"/>
  <c r="K3" i="8" s="1"/>
  <c r="BJ131" i="4"/>
  <c r="AX131" i="4"/>
  <c r="AM131" i="4"/>
  <c r="BJ130" i="4"/>
  <c r="AX130" i="4"/>
  <c r="AM130" i="4"/>
  <c r="BJ128" i="4"/>
  <c r="AX128" i="4"/>
  <c r="AM128" i="4"/>
  <c r="BJ127" i="4"/>
  <c r="AX127" i="4"/>
  <c r="AM127" i="4"/>
  <c r="BJ126" i="4"/>
  <c r="AX126" i="4"/>
  <c r="AM126" i="4"/>
  <c r="BJ125" i="4"/>
  <c r="AX125" i="4"/>
  <c r="AM125" i="4"/>
  <c r="J3" i="8" s="1"/>
  <c r="BM123" i="4"/>
  <c r="B24" i="4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AX133" i="1"/>
  <c r="AX132" i="1"/>
  <c r="AX129" i="1"/>
  <c r="AX131" i="1"/>
  <c r="AX130" i="1"/>
  <c r="AX127" i="1"/>
  <c r="AX126" i="1"/>
  <c r="AX124" i="1"/>
  <c r="BG132" i="1"/>
  <c r="BG133" i="1"/>
  <c r="BG130" i="1"/>
  <c r="BG131" i="1"/>
  <c r="BG129" i="1"/>
  <c r="BM121" i="1"/>
  <c r="AM133" i="1"/>
  <c r="AM132" i="1"/>
  <c r="AM130" i="1"/>
  <c r="AM129" i="1"/>
  <c r="AM131" i="1"/>
  <c r="AM127" i="1"/>
  <c r="BG127" i="1"/>
  <c r="BG126" i="1"/>
  <c r="BG125" i="1"/>
  <c r="AM126" i="1"/>
  <c r="AM125" i="1"/>
  <c r="AM124" i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X3" i="8" l="1"/>
  <c r="W3" i="8"/>
  <c r="U123" i="7"/>
  <c r="CH121" i="5"/>
  <c r="R3" i="8"/>
  <c r="S3" i="8" s="1"/>
  <c r="CJ121" i="1"/>
  <c r="Y3" i="8"/>
  <c r="Z3" i="8" s="1"/>
  <c r="AE187" i="7"/>
  <c r="AE236" i="7" s="1"/>
  <c r="O3" i="8"/>
  <c r="V3" i="8"/>
  <c r="F3" i="8"/>
  <c r="H3" i="8"/>
  <c r="U240" i="7"/>
  <c r="U242" i="7" s="1"/>
  <c r="AE242" i="7" s="1"/>
  <c r="I3" i="8"/>
  <c r="BZ125" i="4"/>
  <c r="CE129" i="5"/>
  <c r="AE224" i="7"/>
  <c r="AE158" i="7"/>
  <c r="AE234" i="7" s="1"/>
  <c r="CE131" i="5"/>
  <c r="CE125" i="5"/>
  <c r="CE126" i="5"/>
  <c r="CE124" i="5"/>
  <c r="CE130" i="5"/>
  <c r="CE129" i="1"/>
  <c r="CE124" i="1"/>
  <c r="CE130" i="1"/>
  <c r="CE125" i="1"/>
  <c r="CE126" i="1"/>
  <c r="CE131" i="1"/>
  <c r="BZ131" i="4"/>
  <c r="BZ130" i="4"/>
  <c r="BZ126" i="4"/>
  <c r="BY22" i="5" l="1"/>
  <c r="BY21" i="5"/>
  <c r="BY119" i="5"/>
  <c r="BY32" i="5"/>
  <c r="BY98" i="5"/>
  <c r="BY113" i="5"/>
  <c r="BY58" i="5"/>
  <c r="BY75" i="5"/>
  <c r="BY77" i="5"/>
  <c r="BY62" i="5"/>
  <c r="BY29" i="5"/>
  <c r="BY31" i="5"/>
  <c r="BY95" i="5"/>
  <c r="BY112" i="5"/>
  <c r="BY73" i="5"/>
  <c r="BY108" i="5"/>
  <c r="BY68" i="5"/>
  <c r="BY90" i="5"/>
  <c r="BY36" i="5"/>
  <c r="BY83" i="5"/>
  <c r="BY70" i="5"/>
  <c r="BY45" i="5"/>
  <c r="BY103" i="5"/>
  <c r="BY120" i="5"/>
  <c r="BY86" i="5"/>
  <c r="BY69" i="5"/>
  <c r="BY33" i="5"/>
  <c r="BY80" i="5"/>
  <c r="BY66" i="5"/>
  <c r="BY115" i="5"/>
  <c r="BY101" i="5"/>
  <c r="BY74" i="5"/>
  <c r="BY46" i="5"/>
  <c r="BY96" i="5"/>
  <c r="BY52" i="5"/>
  <c r="BY82" i="5"/>
  <c r="BY54" i="5"/>
  <c r="BY23" i="5"/>
  <c r="BY65" i="5"/>
  <c r="BY100" i="5"/>
  <c r="BY93" i="5"/>
  <c r="BY39" i="5"/>
  <c r="BY81" i="5"/>
  <c r="BY55" i="5"/>
  <c r="BY97" i="5"/>
  <c r="BY42" i="5"/>
  <c r="BY38" i="5"/>
  <c r="BY49" i="5"/>
  <c r="BY114" i="5"/>
  <c r="BY110" i="5"/>
  <c r="BY24" i="5"/>
  <c r="BY53" i="5"/>
  <c r="BY87" i="5"/>
  <c r="BY76" i="5"/>
  <c r="BY72" i="5"/>
  <c r="BY48" i="5"/>
  <c r="BY64" i="5"/>
  <c r="BY27" i="5"/>
  <c r="BY91" i="5"/>
  <c r="BY117" i="5"/>
  <c r="BY78" i="5"/>
  <c r="BY61" i="5"/>
  <c r="BY47" i="5"/>
  <c r="BY111" i="5"/>
  <c r="BY25" i="5"/>
  <c r="BY89" i="5"/>
  <c r="BY56" i="5"/>
  <c r="BY50" i="5"/>
  <c r="BY26" i="5"/>
  <c r="BY35" i="5"/>
  <c r="BY99" i="5"/>
  <c r="BY41" i="5"/>
  <c r="BY106" i="5"/>
  <c r="BY51" i="5"/>
  <c r="BY102" i="5"/>
  <c r="BY88" i="5"/>
  <c r="BY44" i="5"/>
  <c r="BY37" i="5"/>
  <c r="BY79" i="5"/>
  <c r="BY60" i="5"/>
  <c r="BY67" i="5"/>
  <c r="BY118" i="5"/>
  <c r="BY104" i="5"/>
  <c r="BY34" i="5"/>
  <c r="BY28" i="5"/>
  <c r="BY92" i="5"/>
  <c r="BY84" i="5"/>
  <c r="BY43" i="5"/>
  <c r="BY107" i="5"/>
  <c r="BY30" i="5"/>
  <c r="BY94" i="5"/>
  <c r="BY85" i="5"/>
  <c r="BY63" i="5"/>
  <c r="BY105" i="5"/>
  <c r="BY40" i="5"/>
  <c r="BY71" i="5"/>
  <c r="BY116" i="5"/>
  <c r="BY59" i="5"/>
  <c r="BY109" i="5"/>
  <c r="BY57" i="5"/>
  <c r="BY21" i="1"/>
  <c r="BY120" i="1"/>
  <c r="BY112" i="1"/>
  <c r="BY104" i="1"/>
  <c r="BY96" i="1"/>
  <c r="BY88" i="1"/>
  <c r="BY80" i="1"/>
  <c r="BY72" i="1"/>
  <c r="BY64" i="1"/>
  <c r="BY56" i="1"/>
  <c r="BY48" i="1"/>
  <c r="BY40" i="1"/>
  <c r="BY32" i="1"/>
  <c r="BY24" i="1"/>
  <c r="BY119" i="1"/>
  <c r="BY111" i="1"/>
  <c r="BY103" i="1"/>
  <c r="BY95" i="1"/>
  <c r="BY87" i="1"/>
  <c r="BY79" i="1"/>
  <c r="BY71" i="1"/>
  <c r="BY63" i="1"/>
  <c r="BY55" i="1"/>
  <c r="BY47" i="1"/>
  <c r="BY39" i="1"/>
  <c r="BY31" i="1"/>
  <c r="BY23" i="1"/>
  <c r="BY118" i="1"/>
  <c r="BY110" i="1"/>
  <c r="BY94" i="1"/>
  <c r="BY78" i="1"/>
  <c r="BY46" i="1"/>
  <c r="BY117" i="1"/>
  <c r="BY109" i="1"/>
  <c r="BY101" i="1"/>
  <c r="BY93" i="1"/>
  <c r="BY85" i="1"/>
  <c r="BY77" i="1"/>
  <c r="BY69" i="1"/>
  <c r="BY61" i="1"/>
  <c r="BY53" i="1"/>
  <c r="BY45" i="1"/>
  <c r="BY37" i="1"/>
  <c r="BY29" i="1"/>
  <c r="BY99" i="1"/>
  <c r="BY67" i="1"/>
  <c r="BY51" i="1"/>
  <c r="BY35" i="1"/>
  <c r="BY114" i="1"/>
  <c r="BY98" i="1"/>
  <c r="BY82" i="1"/>
  <c r="BY66" i="1"/>
  <c r="BY58" i="1"/>
  <c r="BY42" i="1"/>
  <c r="BY26" i="1"/>
  <c r="BY70" i="1"/>
  <c r="BY22" i="1"/>
  <c r="BY116" i="1"/>
  <c r="BY108" i="1"/>
  <c r="BY100" i="1"/>
  <c r="BY92" i="1"/>
  <c r="BY84" i="1"/>
  <c r="BY76" i="1"/>
  <c r="BY68" i="1"/>
  <c r="BY60" i="1"/>
  <c r="BY52" i="1"/>
  <c r="BY44" i="1"/>
  <c r="BY36" i="1"/>
  <c r="BY28" i="1"/>
  <c r="BY115" i="1"/>
  <c r="BY107" i="1"/>
  <c r="BY91" i="1"/>
  <c r="BY83" i="1"/>
  <c r="BY75" i="1"/>
  <c r="BY59" i="1"/>
  <c r="BY43" i="1"/>
  <c r="BY27" i="1"/>
  <c r="BY106" i="1"/>
  <c r="BY90" i="1"/>
  <c r="BY74" i="1"/>
  <c r="BY50" i="1"/>
  <c r="BY34" i="1"/>
  <c r="BY62" i="1"/>
  <c r="BY30" i="1"/>
  <c r="BY113" i="1"/>
  <c r="BY105" i="1"/>
  <c r="BY97" i="1"/>
  <c r="BY89" i="1"/>
  <c r="BY81" i="1"/>
  <c r="BY73" i="1"/>
  <c r="BY65" i="1"/>
  <c r="BY57" i="1"/>
  <c r="BY49" i="1"/>
  <c r="BY41" i="1"/>
  <c r="BY33" i="1"/>
  <c r="BY25" i="1"/>
  <c r="BY102" i="1"/>
  <c r="BY86" i="1"/>
  <c r="BY54" i="1"/>
  <c r="BY38" i="1"/>
  <c r="AE238" i="7"/>
  <c r="AE240" i="7"/>
  <c r="AE245" i="7" s="1"/>
  <c r="G3" i="8" s="1"/>
  <c r="U245" i="7"/>
  <c r="E3" i="8" s="1"/>
  <c r="CK122" i="5" l="1"/>
  <c r="T3" i="8" s="1"/>
  <c r="CM122" i="1"/>
  <c r="AA3" i="8" s="1"/>
</calcChain>
</file>

<file path=xl/sharedStrings.xml><?xml version="1.0" encoding="utf-8"?>
<sst xmlns="http://schemas.openxmlformats.org/spreadsheetml/2006/main" count="442" uniqueCount="219">
  <si>
    <t>Année</t>
  </si>
  <si>
    <t>Format</t>
  </si>
  <si>
    <t>Genre</t>
  </si>
  <si>
    <t>Pays d'origine</t>
  </si>
  <si>
    <t>Direction générale du cinéma et de la production télévisuelle</t>
  </si>
  <si>
    <t>Programme d'aide à la promotion et à la diffusion</t>
  </si>
  <si>
    <t>format</t>
  </si>
  <si>
    <t>court métrage</t>
  </si>
  <si>
    <t>moyen métrage</t>
  </si>
  <si>
    <t>long métrage</t>
  </si>
  <si>
    <t>genre</t>
  </si>
  <si>
    <t>fiction</t>
  </si>
  <si>
    <t>animation</t>
  </si>
  <si>
    <t>documentaire</t>
  </si>
  <si>
    <t>autre</t>
  </si>
  <si>
    <t>Nom de l'entreprise requérante :</t>
  </si>
  <si>
    <t>expérimental</t>
  </si>
  <si>
    <t>Film québécois</t>
  </si>
  <si>
    <t>film québécois</t>
  </si>
  <si>
    <t>oui</t>
  </si>
  <si>
    <t>non</t>
  </si>
  <si>
    <t>Titre du projet :</t>
  </si>
  <si>
    <t xml:space="preserve">Période de programmation : </t>
  </si>
  <si>
    <t>De</t>
  </si>
  <si>
    <t>à</t>
  </si>
  <si>
    <t>Veuillez indiquer la liste des films de la programmation de l'année pour laquelle vous faites une demande.</t>
  </si>
  <si>
    <t>VOLET 2 - AIDE À LA DIFFUSION EN SALLES</t>
  </si>
  <si>
    <t>Volet 2.1 - Aide à la diffusion complémentaire</t>
  </si>
  <si>
    <t xml:space="preserve">Titre du film </t>
  </si>
  <si>
    <t>Nombre de projections estimées</t>
  </si>
  <si>
    <t>projections:</t>
  </si>
  <si>
    <t xml:space="preserve">SOMMAIRE: </t>
  </si>
  <si>
    <t>Québécois:</t>
  </si>
  <si>
    <t>Courts métrages:</t>
  </si>
  <si>
    <t>Moyens métrages:</t>
  </si>
  <si>
    <t>Longs métrages:</t>
  </si>
  <si>
    <t>Autres formats:</t>
  </si>
  <si>
    <t>Fictions:</t>
  </si>
  <si>
    <t>Animations:</t>
  </si>
  <si>
    <t>Documentaires:</t>
  </si>
  <si>
    <t>Films expérimentaux:</t>
  </si>
  <si>
    <t>Autres genres:</t>
  </si>
  <si>
    <t>Total:</t>
  </si>
  <si>
    <t>test Qc:</t>
  </si>
  <si>
    <t>test projections:</t>
  </si>
  <si>
    <t>Nombre d'entrées</t>
  </si>
  <si>
    <t>entrées:</t>
  </si>
  <si>
    <t>test entrées:</t>
  </si>
  <si>
    <t>BILAN DE LA PROGRAMMATION DES DEUX DERNIÈRES ANNÉES  - (ANNÉE -1)</t>
  </si>
  <si>
    <t>BILAN DE LA PROGRAMMATION DES DEUX DERNIÈRES ANNÉES  - (ANNÉE -2)</t>
  </si>
  <si>
    <t>Veuillez indiquer la liste des films de la programmation de l'année précédente.</t>
  </si>
  <si>
    <t>Veuillez indiquer la liste des films de la programmation d'il y a deux ans.</t>
  </si>
  <si>
    <t xml:space="preserve">Volet 2.1 - Aide à la diffusion complémentaire </t>
  </si>
  <si>
    <t xml:space="preserve">STRUCTURE DE FINANCEMENT ET DEVIS PRÉVISIONNEL </t>
  </si>
  <si>
    <t>A. IDENTIFICATION DE L'ENTREPRISE REQUÉRANTE ET DU PROJET</t>
  </si>
  <si>
    <t>IMPORTANT: Vous devez obligatoirement répondre à la question 102 et préciser si votre entreprise est membre de l'ACPQ.</t>
  </si>
  <si>
    <t>101</t>
  </si>
  <si>
    <t>*</t>
  </si>
  <si>
    <t>Nom de l'entreprise requérante</t>
  </si>
  <si>
    <t>102</t>
  </si>
  <si>
    <t>Entreprise membre de l'Association des cinémas parallèles du Québec (ACPQ)</t>
  </si>
  <si>
    <t>103</t>
  </si>
  <si>
    <t>Titre du projet</t>
  </si>
  <si>
    <t>104</t>
  </si>
  <si>
    <t>Type de projet</t>
  </si>
  <si>
    <t>B. STRUCTURE DE FINANCEMENT ET MONTANT DEMANDÉ À LA SODEC</t>
  </si>
  <si>
    <t>Détail du financement public</t>
  </si>
  <si>
    <t>201</t>
  </si>
  <si>
    <t>Montant demandé à la SODEC</t>
  </si>
  <si>
    <t>202</t>
  </si>
  <si>
    <t>Liste des autres sources de financement public</t>
  </si>
  <si>
    <t>Montants</t>
  </si>
  <si>
    <t>Nom des partenaires 
financiers publics</t>
  </si>
  <si>
    <t>Acquis / Pressenti</t>
  </si>
  <si>
    <t xml:space="preserve">Sélectionner </t>
  </si>
  <si>
    <t>Source de financement public 3</t>
  </si>
  <si>
    <t>Source de financement public 4</t>
  </si>
  <si>
    <t>Source de financement public 5</t>
  </si>
  <si>
    <t>Source de financement public 6</t>
  </si>
  <si>
    <t>Source de financement public 7</t>
  </si>
  <si>
    <t>Source de financement public 8</t>
  </si>
  <si>
    <t>Source de financement public 9</t>
  </si>
  <si>
    <t>Source de financement public 10</t>
  </si>
  <si>
    <t>203</t>
  </si>
  <si>
    <r>
      <t xml:space="preserve">Total financement public
</t>
    </r>
    <r>
      <rPr>
        <i/>
        <sz val="10"/>
        <color theme="1"/>
        <rFont val="Arial Narrow"/>
        <family val="2"/>
      </rPr>
      <t>(calcul automatique)</t>
    </r>
  </si>
  <si>
    <t>Détail du financement privé</t>
  </si>
  <si>
    <t>204</t>
  </si>
  <si>
    <t>Liste des sources de financement privé</t>
  </si>
  <si>
    <t>Nom des partenaires
financiers privés</t>
  </si>
  <si>
    <t>Source de financement privé 1</t>
  </si>
  <si>
    <t>Source de financement privé 2</t>
  </si>
  <si>
    <t>Source de financement privé 3</t>
  </si>
  <si>
    <t>Source de financement privé 4</t>
  </si>
  <si>
    <t>Source de financement privé 5</t>
  </si>
  <si>
    <t>Source de financement privé 6</t>
  </si>
  <si>
    <t>Source de financement privé 7</t>
  </si>
  <si>
    <t>Source de financement privé 8</t>
  </si>
  <si>
    <t>Source de financement privé 9</t>
  </si>
  <si>
    <t>Source de financement privé 10</t>
  </si>
  <si>
    <t>205</t>
  </si>
  <si>
    <r>
      <t xml:space="preserve">Total financement privé
</t>
    </r>
    <r>
      <rPr>
        <i/>
        <sz val="10"/>
        <color theme="1"/>
        <rFont val="Arial Narrow"/>
        <family val="2"/>
      </rPr>
      <t>(calcul automatique)</t>
    </r>
  </si>
  <si>
    <t>Détail des revenus autonomes</t>
  </si>
  <si>
    <t>206</t>
  </si>
  <si>
    <t>Liste des revenus autonomes</t>
  </si>
  <si>
    <t>Précisez (s'il y a lieu)</t>
  </si>
  <si>
    <t>Revenus de cotisations</t>
  </si>
  <si>
    <t>Autres revenus d'exploitation</t>
  </si>
  <si>
    <t>Revenus de publicité</t>
  </si>
  <si>
    <t>Campagne de financement, dons</t>
  </si>
  <si>
    <t>Revenus d'amortissement</t>
  </si>
  <si>
    <t>Revenus financiers</t>
  </si>
  <si>
    <t>Autres revenus autonomes</t>
  </si>
  <si>
    <t>207</t>
  </si>
  <si>
    <r>
      <t xml:space="preserve">Total revenus autonomes
</t>
    </r>
    <r>
      <rPr>
        <i/>
        <sz val="10"/>
        <color theme="1"/>
        <rFont val="Arial Narrow"/>
        <family val="2"/>
      </rPr>
      <t>(calcul automatique)</t>
    </r>
  </si>
  <si>
    <t>208</t>
  </si>
  <si>
    <r>
      <t xml:space="preserve">Total financement
</t>
    </r>
    <r>
      <rPr>
        <i/>
        <sz val="10"/>
        <color theme="1"/>
        <rFont val="Arial Narrow"/>
        <family val="2"/>
      </rPr>
      <t>(calcul automatique)</t>
    </r>
  </si>
  <si>
    <t>C. DEVIS PRÉVISIONNEL</t>
  </si>
  <si>
    <t>Veuillez noter que le calcul des dépenses admissibles s'effectue automatiquement. 
NOTE: Les dépenses identifiées avec (1) ne s'appliquent pas lorsque le requérant est membre de l'ACPQ.</t>
  </si>
  <si>
    <t>Dépenses de programmation</t>
  </si>
  <si>
    <t>302</t>
  </si>
  <si>
    <t>Liste des dépenses de programmation et d'activités (contenu)</t>
  </si>
  <si>
    <t>Dépenses admissibles</t>
  </si>
  <si>
    <t>Salaires et charges</t>
  </si>
  <si>
    <t>Honoraires de programmation</t>
  </si>
  <si>
    <t>Autres honoraires</t>
  </si>
  <si>
    <t>Droits de diffusion</t>
  </si>
  <si>
    <t>Cachets d'artistes</t>
  </si>
  <si>
    <r>
      <t>Déplacement et séjour - Équipe(s) film(s)</t>
    </r>
    <r>
      <rPr>
        <vertAlign val="superscript"/>
        <sz val="10"/>
        <color theme="1"/>
        <rFont val="Arial Narrow"/>
        <family val="2"/>
      </rPr>
      <t xml:space="preserve"> (1)</t>
    </r>
  </si>
  <si>
    <r>
      <t xml:space="preserve">Déplacement et séjour - Invités </t>
    </r>
    <r>
      <rPr>
        <vertAlign val="superscript"/>
        <sz val="10"/>
        <color theme="1"/>
        <rFont val="Arial Narrow"/>
        <family val="2"/>
      </rPr>
      <t>(1)</t>
    </r>
  </si>
  <si>
    <t>Autres dépenses admissibles (précisez)</t>
  </si>
  <si>
    <t>Autres dépenses (précisez)</t>
  </si>
  <si>
    <t>303</t>
  </si>
  <si>
    <r>
      <t xml:space="preserve">Total dépenses de programmation
</t>
    </r>
    <r>
      <rPr>
        <i/>
        <sz val="10"/>
        <color theme="1"/>
        <rFont val="Arial Narrow"/>
        <family val="2"/>
      </rPr>
      <t>(calcul automatique)</t>
    </r>
  </si>
  <si>
    <t>Dépenses de production</t>
  </si>
  <si>
    <t>304</t>
  </si>
  <si>
    <t>Liste des dépenses de production</t>
  </si>
  <si>
    <t>Honoraires techniques</t>
  </si>
  <si>
    <t>Location de salles</t>
  </si>
  <si>
    <t>Location/achat d'équipement</t>
  </si>
  <si>
    <t>Transport, messagerie</t>
  </si>
  <si>
    <t>Système de billetterie, réservation</t>
  </si>
  <si>
    <t>305</t>
  </si>
  <si>
    <r>
      <t xml:space="preserve">Total dépenses de production
</t>
    </r>
    <r>
      <rPr>
        <i/>
        <sz val="10"/>
        <color theme="1"/>
        <rFont val="Arial Narrow"/>
        <family val="2"/>
      </rPr>
      <t>(calcul automatique)</t>
    </r>
  </si>
  <si>
    <t>Dépenses de promotion et de publicité</t>
  </si>
  <si>
    <t>306</t>
  </si>
  <si>
    <t>Liste des dépenses de promotion et de publicité</t>
  </si>
  <si>
    <t>Honoraires</t>
  </si>
  <si>
    <t>Relations de presse</t>
  </si>
  <si>
    <t>Graphisme, conception visuelle</t>
  </si>
  <si>
    <t>Rédaction, révision, traduction</t>
  </si>
  <si>
    <t>Site Web, webmestre</t>
  </si>
  <si>
    <t>Réseaux sociaux</t>
  </si>
  <si>
    <r>
      <t xml:space="preserve">Impression (affiches, dépliants, horaires) </t>
    </r>
    <r>
      <rPr>
        <vertAlign val="superscript"/>
        <sz val="10"/>
        <color theme="1"/>
        <rFont val="Arial Narrow"/>
        <family val="2"/>
      </rPr>
      <t>(1)</t>
    </r>
  </si>
  <si>
    <r>
      <t xml:space="preserve">Bande-annonce, extraits </t>
    </r>
    <r>
      <rPr>
        <vertAlign val="superscript"/>
        <sz val="10"/>
        <color theme="1"/>
        <rFont val="Arial Narrow"/>
        <family val="2"/>
      </rPr>
      <t>(1)</t>
    </r>
  </si>
  <si>
    <r>
      <t xml:space="preserve">Placements médias </t>
    </r>
    <r>
      <rPr>
        <vertAlign val="superscript"/>
        <sz val="10"/>
        <color theme="1"/>
        <rFont val="Arial Narrow"/>
        <family val="2"/>
      </rPr>
      <t>(1)</t>
    </r>
  </si>
  <si>
    <r>
      <t>Affichage</t>
    </r>
    <r>
      <rPr>
        <vertAlign val="superscript"/>
        <sz val="10"/>
        <color theme="1"/>
        <rFont val="Arial Narrow"/>
        <family val="2"/>
      </rPr>
      <t xml:space="preserve"> (1)</t>
    </r>
  </si>
  <si>
    <t>307</t>
  </si>
  <si>
    <r>
      <t xml:space="preserve">Total dépenses de promotion et de publicité </t>
    </r>
    <r>
      <rPr>
        <i/>
        <sz val="10"/>
        <color theme="1"/>
        <rFont val="Arial Narrow"/>
        <family val="2"/>
      </rPr>
      <t>(calcul automatique)</t>
    </r>
  </si>
  <si>
    <t>Devis prévisionnel</t>
  </si>
  <si>
    <t>308</t>
  </si>
  <si>
    <t>Devis prévisionnel
(calcul automatique)</t>
  </si>
  <si>
    <t>Sous-total</t>
  </si>
  <si>
    <t>Frais d'administration (10%)</t>
  </si>
  <si>
    <t>309</t>
  </si>
  <si>
    <r>
      <t xml:space="preserve">Total devis prévisionnel
</t>
    </r>
    <r>
      <rPr>
        <i/>
        <sz val="10"/>
        <color theme="1"/>
        <rFont val="Arial Narrow"/>
        <family val="2"/>
      </rPr>
      <t>(calcul automatique)</t>
    </r>
  </si>
  <si>
    <t>Programmation</t>
  </si>
  <si>
    <t>Initiative nationale</t>
  </si>
  <si>
    <t>__Sélectionner__</t>
  </si>
  <si>
    <t>Financement total</t>
  </si>
  <si>
    <t>Requérant</t>
  </si>
  <si>
    <t>Projet</t>
  </si>
  <si>
    <t>Nombre de titres 2017-2018</t>
  </si>
  <si>
    <t>Nombre de projections 2017-2018</t>
  </si>
  <si>
    <t>Nombre de courts ou moyens métrages 2017-2018</t>
  </si>
  <si>
    <t>Nombre de documentaires ou films expérimentaux 2017-2018</t>
  </si>
  <si>
    <t>Nombre d'entrées 2017-2018</t>
  </si>
  <si>
    <t>Nombre de titres 2018-2019</t>
  </si>
  <si>
    <t>Nombre de projections 2018-2019</t>
  </si>
  <si>
    <t>Nombre de courts ou moyens métrages 2018-2019</t>
  </si>
  <si>
    <t>Nombre de documentaires ou films expérimentaux 2018-2019</t>
  </si>
  <si>
    <t>Nombre d'entrées 2018-2019</t>
  </si>
  <si>
    <t xml:space="preserve">Nombre de titres estimés </t>
  </si>
  <si>
    <t>Nombre de courts ou moyens métrages estimés</t>
  </si>
  <si>
    <t>Nombre de documentaires ou films expérimentaux estimés</t>
  </si>
  <si>
    <t>Nombre d'entrées estimées</t>
  </si>
  <si>
    <t>Total de titres:</t>
  </si>
  <si>
    <t>Le nombre de projections estimées a été ajusté afin de considérer qu'un court métrage représente 0,20 projection</t>
  </si>
  <si>
    <t>↓</t>
  </si>
  <si>
    <t>Soutient du CALQ (0 = 0  à 75 000$; 1 = Plus de 75 000$)</t>
  </si>
  <si>
    <t>Conseil des arts et des lettres du Québec (CALQ)</t>
  </si>
  <si>
    <t>CALQ</t>
  </si>
  <si>
    <t>Dépenses de promotion en pourcentage du devis admissible</t>
  </si>
  <si>
    <t>Revenus de billetterie en pourcentage du devis total</t>
  </si>
  <si>
    <t>Direction générale livre, métiers d'art, musique et variétés, promotion et diffusion du cinéma</t>
  </si>
  <si>
    <t>ACPQ</t>
  </si>
  <si>
    <t>Revenus d'exploitation (billetterie, ciné-carte, etc.)</t>
  </si>
  <si>
    <t>ex: septembre 2019</t>
  </si>
  <si>
    <t>ex: juin 2020</t>
  </si>
  <si>
    <t>Objectif d'entrées pour 2019-2020:</t>
  </si>
  <si>
    <t>Nombre de projections</t>
  </si>
  <si>
    <t>Entrées supérieur à la moyenne</t>
  </si>
  <si>
    <t>Moyenne d'entrées par titre:</t>
  </si>
  <si>
    <t xml:space="preserve">Nombre de titres supérieurs à la moyenne: </t>
  </si>
  <si>
    <t>Année 2018-2019</t>
  </si>
  <si>
    <t>Année 2017-2018</t>
  </si>
  <si>
    <t>Information année en cours - 2019-2020</t>
  </si>
  <si>
    <t>Nombre d'entrées estimées par titre</t>
  </si>
  <si>
    <t>Nombre d'entrées par titre 2018-2019</t>
  </si>
  <si>
    <t>Nombre d'entrées par titre 2017-2018</t>
  </si>
  <si>
    <t>Nombre de titres avec des entrées supérieures à la moyenne 2017-2018</t>
  </si>
  <si>
    <t>Nombre de titres avec des entrées supérieures à la moyenne 2018-2019</t>
  </si>
  <si>
    <t>* Champs obligatoires
Veuillez remplir les 4 onglets</t>
  </si>
  <si>
    <t>Veuillez remplir les 4 onglets</t>
  </si>
  <si>
    <t>ex: septembre 2021</t>
  </si>
  <si>
    <t>ex: juin 2022</t>
  </si>
  <si>
    <t>ex: septembre 2020</t>
  </si>
  <si>
    <t>ex: juin 2021</t>
  </si>
  <si>
    <t>(version du 12 avril 2021)</t>
  </si>
  <si>
    <t>LISTE PRÉVISIONNELLE DES FILMS DE LA PROGRAMMATION - ANNÉE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</si>
</sst>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mmmm/yyyy"/>
    <numFmt numFmtId="165" formatCode="_ * #,##0.00_)\ [$$-C0C]_ ;_ * \(#,##0.00\)\ [$$-C0C]_ ;_ * &quot;-&quot;??_)\ [$$-C0C]_ ;_ @_ 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i/>
      <sz val="10"/>
      <name val="Arial Narrow"/>
      <family val="2"/>
    </font>
    <font>
      <u/>
      <sz val="10"/>
      <color theme="1"/>
      <name val="Arial Narrow"/>
      <family val="2"/>
    </font>
    <font>
      <u/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b/>
      <sz val="16"/>
      <color rgb="FFFF0000"/>
      <name val="Calibri"/>
      <family val="2"/>
      <scheme val="minor"/>
    </font>
    <font>
      <i/>
      <sz val="10"/>
      <color rgb="FFFF0000"/>
      <name val="Arial Narrow"/>
      <family val="2"/>
    </font>
    <font>
      <b/>
      <i/>
      <sz val="8"/>
      <color rgb="FFFF0000"/>
      <name val="Arial Narrow"/>
      <family val="2"/>
    </font>
    <font>
      <b/>
      <sz val="10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theme="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23">
    <xf numFmtId="0" fontId="0" fillId="0" borderId="0" xfId="0"/>
    <xf numFmtId="0" fontId="0" fillId="0" borderId="2" xfId="0" applyBorder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Fill="1" applyProtection="1"/>
    <xf numFmtId="0" fontId="0" fillId="0" borderId="6" xfId="0" applyBorder="1"/>
    <xf numFmtId="0" fontId="0" fillId="0" borderId="3" xfId="0" applyBorder="1"/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Protection="1"/>
    <xf numFmtId="0" fontId="2" fillId="2" borderId="8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right" vertical="top"/>
    </xf>
    <xf numFmtId="0" fontId="2" fillId="0" borderId="0" xfId="0" applyFont="1" applyBorder="1" applyProtection="1"/>
    <xf numFmtId="0" fontId="2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2" borderId="9" xfId="0" applyFont="1" applyFill="1" applyBorder="1" applyAlignment="1" applyProtection="1"/>
    <xf numFmtId="0" fontId="7" fillId="0" borderId="0" xfId="0" applyFont="1" applyAlignment="1" applyProtection="1">
      <alignment horizontal="right"/>
    </xf>
    <xf numFmtId="0" fontId="2" fillId="0" borderId="10" xfId="0" applyFont="1" applyBorder="1" applyProtection="1"/>
    <xf numFmtId="0" fontId="3" fillId="2" borderId="1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8" fillId="2" borderId="4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vertical="center"/>
    </xf>
    <xf numFmtId="0" fontId="4" fillId="0" borderId="0" xfId="0" applyFont="1" applyProtection="1"/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right" vertical="top"/>
    </xf>
    <xf numFmtId="0" fontId="1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right" vertical="top"/>
    </xf>
    <xf numFmtId="0" fontId="3" fillId="2" borderId="1" xfId="0" applyFont="1" applyFill="1" applyBorder="1" applyAlignment="1" applyProtection="1">
      <alignment horizontal="left" vertical="center"/>
    </xf>
    <xf numFmtId="0" fontId="12" fillId="2" borderId="4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 applyFill="1" applyBorder="1" applyProtection="1"/>
    <xf numFmtId="0" fontId="3" fillId="2" borderId="9" xfId="0" applyFont="1" applyFill="1" applyBorder="1" applyAlignment="1" applyProtection="1">
      <alignment vertical="center"/>
    </xf>
    <xf numFmtId="0" fontId="2" fillId="0" borderId="0" xfId="0" applyFont="1" applyAlignment="1" applyProtection="1"/>
    <xf numFmtId="0" fontId="2" fillId="0" borderId="7" xfId="0" applyFont="1" applyBorder="1" applyProtection="1"/>
    <xf numFmtId="0" fontId="2" fillId="0" borderId="0" xfId="0" applyFont="1" applyBorder="1" applyAlignment="1" applyProtection="1">
      <alignment horizontal="right" vertical="center"/>
    </xf>
    <xf numFmtId="0" fontId="2" fillId="0" borderId="0" xfId="0" quotePrefix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Protection="1"/>
    <xf numFmtId="0" fontId="2" fillId="0" borderId="8" xfId="0" applyFont="1" applyBorder="1" applyAlignment="1" applyProtection="1">
      <alignment horizontal="right"/>
    </xf>
    <xf numFmtId="0" fontId="2" fillId="0" borderId="8" xfId="0" applyFont="1" applyBorder="1" applyProtection="1"/>
    <xf numFmtId="0" fontId="2" fillId="0" borderId="7" xfId="0" applyFont="1" applyBorder="1" applyAlignment="1" applyProtection="1">
      <alignment horizontal="right"/>
    </xf>
    <xf numFmtId="0" fontId="2" fillId="2" borderId="7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2" fillId="2" borderId="8" xfId="0" applyFont="1" applyFill="1" applyBorder="1" applyAlignment="1" applyProtection="1">
      <alignment horizontal="right" vertical="center"/>
    </xf>
    <xf numFmtId="0" fontId="15" fillId="0" borderId="7" xfId="0" applyFont="1" applyBorder="1" applyProtection="1"/>
    <xf numFmtId="0" fontId="15" fillId="0" borderId="7" xfId="0" applyFont="1" applyBorder="1" applyAlignment="1" applyProtection="1">
      <alignment horizontal="right"/>
    </xf>
    <xf numFmtId="0" fontId="15" fillId="0" borderId="7" xfId="0" applyFont="1" applyFill="1" applyBorder="1" applyProtection="1"/>
    <xf numFmtId="0" fontId="15" fillId="0" borderId="7" xfId="0" applyFont="1" applyFill="1" applyBorder="1" applyAlignment="1" applyProtection="1">
      <alignment horizontal="right" vertical="center"/>
    </xf>
    <xf numFmtId="0" fontId="15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15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right" vertical="center"/>
    </xf>
    <xf numFmtId="0" fontId="15" fillId="0" borderId="8" xfId="0" applyFont="1" applyBorder="1" applyProtection="1"/>
    <xf numFmtId="0" fontId="15" fillId="0" borderId="8" xfId="0" applyFont="1" applyBorder="1" applyAlignment="1" applyProtection="1">
      <alignment horizontal="right"/>
    </xf>
    <xf numFmtId="0" fontId="15" fillId="0" borderId="8" xfId="0" applyFont="1" applyFill="1" applyBorder="1" applyProtection="1"/>
    <xf numFmtId="0" fontId="15" fillId="0" borderId="8" xfId="0" applyFont="1" applyFill="1" applyBorder="1" applyAlignment="1" applyProtection="1">
      <alignment horizontal="right" vertical="center"/>
    </xf>
    <xf numFmtId="0" fontId="15" fillId="2" borderId="8" xfId="0" applyFont="1" applyFill="1" applyBorder="1" applyProtection="1"/>
    <xf numFmtId="0" fontId="15" fillId="2" borderId="8" xfId="0" applyFont="1" applyFill="1" applyBorder="1" applyAlignment="1" applyProtection="1">
      <alignment horizontal="right" vertical="center"/>
    </xf>
    <xf numFmtId="0" fontId="15" fillId="2" borderId="7" xfId="0" applyFont="1" applyFill="1" applyBorder="1" applyProtection="1"/>
    <xf numFmtId="0" fontId="15" fillId="2" borderId="7" xfId="0" applyFont="1" applyFill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/>
    </xf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right" vertical="center"/>
    </xf>
    <xf numFmtId="0" fontId="16" fillId="0" borderId="8" xfId="0" applyFont="1" applyBorder="1" applyProtection="1"/>
    <xf numFmtId="0" fontId="16" fillId="0" borderId="8" xfId="0" applyFont="1" applyBorder="1" applyAlignment="1" applyProtection="1">
      <alignment horizontal="right"/>
    </xf>
    <xf numFmtId="0" fontId="16" fillId="0" borderId="8" xfId="0" applyFont="1" applyFill="1" applyBorder="1" applyProtection="1"/>
    <xf numFmtId="0" fontId="16" fillId="0" borderId="0" xfId="0" applyFont="1" applyBorder="1" applyProtection="1"/>
    <xf numFmtId="0" fontId="1" fillId="2" borderId="0" xfId="0" applyFont="1" applyFill="1" applyBorder="1" applyAlignment="1" applyProtection="1">
      <alignment vertical="center" wrapText="1"/>
    </xf>
    <xf numFmtId="0" fontId="5" fillId="0" borderId="0" xfId="0" applyFont="1" applyBorder="1" applyProtection="1"/>
    <xf numFmtId="0" fontId="6" fillId="0" borderId="7" xfId="0" applyFont="1" applyBorder="1" applyProtection="1"/>
    <xf numFmtId="0" fontId="6" fillId="0" borderId="0" xfId="0" applyFont="1" applyBorder="1" applyProtection="1"/>
    <xf numFmtId="0" fontId="17" fillId="0" borderId="8" xfId="0" applyFont="1" applyBorder="1" applyProtection="1"/>
    <xf numFmtId="0" fontId="1" fillId="0" borderId="0" xfId="0" applyFont="1" applyBorder="1" applyProtection="1"/>
    <xf numFmtId="0" fontId="18" fillId="0" borderId="0" xfId="0" applyFont="1" applyBorder="1" applyProtection="1"/>
    <xf numFmtId="0" fontId="2" fillId="0" borderId="0" xfId="0" applyFont="1" applyBorder="1" applyAlignment="1" applyProtection="1">
      <alignment vertical="top"/>
    </xf>
    <xf numFmtId="0" fontId="13" fillId="0" borderId="10" xfId="0" applyFont="1" applyBorder="1" applyProtection="1"/>
    <xf numFmtId="44" fontId="10" fillId="4" borderId="1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Alignment="1">
      <alignment horizontal="center"/>
    </xf>
    <xf numFmtId="0" fontId="1" fillId="0" borderId="1" xfId="0" applyFont="1" applyFill="1" applyBorder="1" applyAlignment="1" applyProtection="1">
      <alignment vertical="top"/>
    </xf>
    <xf numFmtId="0" fontId="1" fillId="0" borderId="4" xfId="0" applyFont="1" applyFill="1" applyBorder="1" applyAlignment="1" applyProtection="1">
      <alignment vertical="top"/>
    </xf>
    <xf numFmtId="0" fontId="0" fillId="0" borderId="0" xfId="0" applyNumberFormat="1" applyAlignment="1">
      <alignment horizontal="center"/>
    </xf>
    <xf numFmtId="0" fontId="11" fillId="0" borderId="0" xfId="0" applyFont="1"/>
    <xf numFmtId="0" fontId="20" fillId="0" borderId="0" xfId="0" applyFont="1" applyAlignment="1">
      <alignment horizontal="center"/>
    </xf>
    <xf numFmtId="9" fontId="0" fillId="0" borderId="0" xfId="2" applyFont="1" applyAlignment="1">
      <alignment horizontal="center"/>
    </xf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center"/>
    </xf>
    <xf numFmtId="3" fontId="10" fillId="7" borderId="17" xfId="0" applyNumberFormat="1" applyFont="1" applyFill="1" applyBorder="1" applyAlignment="1">
      <alignment horizontal="center" vertical="center" wrapText="1"/>
    </xf>
    <xf numFmtId="3" fontId="10" fillId="7" borderId="16" xfId="0" applyNumberFormat="1" applyFont="1" applyFill="1" applyBorder="1" applyAlignment="1">
      <alignment horizontal="center" vertical="center" wrapText="1"/>
    </xf>
    <xf numFmtId="3" fontId="10" fillId="9" borderId="17" xfId="0" applyNumberFormat="1" applyFont="1" applyFill="1" applyBorder="1" applyAlignment="1">
      <alignment horizontal="center" vertical="center" wrapText="1"/>
    </xf>
    <xf numFmtId="3" fontId="10" fillId="9" borderId="16" xfId="0" applyNumberFormat="1" applyFont="1" applyFill="1" applyBorder="1" applyAlignment="1">
      <alignment horizontal="center" vertical="center" wrapText="1"/>
    </xf>
    <xf numFmtId="3" fontId="10" fillId="9" borderId="2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left" vertical="center"/>
    </xf>
    <xf numFmtId="165" fontId="2" fillId="0" borderId="4" xfId="1" applyNumberFormat="1" applyFont="1" applyFill="1" applyBorder="1" applyAlignment="1" applyProtection="1">
      <alignment horizontal="left" vertical="center"/>
    </xf>
    <xf numFmtId="165" fontId="2" fillId="0" borderId="5" xfId="1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</xf>
    <xf numFmtId="44" fontId="1" fillId="0" borderId="1" xfId="1" applyNumberFormat="1" applyFont="1" applyFill="1" applyBorder="1" applyAlignment="1" applyProtection="1">
      <alignment horizontal="left" vertical="center"/>
    </xf>
    <xf numFmtId="44" fontId="1" fillId="0" borderId="4" xfId="1" applyFont="1" applyFill="1" applyBorder="1" applyAlignment="1" applyProtection="1">
      <alignment horizontal="left" vertical="center"/>
    </xf>
    <xf numFmtId="44" fontId="1" fillId="0" borderId="5" xfId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165" fontId="2" fillId="0" borderId="1" xfId="1" applyNumberFormat="1" applyFont="1" applyFill="1" applyBorder="1" applyAlignment="1" applyProtection="1">
      <alignment horizontal="left" vertical="center"/>
      <protection locked="0"/>
    </xf>
    <xf numFmtId="165" fontId="2" fillId="0" borderId="4" xfId="1" applyNumberFormat="1" applyFont="1" applyFill="1" applyBorder="1" applyAlignment="1" applyProtection="1">
      <alignment horizontal="left" vertical="center"/>
      <protection locked="0"/>
    </xf>
    <xf numFmtId="165" fontId="2" fillId="0" borderId="5" xfId="1" applyNumberFormat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4" fontId="1" fillId="0" borderId="1" xfId="1" applyFont="1" applyFill="1" applyBorder="1" applyAlignment="1" applyProtection="1">
      <alignment horizontal="left" vertical="center"/>
      <protection locked="0"/>
    </xf>
    <xf numFmtId="44" fontId="1" fillId="0" borderId="4" xfId="1" applyFont="1" applyFill="1" applyBorder="1" applyAlignment="1" applyProtection="1">
      <alignment horizontal="left" vertical="center"/>
      <protection locked="0"/>
    </xf>
    <xf numFmtId="44" fontId="1" fillId="0" borderId="5" xfId="1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2" fillId="10" borderId="14" xfId="0" applyFont="1" applyFill="1" applyBorder="1" applyAlignment="1" applyProtection="1">
      <alignment horizontal="center" vertical="center" wrapText="1"/>
    </xf>
    <xf numFmtId="0" fontId="21" fillId="10" borderId="14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righ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top"/>
    </xf>
    <xf numFmtId="0" fontId="1" fillId="0" borderId="5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5" xfId="0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5" xfId="0" applyNumberFormat="1" applyFont="1" applyFill="1" applyBorder="1" applyAlignment="1" applyProtection="1">
      <alignment horizontal="center"/>
      <protection locked="0"/>
    </xf>
    <xf numFmtId="0" fontId="23" fillId="10" borderId="2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1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/>
    </xf>
    <xf numFmtId="0" fontId="11" fillId="8" borderId="19" xfId="0" applyFont="1" applyFill="1" applyBorder="1" applyAlignment="1">
      <alignment horizontal="center"/>
    </xf>
    <xf numFmtId="0" fontId="11" fillId="8" borderId="20" xfId="0" applyFont="1" applyFill="1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70336</xdr:colOff>
      <xdr:row>3</xdr:row>
      <xdr:rowOff>38100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0813C29-218A-4F12-886F-B5620C8E1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213335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3054</xdr:colOff>
      <xdr:row>4</xdr:row>
      <xdr:rowOff>130175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87F3CAB-6E22-47E2-9C4F-3A3E0AA0D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7054" cy="777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3054</xdr:colOff>
      <xdr:row>4</xdr:row>
      <xdr:rowOff>123825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2604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3054</xdr:colOff>
      <xdr:row>4</xdr:row>
      <xdr:rowOff>127000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C10101-7B53-4756-946B-A5D5EB77D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8479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770B9-FF1D-42AE-9963-318EFD27D025}">
  <dimension ref="A1:BA391"/>
  <sheetViews>
    <sheetView showGridLines="0" tabSelected="1" zoomScaleNormal="100" zoomScalePageLayoutView="140" workbookViewId="0">
      <selection activeCell="AE50" sqref="AE50:AP50"/>
    </sheetView>
  </sheetViews>
  <sheetFormatPr baseColWidth="10" defaultColWidth="11.42578125" defaultRowHeight="16.5" x14ac:dyDescent="0.3"/>
  <cols>
    <col min="1" max="18" width="1.85546875" style="58" customWidth="1"/>
    <col min="19" max="19" width="5.7109375" style="58" customWidth="1"/>
    <col min="20" max="65" width="1.85546875" style="58" customWidth="1"/>
    <col min="66" max="16384" width="11.42578125" style="58"/>
  </cols>
  <sheetData>
    <row r="1" spans="1:53" s="5" customFormat="1" ht="14.25" customHeight="1" x14ac:dyDescent="0.2">
      <c r="A1" s="2"/>
      <c r="B1" s="3"/>
      <c r="C1" s="4"/>
      <c r="AX1" s="6" t="s">
        <v>193</v>
      </c>
    </row>
    <row r="2" spans="1:53" s="5" customFormat="1" ht="15.75" x14ac:dyDescent="0.25">
      <c r="B2" s="3"/>
      <c r="C2" s="4"/>
      <c r="AX2" s="7" t="s">
        <v>5</v>
      </c>
    </row>
    <row r="3" spans="1:53" s="5" customFormat="1" ht="15.75" x14ac:dyDescent="0.25">
      <c r="B3" s="3"/>
      <c r="C3" s="4"/>
      <c r="AX3" s="7" t="s">
        <v>26</v>
      </c>
    </row>
    <row r="4" spans="1:53" s="5" customFormat="1" ht="19.5" customHeight="1" x14ac:dyDescent="0.3">
      <c r="B4" s="3"/>
      <c r="C4" s="4"/>
      <c r="AX4" s="38" t="s">
        <v>52</v>
      </c>
    </row>
    <row r="5" spans="1:53" s="51" customFormat="1" ht="16.5" customHeight="1" x14ac:dyDescent="0.25">
      <c r="A5" s="48"/>
      <c r="B5" s="49"/>
      <c r="C5" s="50"/>
      <c r="AX5" s="52"/>
    </row>
    <row r="6" spans="1:53" ht="21" customHeight="1" x14ac:dyDescent="0.3">
      <c r="A6" s="53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5"/>
      <c r="AY6" s="56"/>
      <c r="AZ6" s="57"/>
      <c r="BA6" s="57"/>
    </row>
    <row r="7" spans="1:53" ht="5.25" customHeight="1" x14ac:dyDescent="0.3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</row>
    <row r="8" spans="1:53" ht="23.1" customHeight="1" x14ac:dyDescent="0.3">
      <c r="A8" s="161" t="s">
        <v>211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59"/>
    </row>
    <row r="9" spans="1:53" ht="13.5" customHeight="1" x14ac:dyDescent="0.3">
      <c r="A9" s="60" t="s">
        <v>54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56"/>
      <c r="AZ9" s="56"/>
      <c r="BA9" s="56"/>
    </row>
    <row r="10" spans="1:53" s="61" customFormat="1" ht="12.75" customHeight="1" x14ac:dyDescent="0.2">
      <c r="A10" s="163" t="s">
        <v>55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</row>
    <row r="11" spans="1:53" s="5" customFormat="1" ht="12.75" customHeight="1" x14ac:dyDescent="0.2"/>
    <row r="12" spans="1:53" s="5" customFormat="1" ht="5.25" customHeight="1" x14ac:dyDescent="0.2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3" s="5" customFormat="1" ht="12.75" customHeight="1" x14ac:dyDescent="0.2">
      <c r="A13" s="63"/>
      <c r="B13" s="64" t="s">
        <v>56</v>
      </c>
      <c r="C13" s="34" t="s">
        <v>57</v>
      </c>
      <c r="D13" s="65" t="s">
        <v>58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66"/>
      <c r="U13" s="152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4"/>
      <c r="AX13" s="66"/>
    </row>
    <row r="14" spans="1:53" s="5" customFormat="1" ht="5.25" customHeight="1" x14ac:dyDescent="0.2">
      <c r="A14" s="67"/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3" s="5" customFormat="1" ht="5.25" customHeight="1" x14ac:dyDescent="0.2">
      <c r="A15" s="62"/>
      <c r="B15" s="69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11"/>
      <c r="U15" s="70"/>
      <c r="V15" s="70"/>
      <c r="W15" s="70"/>
      <c r="X15" s="70"/>
      <c r="Y15" s="70"/>
      <c r="Z15" s="70"/>
      <c r="AA15" s="70"/>
      <c r="AB15" s="70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3" s="5" customFormat="1" ht="12.75" customHeight="1" x14ac:dyDescent="0.2">
      <c r="A16" s="71"/>
      <c r="B16" s="64" t="s">
        <v>59</v>
      </c>
      <c r="C16" s="34" t="s">
        <v>57</v>
      </c>
      <c r="D16" s="143" t="s">
        <v>60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9"/>
      <c r="T16" s="66"/>
      <c r="U16" s="134" t="s">
        <v>167</v>
      </c>
      <c r="V16" s="135"/>
      <c r="W16" s="135"/>
      <c r="X16" s="135"/>
      <c r="Y16" s="135"/>
      <c r="Z16" s="135"/>
      <c r="AA16" s="13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</row>
    <row r="17" spans="1:53" s="5" customFormat="1" ht="12.75" customHeight="1" x14ac:dyDescent="0.2">
      <c r="A17" s="71"/>
      <c r="B17" s="64"/>
      <c r="C17" s="19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9"/>
      <c r="T17" s="66"/>
      <c r="U17" s="72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</row>
    <row r="18" spans="1:53" s="5" customFormat="1" ht="5.25" customHeight="1" x14ac:dyDescent="0.2">
      <c r="A18" s="68"/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14"/>
      <c r="U18" s="73"/>
      <c r="V18" s="73"/>
      <c r="W18" s="73"/>
      <c r="X18" s="73"/>
      <c r="Y18" s="73"/>
      <c r="Z18" s="73"/>
      <c r="AA18" s="73"/>
      <c r="AB18" s="73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3" s="5" customFormat="1" ht="5.25" customHeight="1" x14ac:dyDescent="0.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3" s="5" customFormat="1" ht="12.75" customHeight="1" x14ac:dyDescent="0.2">
      <c r="A20" s="71"/>
      <c r="B20" s="64" t="s">
        <v>61</v>
      </c>
      <c r="C20" s="34" t="s">
        <v>57</v>
      </c>
      <c r="D20" s="65" t="s">
        <v>62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66"/>
      <c r="U20" s="164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6"/>
      <c r="AX20" s="66"/>
    </row>
    <row r="21" spans="1:53" s="5" customFormat="1" ht="5.25" customHeight="1" x14ac:dyDescent="0.2">
      <c r="A21" s="68"/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14"/>
      <c r="U21" s="73"/>
      <c r="V21" s="73"/>
      <c r="W21" s="73"/>
      <c r="X21" s="73"/>
      <c r="Y21" s="73"/>
      <c r="Z21" s="73"/>
      <c r="AA21" s="73"/>
      <c r="AB21" s="73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3" s="5" customFormat="1" ht="5.25" customHeight="1" x14ac:dyDescent="0.2">
      <c r="A22" s="62"/>
      <c r="B22" s="69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1"/>
      <c r="U22" s="70"/>
      <c r="V22" s="70"/>
      <c r="W22" s="70"/>
      <c r="X22" s="70"/>
      <c r="Y22" s="70"/>
      <c r="Z22" s="70"/>
      <c r="AA22" s="70"/>
      <c r="AB22" s="70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3" s="5" customFormat="1" ht="12.75" customHeight="1" x14ac:dyDescent="0.2">
      <c r="A23" s="71"/>
      <c r="B23" s="64" t="s">
        <v>63</v>
      </c>
      <c r="C23" s="34" t="s">
        <v>57</v>
      </c>
      <c r="D23" s="65" t="s">
        <v>64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66"/>
      <c r="U23" s="164" t="s">
        <v>167</v>
      </c>
      <c r="V23" s="165"/>
      <c r="W23" s="165"/>
      <c r="X23" s="165"/>
      <c r="Y23" s="165"/>
      <c r="Z23" s="165"/>
      <c r="AA23" s="165"/>
      <c r="AB23" s="1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</row>
    <row r="24" spans="1:53" s="5" customFormat="1" ht="5.25" customHeight="1" x14ac:dyDescent="0.2">
      <c r="A24" s="68"/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14"/>
      <c r="U24" s="73"/>
      <c r="V24" s="73"/>
      <c r="W24" s="73"/>
      <c r="X24" s="73"/>
      <c r="Y24" s="73"/>
      <c r="Z24" s="73"/>
      <c r="AA24" s="73"/>
      <c r="AB24" s="73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3" s="5" customFormat="1" ht="12.75" customHeight="1" x14ac:dyDescent="0.2"/>
    <row r="26" spans="1:53" ht="13.5" customHeight="1" x14ac:dyDescent="0.3">
      <c r="A26" s="60" t="s">
        <v>65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56"/>
      <c r="AZ26" s="56"/>
      <c r="BA26" s="56"/>
    </row>
    <row r="27" spans="1:53" s="5" customFormat="1" ht="12.75" customHeight="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19"/>
      <c r="V27" s="19"/>
      <c r="W27" s="19"/>
      <c r="X27" s="19"/>
      <c r="Y27" s="19"/>
      <c r="Z27" s="19"/>
      <c r="AA27" s="19"/>
      <c r="AB27" s="19"/>
      <c r="AC27" s="68"/>
      <c r="AD27" s="68"/>
      <c r="AE27" s="68"/>
      <c r="AF27" s="19"/>
      <c r="AG27" s="19"/>
      <c r="AH27" s="19"/>
      <c r="AI27" s="19"/>
      <c r="AJ27" s="19"/>
      <c r="AK27" s="19"/>
      <c r="AL27" s="19"/>
      <c r="AM27" s="19"/>
      <c r="AN27" s="68"/>
      <c r="AO27" s="68"/>
      <c r="AP27" s="19"/>
      <c r="AQ27" s="19"/>
      <c r="AR27" s="19"/>
      <c r="AS27" s="19"/>
      <c r="AT27" s="19"/>
      <c r="AU27" s="19"/>
      <c r="AV27" s="19"/>
      <c r="AW27" s="68"/>
      <c r="AX27" s="68"/>
    </row>
    <row r="28" spans="1:53" s="78" customFormat="1" ht="4.5" customHeight="1" x14ac:dyDescent="0.2">
      <c r="A28" s="74"/>
      <c r="B28" s="75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6"/>
      <c r="U28" s="77"/>
      <c r="V28" s="77"/>
      <c r="W28" s="77"/>
      <c r="X28" s="77"/>
      <c r="Y28" s="77"/>
      <c r="Z28" s="77"/>
      <c r="AA28" s="77"/>
      <c r="AB28" s="77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</row>
    <row r="29" spans="1:53" s="78" customFormat="1" ht="15.75" x14ac:dyDescent="0.25">
      <c r="B29" s="79" t="s">
        <v>66</v>
      </c>
      <c r="T29" s="80"/>
      <c r="U29" s="81"/>
      <c r="V29" s="81"/>
      <c r="W29" s="81"/>
      <c r="X29" s="81"/>
      <c r="Y29" s="81"/>
      <c r="Z29" s="81"/>
      <c r="AA29" s="81"/>
      <c r="AB29" s="81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</row>
    <row r="30" spans="1:53" s="78" customFormat="1" ht="4.5" customHeight="1" x14ac:dyDescent="0.2">
      <c r="A30" s="82"/>
      <c r="B30" s="83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4"/>
      <c r="U30" s="85"/>
      <c r="V30" s="85"/>
      <c r="W30" s="85"/>
      <c r="X30" s="85"/>
      <c r="Y30" s="85"/>
      <c r="Z30" s="85"/>
      <c r="AA30" s="85"/>
      <c r="AB30" s="85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</row>
    <row r="31" spans="1:53" s="5" customFormat="1" ht="5.25" customHeight="1" x14ac:dyDescent="0.2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3" s="5" customFormat="1" ht="12.75" customHeight="1" x14ac:dyDescent="0.2">
      <c r="A32" s="71"/>
      <c r="B32" s="64" t="s">
        <v>67</v>
      </c>
      <c r="C32" s="34" t="s">
        <v>57</v>
      </c>
      <c r="D32" s="65" t="s">
        <v>68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66"/>
      <c r="U32" s="155">
        <v>0</v>
      </c>
      <c r="V32" s="156"/>
      <c r="W32" s="156"/>
      <c r="X32" s="156"/>
      <c r="Y32" s="156"/>
      <c r="Z32" s="156"/>
      <c r="AA32" s="156"/>
      <c r="AB32" s="157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</row>
    <row r="33" spans="1:50" s="78" customFormat="1" ht="5.25" customHeight="1" x14ac:dyDescent="0.2">
      <c r="A33" s="82"/>
      <c r="B33" s="83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6"/>
      <c r="U33" s="87"/>
      <c r="V33" s="87"/>
      <c r="W33" s="87"/>
      <c r="X33" s="87"/>
      <c r="Y33" s="87"/>
      <c r="Z33" s="87"/>
      <c r="AA33" s="87"/>
      <c r="AB33" s="87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</row>
    <row r="34" spans="1:50" s="78" customFormat="1" ht="4.5" customHeight="1" x14ac:dyDescent="0.2">
      <c r="A34" s="74"/>
      <c r="B34" s="75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88"/>
      <c r="U34" s="89"/>
      <c r="V34" s="89"/>
      <c r="W34" s="89"/>
      <c r="X34" s="89"/>
      <c r="Y34" s="89"/>
      <c r="Z34" s="89"/>
      <c r="AA34" s="89"/>
      <c r="AB34" s="89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</row>
    <row r="35" spans="1:50" s="5" customFormat="1" ht="12.75" customHeight="1" x14ac:dyDescent="0.2">
      <c r="A35" s="71"/>
      <c r="B35" s="64" t="s">
        <v>69</v>
      </c>
      <c r="C35" s="34" t="s">
        <v>57</v>
      </c>
      <c r="D35" s="130" t="s">
        <v>70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9"/>
      <c r="S35" s="19"/>
      <c r="T35" s="66"/>
      <c r="U35" s="137" t="s">
        <v>71</v>
      </c>
      <c r="V35" s="138"/>
      <c r="W35" s="138"/>
      <c r="X35" s="138"/>
      <c r="Y35" s="138"/>
      <c r="Z35" s="138"/>
      <c r="AA35" s="138"/>
      <c r="AB35" s="139"/>
      <c r="AC35" s="66"/>
      <c r="AD35" s="66"/>
      <c r="AE35" s="137" t="s">
        <v>72</v>
      </c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9"/>
      <c r="AQ35" s="66"/>
      <c r="AR35" s="66"/>
      <c r="AS35" s="137" t="s">
        <v>73</v>
      </c>
      <c r="AT35" s="138"/>
      <c r="AU35" s="138"/>
      <c r="AV35" s="138"/>
      <c r="AW35" s="139"/>
      <c r="AX35" s="66"/>
    </row>
    <row r="36" spans="1:50" s="5" customFormat="1" ht="12.75" customHeight="1" x14ac:dyDescent="0.2">
      <c r="A36" s="71"/>
      <c r="B36" s="64"/>
      <c r="C36" s="1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9"/>
      <c r="S36" s="19"/>
      <c r="T36" s="66"/>
      <c r="U36" s="140"/>
      <c r="V36" s="141"/>
      <c r="W36" s="141"/>
      <c r="X36" s="141"/>
      <c r="Y36" s="141"/>
      <c r="Z36" s="141"/>
      <c r="AA36" s="141"/>
      <c r="AB36" s="142"/>
      <c r="AC36" s="66"/>
      <c r="AD36" s="66"/>
      <c r="AE36" s="140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2"/>
      <c r="AQ36" s="66"/>
      <c r="AR36" s="66"/>
      <c r="AS36" s="140"/>
      <c r="AT36" s="141"/>
      <c r="AU36" s="141"/>
      <c r="AV36" s="141"/>
      <c r="AW36" s="142"/>
      <c r="AX36" s="66"/>
    </row>
    <row r="37" spans="1:50" s="78" customFormat="1" ht="4.5" customHeight="1" x14ac:dyDescent="0.2">
      <c r="B37" s="90"/>
      <c r="T37" s="91"/>
      <c r="U37" s="92"/>
      <c r="V37" s="92"/>
      <c r="W37" s="92"/>
      <c r="X37" s="92"/>
      <c r="Y37" s="92"/>
      <c r="Z37" s="92"/>
      <c r="AA37" s="92"/>
      <c r="AB37" s="9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</row>
    <row r="38" spans="1:50" s="5" customFormat="1" ht="12.75" customHeight="1" x14ac:dyDescent="0.2">
      <c r="A38" s="71"/>
      <c r="D38" s="65" t="s">
        <v>189</v>
      </c>
      <c r="E38" s="19"/>
      <c r="F38" s="19"/>
      <c r="G38" s="19"/>
      <c r="H38" s="19"/>
      <c r="I38" s="19"/>
      <c r="J38" s="19"/>
      <c r="K38" s="71"/>
      <c r="L38" s="71"/>
      <c r="M38" s="71"/>
      <c r="N38" s="71"/>
      <c r="O38" s="71"/>
      <c r="P38" s="71"/>
      <c r="Q38" s="71"/>
      <c r="R38" s="71"/>
      <c r="S38" s="19"/>
      <c r="T38" s="66"/>
      <c r="U38" s="144">
        <v>0</v>
      </c>
      <c r="V38" s="145"/>
      <c r="W38" s="145"/>
      <c r="X38" s="145"/>
      <c r="Y38" s="145"/>
      <c r="Z38" s="145"/>
      <c r="AA38" s="145"/>
      <c r="AB38" s="146"/>
      <c r="AC38" s="66"/>
      <c r="AD38" s="66"/>
      <c r="AE38" s="158" t="s">
        <v>190</v>
      </c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60"/>
      <c r="AQ38" s="66"/>
      <c r="AR38" s="66"/>
      <c r="AS38" s="152" t="s">
        <v>74</v>
      </c>
      <c r="AT38" s="153"/>
      <c r="AU38" s="153"/>
      <c r="AV38" s="153"/>
      <c r="AW38" s="154"/>
      <c r="AX38" s="66"/>
    </row>
    <row r="39" spans="1:50" s="78" customFormat="1" ht="4.5" customHeight="1" x14ac:dyDescent="0.2">
      <c r="B39" s="90"/>
      <c r="T39" s="91"/>
      <c r="U39" s="92"/>
      <c r="V39" s="92"/>
      <c r="W39" s="92"/>
      <c r="X39" s="92"/>
      <c r="Y39" s="92"/>
      <c r="Z39" s="92"/>
      <c r="AA39" s="92"/>
      <c r="AB39" s="9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</row>
    <row r="40" spans="1:50" s="5" customFormat="1" ht="12.75" customHeight="1" x14ac:dyDescent="0.2">
      <c r="A40" s="71"/>
      <c r="B40" s="64"/>
      <c r="C40" s="34"/>
      <c r="D40" s="65" t="s">
        <v>194</v>
      </c>
      <c r="E40" s="19"/>
      <c r="F40" s="19"/>
      <c r="G40" s="19"/>
      <c r="H40" s="19"/>
      <c r="I40" s="19"/>
      <c r="J40" s="19"/>
      <c r="K40" s="71"/>
      <c r="L40" s="71"/>
      <c r="M40" s="71"/>
      <c r="N40" s="71"/>
      <c r="O40" s="71"/>
      <c r="P40" s="71"/>
      <c r="Q40" s="71"/>
      <c r="R40" s="71"/>
      <c r="S40" s="19"/>
      <c r="T40" s="66"/>
      <c r="U40" s="144">
        <v>0</v>
      </c>
      <c r="V40" s="145"/>
      <c r="W40" s="145"/>
      <c r="X40" s="145"/>
      <c r="Y40" s="145"/>
      <c r="Z40" s="145"/>
      <c r="AA40" s="145"/>
      <c r="AB40" s="146"/>
      <c r="AC40" s="66"/>
      <c r="AD40" s="66"/>
      <c r="AE40" s="158" t="s">
        <v>194</v>
      </c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60"/>
      <c r="AQ40" s="66"/>
      <c r="AR40" s="66"/>
      <c r="AS40" s="152" t="s">
        <v>74</v>
      </c>
      <c r="AT40" s="153"/>
      <c r="AU40" s="153"/>
      <c r="AV40" s="153"/>
      <c r="AW40" s="154"/>
      <c r="AX40" s="66"/>
    </row>
    <row r="41" spans="1:50" s="78" customFormat="1" ht="4.5" customHeight="1" x14ac:dyDescent="0.2">
      <c r="B41" s="90"/>
      <c r="T41" s="91"/>
      <c r="U41" s="92"/>
      <c r="V41" s="92"/>
      <c r="W41" s="92"/>
      <c r="X41" s="92"/>
      <c r="Y41" s="92"/>
      <c r="Z41" s="92"/>
      <c r="AA41" s="92"/>
      <c r="AB41" s="9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</row>
    <row r="42" spans="1:50" s="5" customFormat="1" ht="12.75" customHeight="1" x14ac:dyDescent="0.2">
      <c r="A42" s="71"/>
      <c r="B42" s="64"/>
      <c r="C42" s="34"/>
      <c r="D42" s="65" t="s">
        <v>75</v>
      </c>
      <c r="E42" s="19"/>
      <c r="F42" s="19"/>
      <c r="G42" s="19"/>
      <c r="H42" s="19"/>
      <c r="I42" s="19"/>
      <c r="J42" s="19"/>
      <c r="K42" s="71"/>
      <c r="L42" s="71"/>
      <c r="M42" s="71"/>
      <c r="N42" s="71"/>
      <c r="O42" s="71"/>
      <c r="P42" s="71"/>
      <c r="Q42" s="71"/>
      <c r="R42" s="71"/>
      <c r="S42" s="19"/>
      <c r="T42" s="66"/>
      <c r="U42" s="144">
        <v>0</v>
      </c>
      <c r="V42" s="145"/>
      <c r="W42" s="145"/>
      <c r="X42" s="145"/>
      <c r="Y42" s="145"/>
      <c r="Z42" s="145"/>
      <c r="AA42" s="145"/>
      <c r="AB42" s="146"/>
      <c r="AC42" s="66"/>
      <c r="AD42" s="66"/>
      <c r="AE42" s="147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9"/>
      <c r="AQ42" s="66"/>
      <c r="AR42" s="66"/>
      <c r="AS42" s="152" t="s">
        <v>74</v>
      </c>
      <c r="AT42" s="153"/>
      <c r="AU42" s="153"/>
      <c r="AV42" s="153"/>
      <c r="AW42" s="154"/>
      <c r="AX42" s="66"/>
    </row>
    <row r="43" spans="1:50" s="78" customFormat="1" ht="4.5" customHeight="1" x14ac:dyDescent="0.2">
      <c r="B43" s="90"/>
      <c r="T43" s="91"/>
      <c r="U43" s="92"/>
      <c r="V43" s="92"/>
      <c r="W43" s="92"/>
      <c r="X43" s="92"/>
      <c r="Y43" s="92"/>
      <c r="Z43" s="92"/>
      <c r="AA43" s="92"/>
      <c r="AB43" s="9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</row>
    <row r="44" spans="1:50" s="5" customFormat="1" ht="12.75" customHeight="1" x14ac:dyDescent="0.2">
      <c r="A44" s="71"/>
      <c r="B44" s="64"/>
      <c r="C44" s="34"/>
      <c r="D44" s="65" t="s">
        <v>76</v>
      </c>
      <c r="E44" s="19"/>
      <c r="F44" s="19"/>
      <c r="G44" s="19"/>
      <c r="H44" s="19"/>
      <c r="I44" s="19"/>
      <c r="J44" s="19"/>
      <c r="K44" s="71"/>
      <c r="L44" s="71"/>
      <c r="M44" s="71"/>
      <c r="N44" s="71"/>
      <c r="O44" s="71"/>
      <c r="P44" s="71"/>
      <c r="Q44" s="71"/>
      <c r="R44" s="71"/>
      <c r="S44" s="19"/>
      <c r="T44" s="66"/>
      <c r="U44" s="144">
        <v>0</v>
      </c>
      <c r="V44" s="145"/>
      <c r="W44" s="145"/>
      <c r="X44" s="145"/>
      <c r="Y44" s="145"/>
      <c r="Z44" s="145"/>
      <c r="AA44" s="145"/>
      <c r="AB44" s="146"/>
      <c r="AC44" s="66"/>
      <c r="AD44" s="66"/>
      <c r="AE44" s="147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9"/>
      <c r="AQ44" s="66"/>
      <c r="AR44" s="66"/>
      <c r="AS44" s="152" t="s">
        <v>74</v>
      </c>
      <c r="AT44" s="153"/>
      <c r="AU44" s="153"/>
      <c r="AV44" s="153"/>
      <c r="AW44" s="154"/>
      <c r="AX44" s="66"/>
    </row>
    <row r="45" spans="1:50" s="78" customFormat="1" ht="4.5" customHeight="1" x14ac:dyDescent="0.2">
      <c r="B45" s="90"/>
      <c r="T45" s="91"/>
      <c r="U45" s="92"/>
      <c r="V45" s="92"/>
      <c r="W45" s="92"/>
      <c r="X45" s="92"/>
      <c r="Y45" s="92"/>
      <c r="Z45" s="92"/>
      <c r="AA45" s="92"/>
      <c r="AB45" s="92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</row>
    <row r="46" spans="1:50" s="5" customFormat="1" ht="12.75" customHeight="1" x14ac:dyDescent="0.2">
      <c r="A46" s="71"/>
      <c r="B46" s="64"/>
      <c r="C46" s="34"/>
      <c r="D46" s="65" t="s">
        <v>77</v>
      </c>
      <c r="E46" s="19"/>
      <c r="F46" s="19"/>
      <c r="G46" s="19"/>
      <c r="H46" s="19"/>
      <c r="I46" s="19"/>
      <c r="J46" s="19"/>
      <c r="K46" s="71"/>
      <c r="L46" s="71"/>
      <c r="M46" s="71"/>
      <c r="N46" s="71"/>
      <c r="O46" s="71"/>
      <c r="P46" s="71"/>
      <c r="Q46" s="71"/>
      <c r="R46" s="71"/>
      <c r="S46" s="19"/>
      <c r="T46" s="66"/>
      <c r="U46" s="144">
        <v>0</v>
      </c>
      <c r="V46" s="145"/>
      <c r="W46" s="145"/>
      <c r="X46" s="145"/>
      <c r="Y46" s="145"/>
      <c r="Z46" s="145"/>
      <c r="AA46" s="145"/>
      <c r="AB46" s="146"/>
      <c r="AC46" s="66"/>
      <c r="AD46" s="66"/>
      <c r="AE46" s="147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9"/>
      <c r="AQ46" s="66"/>
      <c r="AR46" s="66"/>
      <c r="AS46" s="152" t="s">
        <v>74</v>
      </c>
      <c r="AT46" s="153"/>
      <c r="AU46" s="153"/>
      <c r="AV46" s="153"/>
      <c r="AW46" s="154"/>
      <c r="AX46" s="66"/>
    </row>
    <row r="47" spans="1:50" s="78" customFormat="1" ht="4.5" customHeight="1" x14ac:dyDescent="0.2">
      <c r="B47" s="90"/>
      <c r="T47" s="91"/>
      <c r="U47" s="92"/>
      <c r="V47" s="92"/>
      <c r="W47" s="92"/>
      <c r="X47" s="92"/>
      <c r="Y47" s="92"/>
      <c r="Z47" s="92"/>
      <c r="AA47" s="92"/>
      <c r="AB47" s="9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</row>
    <row r="48" spans="1:50" s="5" customFormat="1" ht="12.75" customHeight="1" x14ac:dyDescent="0.2">
      <c r="A48" s="71"/>
      <c r="B48" s="64"/>
      <c r="C48" s="34"/>
      <c r="D48" s="65" t="s">
        <v>78</v>
      </c>
      <c r="E48" s="19"/>
      <c r="F48" s="19"/>
      <c r="G48" s="19"/>
      <c r="H48" s="19"/>
      <c r="I48" s="19"/>
      <c r="J48" s="19"/>
      <c r="K48" s="71"/>
      <c r="L48" s="71"/>
      <c r="M48" s="71"/>
      <c r="N48" s="71"/>
      <c r="O48" s="71"/>
      <c r="P48" s="71"/>
      <c r="Q48" s="71"/>
      <c r="R48" s="71"/>
      <c r="S48" s="19"/>
      <c r="T48" s="66"/>
      <c r="U48" s="144">
        <v>0</v>
      </c>
      <c r="V48" s="145"/>
      <c r="W48" s="145"/>
      <c r="X48" s="145"/>
      <c r="Y48" s="145"/>
      <c r="Z48" s="145"/>
      <c r="AA48" s="145"/>
      <c r="AB48" s="146"/>
      <c r="AC48" s="66"/>
      <c r="AD48" s="66"/>
      <c r="AE48" s="147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9"/>
      <c r="AQ48" s="66"/>
      <c r="AR48" s="66"/>
      <c r="AS48" s="152" t="s">
        <v>74</v>
      </c>
      <c r="AT48" s="153"/>
      <c r="AU48" s="153"/>
      <c r="AV48" s="153"/>
      <c r="AW48" s="154"/>
      <c r="AX48" s="66"/>
    </row>
    <row r="49" spans="1:50" s="78" customFormat="1" ht="4.5" customHeight="1" x14ac:dyDescent="0.2">
      <c r="B49" s="90"/>
      <c r="T49" s="91"/>
      <c r="U49" s="92"/>
      <c r="V49" s="92"/>
      <c r="W49" s="92"/>
      <c r="X49" s="92"/>
      <c r="Y49" s="92"/>
      <c r="Z49" s="92"/>
      <c r="AA49" s="92"/>
      <c r="AB49" s="92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</row>
    <row r="50" spans="1:50" s="5" customFormat="1" ht="12.75" customHeight="1" x14ac:dyDescent="0.2">
      <c r="A50" s="71"/>
      <c r="B50" s="64"/>
      <c r="C50" s="34"/>
      <c r="D50" s="65" t="s">
        <v>79</v>
      </c>
      <c r="E50" s="19"/>
      <c r="F50" s="19"/>
      <c r="G50" s="19"/>
      <c r="H50" s="19"/>
      <c r="I50" s="19"/>
      <c r="J50" s="19"/>
      <c r="K50" s="71"/>
      <c r="L50" s="71"/>
      <c r="M50" s="71"/>
      <c r="N50" s="71"/>
      <c r="O50" s="71"/>
      <c r="P50" s="71"/>
      <c r="Q50" s="71"/>
      <c r="R50" s="71"/>
      <c r="S50" s="19"/>
      <c r="T50" s="66"/>
      <c r="U50" s="144">
        <v>0</v>
      </c>
      <c r="V50" s="145"/>
      <c r="W50" s="145"/>
      <c r="X50" s="145"/>
      <c r="Y50" s="145"/>
      <c r="Z50" s="145"/>
      <c r="AA50" s="145"/>
      <c r="AB50" s="146"/>
      <c r="AC50" s="66"/>
      <c r="AD50" s="66"/>
      <c r="AE50" s="147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9"/>
      <c r="AQ50" s="66"/>
      <c r="AR50" s="66"/>
      <c r="AS50" s="152" t="s">
        <v>74</v>
      </c>
      <c r="AT50" s="153"/>
      <c r="AU50" s="153"/>
      <c r="AV50" s="153"/>
      <c r="AW50" s="154"/>
      <c r="AX50" s="66"/>
    </row>
    <row r="51" spans="1:50" s="78" customFormat="1" ht="4.5" customHeight="1" x14ac:dyDescent="0.2">
      <c r="B51" s="90"/>
      <c r="T51" s="91"/>
      <c r="U51" s="92"/>
      <c r="V51" s="92"/>
      <c r="W51" s="92"/>
      <c r="X51" s="92"/>
      <c r="Y51" s="92"/>
      <c r="Z51" s="92"/>
      <c r="AA51" s="92"/>
      <c r="AB51" s="92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</row>
    <row r="52" spans="1:50" s="5" customFormat="1" ht="12.75" customHeight="1" x14ac:dyDescent="0.2">
      <c r="A52" s="71"/>
      <c r="B52" s="64"/>
      <c r="C52" s="34"/>
      <c r="D52" s="65" t="s">
        <v>80</v>
      </c>
      <c r="E52" s="19"/>
      <c r="F52" s="19"/>
      <c r="G52" s="19"/>
      <c r="H52" s="19"/>
      <c r="I52" s="19"/>
      <c r="J52" s="19"/>
      <c r="K52" s="71"/>
      <c r="L52" s="71"/>
      <c r="M52" s="71"/>
      <c r="N52" s="71"/>
      <c r="O52" s="71"/>
      <c r="P52" s="71"/>
      <c r="Q52" s="71"/>
      <c r="R52" s="71"/>
      <c r="S52" s="19"/>
      <c r="T52" s="66"/>
      <c r="U52" s="144">
        <v>0</v>
      </c>
      <c r="V52" s="145"/>
      <c r="W52" s="145"/>
      <c r="X52" s="145"/>
      <c r="Y52" s="145"/>
      <c r="Z52" s="145"/>
      <c r="AA52" s="145"/>
      <c r="AB52" s="146"/>
      <c r="AC52" s="66"/>
      <c r="AD52" s="66"/>
      <c r="AE52" s="147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9"/>
      <c r="AQ52" s="66"/>
      <c r="AR52" s="66"/>
      <c r="AS52" s="152" t="s">
        <v>74</v>
      </c>
      <c r="AT52" s="153"/>
      <c r="AU52" s="153"/>
      <c r="AV52" s="153"/>
      <c r="AW52" s="154"/>
      <c r="AX52" s="66"/>
    </row>
    <row r="53" spans="1:50" s="78" customFormat="1" ht="4.5" customHeight="1" x14ac:dyDescent="0.2">
      <c r="B53" s="90"/>
      <c r="T53" s="91"/>
      <c r="U53" s="92"/>
      <c r="V53" s="92"/>
      <c r="W53" s="92"/>
      <c r="X53" s="92"/>
      <c r="Y53" s="92"/>
      <c r="Z53" s="92"/>
      <c r="AA53" s="92"/>
      <c r="AB53" s="92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</row>
    <row r="54" spans="1:50" s="5" customFormat="1" ht="12.75" customHeight="1" x14ac:dyDescent="0.2">
      <c r="A54" s="71"/>
      <c r="B54" s="64"/>
      <c r="C54" s="34"/>
      <c r="D54" s="65" t="s">
        <v>81</v>
      </c>
      <c r="E54" s="19"/>
      <c r="F54" s="19"/>
      <c r="G54" s="19"/>
      <c r="H54" s="19"/>
      <c r="I54" s="19"/>
      <c r="J54" s="19"/>
      <c r="K54" s="71"/>
      <c r="L54" s="71"/>
      <c r="M54" s="71"/>
      <c r="N54" s="71"/>
      <c r="O54" s="71"/>
      <c r="P54" s="71"/>
      <c r="Q54" s="71"/>
      <c r="R54" s="71"/>
      <c r="S54" s="19"/>
      <c r="T54" s="66"/>
      <c r="U54" s="144">
        <v>0</v>
      </c>
      <c r="V54" s="145"/>
      <c r="W54" s="145"/>
      <c r="X54" s="145"/>
      <c r="Y54" s="145"/>
      <c r="Z54" s="145"/>
      <c r="AA54" s="145"/>
      <c r="AB54" s="146"/>
      <c r="AC54" s="66"/>
      <c r="AD54" s="66"/>
      <c r="AE54" s="147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9"/>
      <c r="AQ54" s="66"/>
      <c r="AR54" s="66"/>
      <c r="AS54" s="152" t="s">
        <v>74</v>
      </c>
      <c r="AT54" s="153"/>
      <c r="AU54" s="153"/>
      <c r="AV54" s="153"/>
      <c r="AW54" s="154"/>
      <c r="AX54" s="66"/>
    </row>
    <row r="55" spans="1:50" s="78" customFormat="1" ht="4.5" customHeight="1" x14ac:dyDescent="0.2">
      <c r="B55" s="90"/>
      <c r="T55" s="91"/>
      <c r="U55" s="92"/>
      <c r="V55" s="92"/>
      <c r="W55" s="92"/>
      <c r="X55" s="92"/>
      <c r="Y55" s="92"/>
      <c r="Z55" s="92"/>
      <c r="AA55" s="92"/>
      <c r="AB55" s="92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</row>
    <row r="56" spans="1:50" s="5" customFormat="1" ht="12.75" customHeight="1" x14ac:dyDescent="0.2">
      <c r="A56" s="71"/>
      <c r="B56" s="64"/>
      <c r="C56" s="34"/>
      <c r="D56" s="65" t="s">
        <v>82</v>
      </c>
      <c r="E56" s="19"/>
      <c r="F56" s="19"/>
      <c r="G56" s="19"/>
      <c r="H56" s="19"/>
      <c r="I56" s="19"/>
      <c r="J56" s="19"/>
      <c r="K56" s="71"/>
      <c r="L56" s="71"/>
      <c r="M56" s="71"/>
      <c r="N56" s="71"/>
      <c r="O56" s="71"/>
      <c r="P56" s="71"/>
      <c r="Q56" s="71"/>
      <c r="R56" s="71"/>
      <c r="S56" s="19"/>
      <c r="T56" s="66"/>
      <c r="U56" s="144">
        <v>0</v>
      </c>
      <c r="V56" s="145"/>
      <c r="W56" s="145"/>
      <c r="X56" s="145"/>
      <c r="Y56" s="145"/>
      <c r="Z56" s="145"/>
      <c r="AA56" s="145"/>
      <c r="AB56" s="146"/>
      <c r="AC56" s="66"/>
      <c r="AD56" s="66"/>
      <c r="AE56" s="147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9"/>
      <c r="AQ56" s="66"/>
      <c r="AR56" s="66"/>
      <c r="AS56" s="152" t="s">
        <v>74</v>
      </c>
      <c r="AT56" s="153"/>
      <c r="AU56" s="153"/>
      <c r="AV56" s="153"/>
      <c r="AW56" s="154"/>
      <c r="AX56" s="66"/>
    </row>
    <row r="57" spans="1:50" s="78" customFormat="1" ht="4.5" customHeight="1" x14ac:dyDescent="0.2">
      <c r="B57" s="90"/>
      <c r="T57" s="91"/>
      <c r="U57" s="92"/>
      <c r="V57" s="92"/>
      <c r="W57" s="92"/>
      <c r="X57" s="92"/>
      <c r="Y57" s="92"/>
      <c r="Z57" s="92"/>
      <c r="AA57" s="92"/>
      <c r="AB57" s="92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</row>
    <row r="58" spans="1:50" s="5" customFormat="1" ht="5.25" customHeight="1" x14ac:dyDescent="0.2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s="5" customFormat="1" ht="12.75" customHeight="1" x14ac:dyDescent="0.2">
      <c r="A59" s="71"/>
      <c r="B59" s="64" t="s">
        <v>83</v>
      </c>
      <c r="C59" s="34"/>
      <c r="D59" s="130" t="s">
        <v>84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9"/>
      <c r="R59" s="19"/>
      <c r="S59" s="19"/>
      <c r="T59" s="66"/>
      <c r="U59" s="131">
        <f>SUM(U32)+SUM(U38:AB57)</f>
        <v>0</v>
      </c>
      <c r="V59" s="132"/>
      <c r="W59" s="132"/>
      <c r="X59" s="132"/>
      <c r="Y59" s="132"/>
      <c r="Z59" s="132"/>
      <c r="AA59" s="132"/>
      <c r="AB59" s="133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</row>
    <row r="60" spans="1:50" s="5" customFormat="1" ht="12.75" customHeight="1" x14ac:dyDescent="0.2">
      <c r="A60" s="71"/>
      <c r="B60" s="64"/>
      <c r="C60" s="34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9"/>
      <c r="R60" s="19"/>
      <c r="S60" s="19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</row>
    <row r="61" spans="1:50" s="78" customFormat="1" ht="5.25" customHeight="1" x14ac:dyDescent="0.2">
      <c r="A61" s="82"/>
      <c r="B61" s="83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6"/>
      <c r="U61" s="87"/>
      <c r="V61" s="87"/>
      <c r="W61" s="87"/>
      <c r="X61" s="87"/>
      <c r="Y61" s="87"/>
      <c r="Z61" s="87"/>
      <c r="AA61" s="87"/>
      <c r="AB61" s="87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</row>
    <row r="62" spans="1:50" s="78" customFormat="1" ht="4.5" customHeight="1" x14ac:dyDescent="0.2">
      <c r="A62" s="74"/>
      <c r="B62" s="75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6"/>
      <c r="U62" s="77"/>
      <c r="V62" s="77"/>
      <c r="W62" s="77"/>
      <c r="X62" s="77"/>
      <c r="Y62" s="77"/>
      <c r="Z62" s="77"/>
      <c r="AA62" s="77"/>
      <c r="AB62" s="77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</row>
    <row r="63" spans="1:50" s="78" customFormat="1" ht="15.75" x14ac:dyDescent="0.25">
      <c r="B63" s="79" t="s">
        <v>85</v>
      </c>
      <c r="T63" s="80"/>
      <c r="U63" s="81"/>
      <c r="V63" s="81"/>
      <c r="W63" s="81"/>
      <c r="X63" s="81"/>
      <c r="Y63" s="81"/>
      <c r="Z63" s="81"/>
      <c r="AA63" s="81"/>
      <c r="AB63" s="81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</row>
    <row r="64" spans="1:50" s="78" customFormat="1" ht="4.5" customHeight="1" x14ac:dyDescent="0.2">
      <c r="A64" s="82"/>
      <c r="B64" s="83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4"/>
      <c r="U64" s="85"/>
      <c r="V64" s="85"/>
      <c r="W64" s="85"/>
      <c r="X64" s="85"/>
      <c r="Y64" s="85"/>
      <c r="Z64" s="85"/>
      <c r="AA64" s="85"/>
      <c r="AB64" s="85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</row>
    <row r="65" spans="1:50" s="78" customFormat="1" ht="4.5" customHeight="1" x14ac:dyDescent="0.2">
      <c r="A65" s="74"/>
      <c r="B65" s="75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88"/>
      <c r="U65" s="89"/>
      <c r="V65" s="89"/>
      <c r="W65" s="89"/>
      <c r="X65" s="89"/>
      <c r="Y65" s="89"/>
      <c r="Z65" s="89"/>
      <c r="AA65" s="89"/>
      <c r="AB65" s="89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</row>
    <row r="66" spans="1:50" s="5" customFormat="1" ht="12.75" customHeight="1" x14ac:dyDescent="0.2">
      <c r="A66" s="71"/>
      <c r="B66" s="64" t="s">
        <v>86</v>
      </c>
      <c r="C66" s="34" t="s">
        <v>57</v>
      </c>
      <c r="D66" s="130" t="s">
        <v>87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9"/>
      <c r="S66" s="19"/>
      <c r="T66" s="66"/>
      <c r="U66" s="137" t="s">
        <v>71</v>
      </c>
      <c r="V66" s="138"/>
      <c r="W66" s="138"/>
      <c r="X66" s="138"/>
      <c r="Y66" s="138"/>
      <c r="Z66" s="138"/>
      <c r="AA66" s="138"/>
      <c r="AB66" s="139"/>
      <c r="AC66" s="66"/>
      <c r="AD66" s="66"/>
      <c r="AE66" s="137" t="s">
        <v>88</v>
      </c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9"/>
      <c r="AQ66" s="66"/>
      <c r="AR66" s="66"/>
      <c r="AS66" s="137" t="s">
        <v>73</v>
      </c>
      <c r="AT66" s="138"/>
      <c r="AU66" s="138"/>
      <c r="AV66" s="138"/>
      <c r="AW66" s="139"/>
      <c r="AX66" s="66"/>
    </row>
    <row r="67" spans="1:50" s="5" customFormat="1" ht="12.75" customHeight="1" x14ac:dyDescent="0.2">
      <c r="A67" s="71"/>
      <c r="B67" s="64"/>
      <c r="C67" s="19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9"/>
      <c r="S67" s="19"/>
      <c r="T67" s="66"/>
      <c r="U67" s="140"/>
      <c r="V67" s="141"/>
      <c r="W67" s="141"/>
      <c r="X67" s="141"/>
      <c r="Y67" s="141"/>
      <c r="Z67" s="141"/>
      <c r="AA67" s="141"/>
      <c r="AB67" s="142"/>
      <c r="AC67" s="66"/>
      <c r="AD67" s="66"/>
      <c r="AE67" s="140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2"/>
      <c r="AQ67" s="66"/>
      <c r="AR67" s="66"/>
      <c r="AS67" s="140"/>
      <c r="AT67" s="141"/>
      <c r="AU67" s="141"/>
      <c r="AV67" s="141"/>
      <c r="AW67" s="142"/>
      <c r="AX67" s="66"/>
    </row>
    <row r="68" spans="1:50" s="78" customFormat="1" ht="4.5" customHeight="1" x14ac:dyDescent="0.2">
      <c r="B68" s="90"/>
      <c r="T68" s="91"/>
      <c r="U68" s="92"/>
      <c r="V68" s="92"/>
      <c r="W68" s="92"/>
      <c r="X68" s="92"/>
      <c r="Y68" s="92"/>
      <c r="Z68" s="92"/>
      <c r="AA68" s="92"/>
      <c r="AB68" s="92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</row>
    <row r="69" spans="1:50" s="5" customFormat="1" ht="12.75" customHeight="1" x14ac:dyDescent="0.2">
      <c r="A69" s="71"/>
      <c r="D69" s="65" t="s">
        <v>89</v>
      </c>
      <c r="E69" s="19"/>
      <c r="F69" s="19"/>
      <c r="G69" s="19"/>
      <c r="H69" s="19"/>
      <c r="I69" s="19"/>
      <c r="J69" s="19"/>
      <c r="K69" s="71"/>
      <c r="L69" s="71"/>
      <c r="M69" s="71"/>
      <c r="N69" s="71"/>
      <c r="O69" s="71"/>
      <c r="P69" s="71"/>
      <c r="Q69" s="71"/>
      <c r="R69" s="71"/>
      <c r="S69" s="19"/>
      <c r="T69" s="66"/>
      <c r="U69" s="144">
        <v>0</v>
      </c>
      <c r="V69" s="145"/>
      <c r="W69" s="145"/>
      <c r="X69" s="145"/>
      <c r="Y69" s="145"/>
      <c r="Z69" s="145"/>
      <c r="AA69" s="145"/>
      <c r="AB69" s="146"/>
      <c r="AC69" s="66"/>
      <c r="AD69" s="66"/>
      <c r="AE69" s="147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9"/>
      <c r="AQ69" s="66"/>
      <c r="AR69" s="66"/>
      <c r="AS69" s="152" t="s">
        <v>74</v>
      </c>
      <c r="AT69" s="153"/>
      <c r="AU69" s="153"/>
      <c r="AV69" s="153"/>
      <c r="AW69" s="154"/>
      <c r="AX69" s="66"/>
    </row>
    <row r="70" spans="1:50" s="78" customFormat="1" ht="4.5" customHeight="1" x14ac:dyDescent="0.2">
      <c r="B70" s="90"/>
      <c r="T70" s="91"/>
      <c r="U70" s="92"/>
      <c r="V70" s="92"/>
      <c r="W70" s="92"/>
      <c r="X70" s="92"/>
      <c r="Y70" s="92"/>
      <c r="Z70" s="92"/>
      <c r="AA70" s="92"/>
      <c r="AB70" s="92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</row>
    <row r="71" spans="1:50" s="5" customFormat="1" ht="12.75" customHeight="1" x14ac:dyDescent="0.2">
      <c r="A71" s="71"/>
      <c r="B71" s="64"/>
      <c r="C71" s="34"/>
      <c r="D71" s="65" t="s">
        <v>90</v>
      </c>
      <c r="E71" s="19"/>
      <c r="F71" s="19"/>
      <c r="G71" s="19"/>
      <c r="H71" s="19"/>
      <c r="I71" s="19"/>
      <c r="J71" s="19"/>
      <c r="K71" s="71"/>
      <c r="L71" s="71"/>
      <c r="M71" s="71"/>
      <c r="N71" s="71"/>
      <c r="O71" s="71"/>
      <c r="P71" s="71"/>
      <c r="Q71" s="71"/>
      <c r="R71" s="71"/>
      <c r="S71" s="19"/>
      <c r="T71" s="66"/>
      <c r="U71" s="144">
        <v>0</v>
      </c>
      <c r="V71" s="145"/>
      <c r="W71" s="145"/>
      <c r="X71" s="145"/>
      <c r="Y71" s="145"/>
      <c r="Z71" s="145"/>
      <c r="AA71" s="145"/>
      <c r="AB71" s="146"/>
      <c r="AC71" s="66"/>
      <c r="AD71" s="66"/>
      <c r="AE71" s="147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9"/>
      <c r="AQ71" s="66"/>
      <c r="AR71" s="66"/>
      <c r="AS71" s="152" t="s">
        <v>74</v>
      </c>
      <c r="AT71" s="153"/>
      <c r="AU71" s="153"/>
      <c r="AV71" s="153"/>
      <c r="AW71" s="154"/>
      <c r="AX71" s="66"/>
    </row>
    <row r="72" spans="1:50" s="78" customFormat="1" ht="4.5" customHeight="1" x14ac:dyDescent="0.2">
      <c r="B72" s="90"/>
      <c r="T72" s="91"/>
      <c r="U72" s="92"/>
      <c r="V72" s="92"/>
      <c r="W72" s="92"/>
      <c r="X72" s="92"/>
      <c r="Y72" s="92"/>
      <c r="Z72" s="92"/>
      <c r="AA72" s="92"/>
      <c r="AB72" s="92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</row>
    <row r="73" spans="1:50" s="5" customFormat="1" ht="12.75" customHeight="1" x14ac:dyDescent="0.2">
      <c r="A73" s="71"/>
      <c r="B73" s="64"/>
      <c r="C73" s="34"/>
      <c r="D73" s="65" t="s">
        <v>91</v>
      </c>
      <c r="E73" s="19"/>
      <c r="F73" s="19"/>
      <c r="G73" s="19"/>
      <c r="H73" s="19"/>
      <c r="I73" s="19"/>
      <c r="J73" s="19"/>
      <c r="K73" s="71"/>
      <c r="L73" s="71"/>
      <c r="M73" s="71"/>
      <c r="N73" s="71"/>
      <c r="O73" s="71"/>
      <c r="P73" s="71"/>
      <c r="Q73" s="71"/>
      <c r="R73" s="71"/>
      <c r="S73" s="19"/>
      <c r="T73" s="66"/>
      <c r="U73" s="144">
        <v>0</v>
      </c>
      <c r="V73" s="145"/>
      <c r="W73" s="145"/>
      <c r="X73" s="145"/>
      <c r="Y73" s="145"/>
      <c r="Z73" s="145"/>
      <c r="AA73" s="145"/>
      <c r="AB73" s="146"/>
      <c r="AC73" s="66"/>
      <c r="AD73" s="66"/>
      <c r="AE73" s="147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9"/>
      <c r="AQ73" s="66"/>
      <c r="AR73" s="66"/>
      <c r="AS73" s="152" t="s">
        <v>74</v>
      </c>
      <c r="AT73" s="153"/>
      <c r="AU73" s="153"/>
      <c r="AV73" s="153"/>
      <c r="AW73" s="154"/>
      <c r="AX73" s="66"/>
    </row>
    <row r="74" spans="1:50" s="78" customFormat="1" ht="4.5" customHeight="1" x14ac:dyDescent="0.2">
      <c r="B74" s="90"/>
      <c r="T74" s="91"/>
      <c r="U74" s="92"/>
      <c r="V74" s="92"/>
      <c r="W74" s="92"/>
      <c r="X74" s="92"/>
      <c r="Y74" s="92"/>
      <c r="Z74" s="92"/>
      <c r="AA74" s="92"/>
      <c r="AB74" s="92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</row>
    <row r="75" spans="1:50" s="5" customFormat="1" ht="12.75" customHeight="1" x14ac:dyDescent="0.2">
      <c r="A75" s="71"/>
      <c r="B75" s="64"/>
      <c r="C75" s="34"/>
      <c r="D75" s="65" t="s">
        <v>92</v>
      </c>
      <c r="E75" s="19"/>
      <c r="F75" s="19"/>
      <c r="G75" s="19"/>
      <c r="H75" s="19"/>
      <c r="I75" s="19"/>
      <c r="J75" s="19"/>
      <c r="K75" s="71"/>
      <c r="L75" s="71"/>
      <c r="M75" s="71"/>
      <c r="N75" s="71"/>
      <c r="O75" s="71"/>
      <c r="P75" s="71"/>
      <c r="Q75" s="71"/>
      <c r="R75" s="71"/>
      <c r="S75" s="19"/>
      <c r="T75" s="66"/>
      <c r="U75" s="144">
        <v>0</v>
      </c>
      <c r="V75" s="145"/>
      <c r="W75" s="145"/>
      <c r="X75" s="145"/>
      <c r="Y75" s="145"/>
      <c r="Z75" s="145"/>
      <c r="AA75" s="145"/>
      <c r="AB75" s="146"/>
      <c r="AC75" s="66"/>
      <c r="AD75" s="66"/>
      <c r="AE75" s="147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9"/>
      <c r="AQ75" s="66"/>
      <c r="AR75" s="66"/>
      <c r="AS75" s="152" t="s">
        <v>74</v>
      </c>
      <c r="AT75" s="153"/>
      <c r="AU75" s="153"/>
      <c r="AV75" s="153"/>
      <c r="AW75" s="154"/>
      <c r="AX75" s="66"/>
    </row>
    <row r="76" spans="1:50" s="78" customFormat="1" ht="4.5" customHeight="1" x14ac:dyDescent="0.2">
      <c r="B76" s="90"/>
      <c r="T76" s="91"/>
      <c r="U76" s="92"/>
      <c r="V76" s="92"/>
      <c r="W76" s="92"/>
      <c r="X76" s="92"/>
      <c r="Y76" s="92"/>
      <c r="Z76" s="92"/>
      <c r="AA76" s="92"/>
      <c r="AB76" s="92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</row>
    <row r="77" spans="1:50" s="5" customFormat="1" ht="12.75" customHeight="1" x14ac:dyDescent="0.2">
      <c r="A77" s="71"/>
      <c r="B77" s="64"/>
      <c r="C77" s="34"/>
      <c r="D77" s="65" t="s">
        <v>93</v>
      </c>
      <c r="E77" s="19"/>
      <c r="F77" s="19"/>
      <c r="G77" s="19"/>
      <c r="H77" s="19"/>
      <c r="I77" s="19"/>
      <c r="J77" s="19"/>
      <c r="K77" s="71"/>
      <c r="L77" s="71"/>
      <c r="M77" s="71"/>
      <c r="N77" s="71"/>
      <c r="O77" s="71"/>
      <c r="P77" s="71"/>
      <c r="Q77" s="71"/>
      <c r="R77" s="71"/>
      <c r="S77" s="19"/>
      <c r="T77" s="66"/>
      <c r="U77" s="144">
        <v>0</v>
      </c>
      <c r="V77" s="145"/>
      <c r="W77" s="145"/>
      <c r="X77" s="145"/>
      <c r="Y77" s="145"/>
      <c r="Z77" s="145"/>
      <c r="AA77" s="145"/>
      <c r="AB77" s="146"/>
      <c r="AC77" s="66"/>
      <c r="AD77" s="66"/>
      <c r="AE77" s="147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9"/>
      <c r="AQ77" s="66"/>
      <c r="AR77" s="66"/>
      <c r="AS77" s="152" t="s">
        <v>74</v>
      </c>
      <c r="AT77" s="153"/>
      <c r="AU77" s="153"/>
      <c r="AV77" s="153"/>
      <c r="AW77" s="154"/>
      <c r="AX77" s="66"/>
    </row>
    <row r="78" spans="1:50" s="78" customFormat="1" ht="4.5" customHeight="1" x14ac:dyDescent="0.2">
      <c r="B78" s="90"/>
      <c r="T78" s="91"/>
      <c r="U78" s="92"/>
      <c r="V78" s="92"/>
      <c r="W78" s="92"/>
      <c r="X78" s="92"/>
      <c r="Y78" s="92"/>
      <c r="Z78" s="92"/>
      <c r="AA78" s="92"/>
      <c r="AB78" s="92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</row>
    <row r="79" spans="1:50" s="5" customFormat="1" ht="12.75" customHeight="1" x14ac:dyDescent="0.2">
      <c r="A79" s="71"/>
      <c r="B79" s="64"/>
      <c r="C79" s="34"/>
      <c r="D79" s="65" t="s">
        <v>94</v>
      </c>
      <c r="E79" s="19"/>
      <c r="F79" s="19"/>
      <c r="G79" s="19"/>
      <c r="H79" s="19"/>
      <c r="I79" s="19"/>
      <c r="J79" s="19"/>
      <c r="K79" s="71"/>
      <c r="L79" s="71"/>
      <c r="M79" s="71"/>
      <c r="N79" s="71"/>
      <c r="O79" s="71"/>
      <c r="P79" s="71"/>
      <c r="Q79" s="71"/>
      <c r="R79" s="71"/>
      <c r="S79" s="19"/>
      <c r="T79" s="66"/>
      <c r="U79" s="144"/>
      <c r="V79" s="145"/>
      <c r="W79" s="145"/>
      <c r="X79" s="145"/>
      <c r="Y79" s="145"/>
      <c r="Z79" s="145"/>
      <c r="AA79" s="145"/>
      <c r="AB79" s="146"/>
      <c r="AC79" s="66"/>
      <c r="AD79" s="66"/>
      <c r="AE79" s="147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9"/>
      <c r="AQ79" s="66"/>
      <c r="AR79" s="66"/>
      <c r="AS79" s="152" t="s">
        <v>74</v>
      </c>
      <c r="AT79" s="153"/>
      <c r="AU79" s="153"/>
      <c r="AV79" s="153"/>
      <c r="AW79" s="154"/>
      <c r="AX79" s="66"/>
    </row>
    <row r="80" spans="1:50" s="78" customFormat="1" ht="4.5" customHeight="1" x14ac:dyDescent="0.2">
      <c r="B80" s="90"/>
      <c r="T80" s="91"/>
      <c r="U80" s="92"/>
      <c r="V80" s="92"/>
      <c r="W80" s="92"/>
      <c r="X80" s="92"/>
      <c r="Y80" s="92"/>
      <c r="Z80" s="92"/>
      <c r="AA80" s="92"/>
      <c r="AB80" s="92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</row>
    <row r="81" spans="1:50" s="5" customFormat="1" ht="12.75" customHeight="1" x14ac:dyDescent="0.2">
      <c r="A81" s="71"/>
      <c r="B81" s="64"/>
      <c r="C81" s="34"/>
      <c r="D81" s="65" t="s">
        <v>95</v>
      </c>
      <c r="E81" s="19"/>
      <c r="F81" s="19"/>
      <c r="G81" s="19"/>
      <c r="H81" s="19"/>
      <c r="I81" s="19"/>
      <c r="J81" s="19"/>
      <c r="K81" s="71"/>
      <c r="L81" s="71"/>
      <c r="M81" s="71"/>
      <c r="N81" s="71"/>
      <c r="O81" s="71"/>
      <c r="P81" s="71"/>
      <c r="Q81" s="71"/>
      <c r="R81" s="71"/>
      <c r="S81" s="19"/>
      <c r="T81" s="66"/>
      <c r="U81" s="144">
        <v>0</v>
      </c>
      <c r="V81" s="145"/>
      <c r="W81" s="145"/>
      <c r="X81" s="145"/>
      <c r="Y81" s="145"/>
      <c r="Z81" s="145"/>
      <c r="AA81" s="145"/>
      <c r="AB81" s="146"/>
      <c r="AC81" s="66"/>
      <c r="AD81" s="66"/>
      <c r="AE81" s="147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9"/>
      <c r="AQ81" s="66"/>
      <c r="AR81" s="66"/>
      <c r="AS81" s="152" t="s">
        <v>74</v>
      </c>
      <c r="AT81" s="153"/>
      <c r="AU81" s="153"/>
      <c r="AV81" s="153"/>
      <c r="AW81" s="154"/>
      <c r="AX81" s="66"/>
    </row>
    <row r="82" spans="1:50" s="78" customFormat="1" ht="4.5" customHeight="1" x14ac:dyDescent="0.2">
      <c r="B82" s="90"/>
      <c r="T82" s="91"/>
      <c r="U82" s="92"/>
      <c r="V82" s="92"/>
      <c r="W82" s="92"/>
      <c r="X82" s="92"/>
      <c r="Y82" s="92"/>
      <c r="Z82" s="92"/>
      <c r="AA82" s="92"/>
      <c r="AB82" s="92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</row>
    <row r="83" spans="1:50" s="5" customFormat="1" ht="12.75" customHeight="1" x14ac:dyDescent="0.2">
      <c r="A83" s="71"/>
      <c r="B83" s="64"/>
      <c r="C83" s="34"/>
      <c r="D83" s="65" t="s">
        <v>96</v>
      </c>
      <c r="E83" s="19"/>
      <c r="F83" s="19"/>
      <c r="G83" s="19"/>
      <c r="H83" s="19"/>
      <c r="I83" s="19"/>
      <c r="J83" s="19"/>
      <c r="K83" s="71"/>
      <c r="L83" s="71"/>
      <c r="M83" s="71"/>
      <c r="N83" s="71"/>
      <c r="O83" s="71"/>
      <c r="P83" s="71"/>
      <c r="Q83" s="71"/>
      <c r="R83" s="71"/>
      <c r="S83" s="19"/>
      <c r="T83" s="66"/>
      <c r="U83" s="144"/>
      <c r="V83" s="145"/>
      <c r="W83" s="145"/>
      <c r="X83" s="145"/>
      <c r="Y83" s="145"/>
      <c r="Z83" s="145"/>
      <c r="AA83" s="145"/>
      <c r="AB83" s="146"/>
      <c r="AC83" s="66"/>
      <c r="AD83" s="66"/>
      <c r="AE83" s="147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9"/>
      <c r="AQ83" s="66"/>
      <c r="AR83" s="66"/>
      <c r="AS83" s="152" t="s">
        <v>74</v>
      </c>
      <c r="AT83" s="153"/>
      <c r="AU83" s="153"/>
      <c r="AV83" s="153"/>
      <c r="AW83" s="154"/>
      <c r="AX83" s="66"/>
    </row>
    <row r="84" spans="1:50" s="78" customFormat="1" ht="4.5" customHeight="1" x14ac:dyDescent="0.2">
      <c r="B84" s="90"/>
      <c r="T84" s="91"/>
      <c r="U84" s="92"/>
      <c r="V84" s="92"/>
      <c r="W84" s="92"/>
      <c r="X84" s="92"/>
      <c r="Y84" s="92"/>
      <c r="Z84" s="92"/>
      <c r="AA84" s="92"/>
      <c r="AB84" s="92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</row>
    <row r="85" spans="1:50" s="5" customFormat="1" ht="12.75" customHeight="1" x14ac:dyDescent="0.2">
      <c r="A85" s="71"/>
      <c r="B85" s="64"/>
      <c r="C85" s="34"/>
      <c r="D85" s="65" t="s">
        <v>97</v>
      </c>
      <c r="E85" s="19"/>
      <c r="F85" s="19"/>
      <c r="G85" s="19"/>
      <c r="H85" s="19"/>
      <c r="I85" s="19"/>
      <c r="J85" s="19"/>
      <c r="K85" s="71"/>
      <c r="L85" s="71"/>
      <c r="M85" s="71"/>
      <c r="N85" s="71"/>
      <c r="O85" s="71"/>
      <c r="P85" s="71"/>
      <c r="Q85" s="71"/>
      <c r="R85" s="71"/>
      <c r="S85" s="19"/>
      <c r="T85" s="66"/>
      <c r="U85" s="144">
        <v>0</v>
      </c>
      <c r="V85" s="145"/>
      <c r="W85" s="145"/>
      <c r="X85" s="145"/>
      <c r="Y85" s="145"/>
      <c r="Z85" s="145"/>
      <c r="AA85" s="145"/>
      <c r="AB85" s="146"/>
      <c r="AC85" s="66"/>
      <c r="AD85" s="66"/>
      <c r="AE85" s="147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9"/>
      <c r="AQ85" s="66"/>
      <c r="AR85" s="66"/>
      <c r="AS85" s="152" t="s">
        <v>74</v>
      </c>
      <c r="AT85" s="153"/>
      <c r="AU85" s="153"/>
      <c r="AV85" s="153"/>
      <c r="AW85" s="154"/>
      <c r="AX85" s="66"/>
    </row>
    <row r="86" spans="1:50" s="78" customFormat="1" ht="4.5" customHeight="1" x14ac:dyDescent="0.2">
      <c r="B86" s="90"/>
      <c r="T86" s="91"/>
      <c r="U86" s="92"/>
      <c r="V86" s="92"/>
      <c r="W86" s="92"/>
      <c r="X86" s="92"/>
      <c r="Y86" s="92"/>
      <c r="Z86" s="92"/>
      <c r="AA86" s="92"/>
      <c r="AB86" s="92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</row>
    <row r="87" spans="1:50" s="5" customFormat="1" ht="12.75" customHeight="1" x14ac:dyDescent="0.2">
      <c r="A87" s="71"/>
      <c r="B87" s="64"/>
      <c r="C87" s="34"/>
      <c r="D87" s="65" t="s">
        <v>98</v>
      </c>
      <c r="E87" s="19"/>
      <c r="F87" s="19"/>
      <c r="G87" s="19"/>
      <c r="H87" s="19"/>
      <c r="I87" s="19"/>
      <c r="J87" s="19"/>
      <c r="K87" s="71"/>
      <c r="L87" s="71"/>
      <c r="M87" s="71"/>
      <c r="N87" s="71"/>
      <c r="O87" s="71"/>
      <c r="P87" s="71"/>
      <c r="Q87" s="71"/>
      <c r="R87" s="71"/>
      <c r="S87" s="19"/>
      <c r="T87" s="66"/>
      <c r="U87" s="144">
        <v>0</v>
      </c>
      <c r="V87" s="145"/>
      <c r="W87" s="145"/>
      <c r="X87" s="145"/>
      <c r="Y87" s="145"/>
      <c r="Z87" s="145"/>
      <c r="AA87" s="145"/>
      <c r="AB87" s="146"/>
      <c r="AC87" s="66"/>
      <c r="AD87" s="66"/>
      <c r="AE87" s="147"/>
      <c r="AF87" s="148"/>
      <c r="AG87" s="148"/>
      <c r="AH87" s="148"/>
      <c r="AI87" s="148"/>
      <c r="AJ87" s="148"/>
      <c r="AK87" s="148"/>
      <c r="AL87" s="148"/>
      <c r="AM87" s="148"/>
      <c r="AN87" s="148"/>
      <c r="AO87" s="148"/>
      <c r="AP87" s="149"/>
      <c r="AQ87" s="66"/>
      <c r="AR87" s="66"/>
      <c r="AS87" s="152" t="s">
        <v>74</v>
      </c>
      <c r="AT87" s="153"/>
      <c r="AU87" s="153"/>
      <c r="AV87" s="153"/>
      <c r="AW87" s="154"/>
      <c r="AX87" s="66"/>
    </row>
    <row r="88" spans="1:50" s="78" customFormat="1" ht="4.5" customHeight="1" x14ac:dyDescent="0.2">
      <c r="B88" s="90"/>
      <c r="T88" s="91"/>
      <c r="U88" s="92"/>
      <c r="V88" s="92"/>
      <c r="W88" s="92"/>
      <c r="X88" s="92"/>
      <c r="Y88" s="92"/>
      <c r="Z88" s="92"/>
      <c r="AA88" s="92"/>
      <c r="AB88" s="92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</row>
    <row r="89" spans="1:50" s="5" customFormat="1" ht="5.25" customHeight="1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s="5" customFormat="1" ht="12.75" customHeight="1" x14ac:dyDescent="0.2">
      <c r="A90" s="71"/>
      <c r="B90" s="64" t="s">
        <v>99</v>
      </c>
      <c r="C90" s="34"/>
      <c r="D90" s="130" t="s">
        <v>100</v>
      </c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9"/>
      <c r="S90" s="19"/>
      <c r="T90" s="66"/>
      <c r="U90" s="131">
        <f>SUM(U69:AB87)</f>
        <v>0</v>
      </c>
      <c r="V90" s="132"/>
      <c r="W90" s="132"/>
      <c r="X90" s="132"/>
      <c r="Y90" s="132"/>
      <c r="Z90" s="132"/>
      <c r="AA90" s="132"/>
      <c r="AB90" s="133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</row>
    <row r="91" spans="1:50" s="5" customFormat="1" ht="12.75" customHeight="1" x14ac:dyDescent="0.2">
      <c r="A91" s="71"/>
      <c r="B91" s="64"/>
      <c r="C91" s="34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9"/>
      <c r="S91" s="19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</row>
    <row r="92" spans="1:50" s="78" customFormat="1" ht="5.25" customHeight="1" x14ac:dyDescent="0.2">
      <c r="A92" s="82"/>
      <c r="B92" s="83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6"/>
      <c r="U92" s="87"/>
      <c r="V92" s="87"/>
      <c r="W92" s="87"/>
      <c r="X92" s="87"/>
      <c r="Y92" s="87"/>
      <c r="Z92" s="87"/>
      <c r="AA92" s="87"/>
      <c r="AB92" s="87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86"/>
      <c r="AR92" s="86"/>
      <c r="AS92" s="86"/>
      <c r="AT92" s="86"/>
      <c r="AU92" s="86"/>
      <c r="AV92" s="86"/>
      <c r="AW92" s="86"/>
      <c r="AX92" s="86"/>
    </row>
    <row r="93" spans="1:50" s="78" customFormat="1" ht="4.5" customHeight="1" x14ac:dyDescent="0.2">
      <c r="A93" s="74"/>
      <c r="B93" s="75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6"/>
      <c r="U93" s="77"/>
      <c r="V93" s="77"/>
      <c r="W93" s="77"/>
      <c r="X93" s="77"/>
      <c r="Y93" s="77"/>
      <c r="Z93" s="77"/>
      <c r="AA93" s="77"/>
      <c r="AB93" s="77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</row>
    <row r="94" spans="1:50" s="78" customFormat="1" ht="15.75" x14ac:dyDescent="0.25">
      <c r="B94" s="79" t="s">
        <v>101</v>
      </c>
      <c r="T94" s="80"/>
      <c r="U94" s="81"/>
      <c r="V94" s="81"/>
      <c r="W94" s="81"/>
      <c r="X94" s="81"/>
      <c r="Y94" s="81"/>
      <c r="Z94" s="81"/>
      <c r="AA94" s="81"/>
      <c r="AB94" s="81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</row>
    <row r="95" spans="1:50" s="96" customFormat="1" ht="4.5" customHeight="1" x14ac:dyDescent="0.3">
      <c r="A95" s="93"/>
      <c r="B95" s="94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5"/>
      <c r="U95" s="85"/>
      <c r="V95" s="85"/>
      <c r="W95" s="85"/>
      <c r="X95" s="85"/>
      <c r="Y95" s="85"/>
      <c r="Z95" s="85"/>
      <c r="AA95" s="85"/>
      <c r="AB95" s="8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</row>
    <row r="96" spans="1:50" s="78" customFormat="1" ht="4.5" customHeight="1" x14ac:dyDescent="0.2">
      <c r="A96" s="74"/>
      <c r="B96" s="75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88"/>
      <c r="U96" s="89"/>
      <c r="V96" s="89"/>
      <c r="W96" s="89"/>
      <c r="X96" s="89"/>
      <c r="Y96" s="89"/>
      <c r="Z96" s="89"/>
      <c r="AA96" s="89"/>
      <c r="AB96" s="89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</row>
    <row r="97" spans="1:50" s="5" customFormat="1" ht="12.75" customHeight="1" x14ac:dyDescent="0.2">
      <c r="A97" s="71"/>
      <c r="B97" s="64" t="s">
        <v>102</v>
      </c>
      <c r="C97" s="34" t="s">
        <v>57</v>
      </c>
      <c r="D97" s="130" t="s">
        <v>103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9"/>
      <c r="S97" s="19"/>
      <c r="T97" s="66"/>
      <c r="U97" s="137" t="s">
        <v>71</v>
      </c>
      <c r="V97" s="138"/>
      <c r="W97" s="138"/>
      <c r="X97" s="138"/>
      <c r="Y97" s="138"/>
      <c r="Z97" s="138"/>
      <c r="AA97" s="138"/>
      <c r="AB97" s="139"/>
      <c r="AC97" s="66"/>
      <c r="AD97" s="66"/>
      <c r="AE97" s="137" t="s">
        <v>104</v>
      </c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9"/>
      <c r="AQ97" s="66"/>
      <c r="AR97" s="66"/>
      <c r="AS97" s="97"/>
      <c r="AT97" s="97"/>
      <c r="AU97" s="97"/>
      <c r="AV97" s="97"/>
      <c r="AW97" s="97"/>
      <c r="AX97" s="66"/>
    </row>
    <row r="98" spans="1:50" s="5" customFormat="1" ht="12.75" customHeight="1" x14ac:dyDescent="0.2">
      <c r="A98" s="71"/>
      <c r="B98" s="64"/>
      <c r="C98" s="1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9"/>
      <c r="S98" s="19"/>
      <c r="T98" s="66"/>
      <c r="U98" s="140"/>
      <c r="V98" s="141"/>
      <c r="W98" s="141"/>
      <c r="X98" s="141"/>
      <c r="Y98" s="141"/>
      <c r="Z98" s="141"/>
      <c r="AA98" s="141"/>
      <c r="AB98" s="142"/>
      <c r="AC98" s="66"/>
      <c r="AD98" s="66"/>
      <c r="AE98" s="140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2"/>
      <c r="AQ98" s="66"/>
      <c r="AR98" s="66"/>
      <c r="AS98" s="97"/>
      <c r="AT98" s="97"/>
      <c r="AU98" s="97"/>
      <c r="AV98" s="97"/>
      <c r="AW98" s="97"/>
      <c r="AX98" s="66"/>
    </row>
    <row r="99" spans="1:50" s="78" customFormat="1" ht="4.5" customHeight="1" x14ac:dyDescent="0.2">
      <c r="B99" s="90"/>
      <c r="T99" s="91"/>
      <c r="U99" s="92"/>
      <c r="V99" s="92"/>
      <c r="W99" s="92"/>
      <c r="X99" s="92"/>
      <c r="Y99" s="92"/>
      <c r="Z99" s="92"/>
      <c r="AA99" s="92"/>
      <c r="AB99" s="92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7"/>
      <c r="AT99" s="97"/>
      <c r="AU99" s="97"/>
      <c r="AV99" s="97"/>
      <c r="AW99" s="97"/>
      <c r="AX99" s="91"/>
    </row>
    <row r="100" spans="1:50" s="5" customFormat="1" ht="12.75" customHeight="1" x14ac:dyDescent="0.2">
      <c r="A100" s="71"/>
      <c r="B100" s="64"/>
      <c r="C100" s="34"/>
      <c r="D100" s="65" t="s">
        <v>195</v>
      </c>
      <c r="E100" s="19"/>
      <c r="F100" s="19"/>
      <c r="G100" s="19"/>
      <c r="H100" s="19"/>
      <c r="I100" s="19"/>
      <c r="J100" s="19"/>
      <c r="K100" s="71"/>
      <c r="L100" s="71"/>
      <c r="M100" s="71"/>
      <c r="N100" s="71"/>
      <c r="O100" s="71"/>
      <c r="P100" s="71"/>
      <c r="Q100" s="71"/>
      <c r="R100" s="71"/>
      <c r="S100" s="19"/>
      <c r="T100" s="66"/>
      <c r="U100" s="144">
        <v>0</v>
      </c>
      <c r="V100" s="145"/>
      <c r="W100" s="145"/>
      <c r="X100" s="145"/>
      <c r="Y100" s="145"/>
      <c r="Z100" s="145"/>
      <c r="AA100" s="145"/>
      <c r="AB100" s="146"/>
      <c r="AC100" s="66"/>
      <c r="AD100" s="66"/>
      <c r="AE100" s="147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9"/>
      <c r="AQ100" s="66"/>
      <c r="AR100" s="66"/>
      <c r="AS100" s="97"/>
      <c r="AT100" s="97"/>
      <c r="AU100" s="97"/>
      <c r="AV100" s="97"/>
      <c r="AW100" s="97"/>
      <c r="AX100" s="66"/>
    </row>
    <row r="101" spans="1:50" s="78" customFormat="1" ht="4.5" customHeight="1" x14ac:dyDescent="0.2">
      <c r="B101" s="90"/>
      <c r="T101" s="91"/>
      <c r="U101" s="92"/>
      <c r="V101" s="92"/>
      <c r="W101" s="92"/>
      <c r="X101" s="92"/>
      <c r="Y101" s="92"/>
      <c r="Z101" s="92"/>
      <c r="AA101" s="92"/>
      <c r="AB101" s="92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7"/>
      <c r="AT101" s="97"/>
      <c r="AU101" s="97"/>
      <c r="AV101" s="97"/>
      <c r="AW101" s="97"/>
      <c r="AX101" s="91"/>
    </row>
    <row r="102" spans="1:50" s="5" customFormat="1" ht="12.75" customHeight="1" x14ac:dyDescent="0.2">
      <c r="A102" s="71"/>
      <c r="B102" s="64"/>
      <c r="C102" s="34"/>
      <c r="D102" s="65" t="s">
        <v>106</v>
      </c>
      <c r="E102" s="19"/>
      <c r="F102" s="19"/>
      <c r="G102" s="19"/>
      <c r="H102" s="19"/>
      <c r="I102" s="19"/>
      <c r="J102" s="19"/>
      <c r="K102" s="71"/>
      <c r="L102" s="71"/>
      <c r="M102" s="71"/>
      <c r="N102" s="71"/>
      <c r="O102" s="71"/>
      <c r="P102" s="71"/>
      <c r="Q102" s="71"/>
      <c r="R102" s="71"/>
      <c r="S102" s="19"/>
      <c r="T102" s="66"/>
      <c r="U102" s="144">
        <v>0</v>
      </c>
      <c r="V102" s="145"/>
      <c r="W102" s="145"/>
      <c r="X102" s="145"/>
      <c r="Y102" s="145"/>
      <c r="Z102" s="145"/>
      <c r="AA102" s="145"/>
      <c r="AB102" s="146"/>
      <c r="AC102" s="66"/>
      <c r="AD102" s="66"/>
      <c r="AE102" s="147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9"/>
      <c r="AQ102" s="66"/>
      <c r="AR102" s="66"/>
      <c r="AS102" s="97"/>
      <c r="AT102" s="97"/>
      <c r="AU102" s="97"/>
      <c r="AV102" s="97"/>
      <c r="AW102" s="97"/>
      <c r="AX102" s="66"/>
    </row>
    <row r="103" spans="1:50" s="78" customFormat="1" ht="4.5" customHeight="1" x14ac:dyDescent="0.2">
      <c r="B103" s="90"/>
      <c r="T103" s="91"/>
      <c r="U103" s="92"/>
      <c r="V103" s="92"/>
      <c r="W103" s="92"/>
      <c r="X103" s="92"/>
      <c r="Y103" s="92"/>
      <c r="Z103" s="92"/>
      <c r="AA103" s="92"/>
      <c r="AB103" s="92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7"/>
      <c r="AT103" s="97"/>
      <c r="AU103" s="97"/>
      <c r="AV103" s="97"/>
      <c r="AW103" s="97"/>
      <c r="AX103" s="91"/>
    </row>
    <row r="104" spans="1:50" s="5" customFormat="1" ht="12.75" customHeight="1" x14ac:dyDescent="0.2">
      <c r="A104" s="71"/>
      <c r="B104" s="64"/>
      <c r="C104" s="34"/>
      <c r="D104" s="65" t="s">
        <v>107</v>
      </c>
      <c r="E104" s="19"/>
      <c r="F104" s="19"/>
      <c r="G104" s="19"/>
      <c r="H104" s="19"/>
      <c r="I104" s="19"/>
      <c r="J104" s="19"/>
      <c r="K104" s="71"/>
      <c r="L104" s="71"/>
      <c r="M104" s="71"/>
      <c r="N104" s="71"/>
      <c r="O104" s="71"/>
      <c r="P104" s="71"/>
      <c r="Q104" s="71"/>
      <c r="R104" s="71"/>
      <c r="S104" s="19"/>
      <c r="T104" s="66"/>
      <c r="U104" s="144">
        <v>0</v>
      </c>
      <c r="V104" s="145"/>
      <c r="W104" s="145"/>
      <c r="X104" s="145"/>
      <c r="Y104" s="145"/>
      <c r="Z104" s="145"/>
      <c r="AA104" s="145"/>
      <c r="AB104" s="146"/>
      <c r="AC104" s="66"/>
      <c r="AD104" s="66"/>
      <c r="AE104" s="147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9"/>
      <c r="AQ104" s="66"/>
      <c r="AR104" s="66"/>
      <c r="AS104" s="97"/>
      <c r="AT104" s="97"/>
      <c r="AU104" s="97"/>
      <c r="AV104" s="97"/>
      <c r="AW104" s="97"/>
      <c r="AX104" s="66"/>
    </row>
    <row r="105" spans="1:50" s="78" customFormat="1" ht="4.5" customHeight="1" x14ac:dyDescent="0.2">
      <c r="B105" s="90"/>
      <c r="T105" s="91"/>
      <c r="U105" s="92"/>
      <c r="V105" s="92"/>
      <c r="W105" s="92"/>
      <c r="X105" s="92"/>
      <c r="Y105" s="92"/>
      <c r="Z105" s="92"/>
      <c r="AA105" s="92"/>
      <c r="AB105" s="92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7"/>
      <c r="AT105" s="97"/>
      <c r="AU105" s="97"/>
      <c r="AV105" s="97"/>
      <c r="AW105" s="97"/>
      <c r="AX105" s="91"/>
    </row>
    <row r="106" spans="1:50" s="5" customFormat="1" ht="12.75" customHeight="1" x14ac:dyDescent="0.2">
      <c r="A106" s="71"/>
      <c r="B106" s="64"/>
      <c r="C106" s="34"/>
      <c r="D106" s="65" t="s">
        <v>108</v>
      </c>
      <c r="E106" s="19"/>
      <c r="F106" s="19"/>
      <c r="G106" s="19"/>
      <c r="H106" s="19"/>
      <c r="I106" s="19"/>
      <c r="J106" s="19"/>
      <c r="K106" s="71"/>
      <c r="L106" s="71"/>
      <c r="M106" s="71"/>
      <c r="N106" s="71"/>
      <c r="O106" s="71"/>
      <c r="P106" s="71"/>
      <c r="Q106" s="71"/>
      <c r="R106" s="71"/>
      <c r="S106" s="19"/>
      <c r="T106" s="66"/>
      <c r="U106" s="144">
        <v>0</v>
      </c>
      <c r="V106" s="145"/>
      <c r="W106" s="145"/>
      <c r="X106" s="145"/>
      <c r="Y106" s="145"/>
      <c r="Z106" s="145"/>
      <c r="AA106" s="145"/>
      <c r="AB106" s="146"/>
      <c r="AC106" s="66"/>
      <c r="AD106" s="66"/>
      <c r="AE106" s="147"/>
      <c r="AF106" s="148"/>
      <c r="AG106" s="148"/>
      <c r="AH106" s="148"/>
      <c r="AI106" s="148"/>
      <c r="AJ106" s="148"/>
      <c r="AK106" s="148"/>
      <c r="AL106" s="148"/>
      <c r="AM106" s="148"/>
      <c r="AN106" s="148"/>
      <c r="AO106" s="148"/>
      <c r="AP106" s="149"/>
      <c r="AQ106" s="66"/>
      <c r="AR106" s="66"/>
      <c r="AS106" s="97"/>
      <c r="AT106" s="97"/>
      <c r="AU106" s="97"/>
      <c r="AV106" s="97"/>
      <c r="AW106" s="97"/>
      <c r="AX106" s="66"/>
    </row>
    <row r="107" spans="1:50" s="78" customFormat="1" ht="4.5" customHeight="1" x14ac:dyDescent="0.2">
      <c r="B107" s="90"/>
      <c r="T107" s="91"/>
      <c r="U107" s="92"/>
      <c r="V107" s="92"/>
      <c r="W107" s="92"/>
      <c r="X107" s="92"/>
      <c r="Y107" s="92"/>
      <c r="Z107" s="92"/>
      <c r="AA107" s="92"/>
      <c r="AB107" s="92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7"/>
      <c r="AT107" s="97"/>
      <c r="AU107" s="97"/>
      <c r="AV107" s="97"/>
      <c r="AW107" s="97"/>
      <c r="AX107" s="91"/>
    </row>
    <row r="108" spans="1:50" s="5" customFormat="1" ht="12.75" customHeight="1" x14ac:dyDescent="0.2">
      <c r="A108" s="71"/>
      <c r="D108" s="65" t="s">
        <v>105</v>
      </c>
      <c r="E108" s="19"/>
      <c r="F108" s="19"/>
      <c r="G108" s="19"/>
      <c r="H108" s="19"/>
      <c r="I108" s="19"/>
      <c r="J108" s="19"/>
      <c r="K108" s="71"/>
      <c r="L108" s="71"/>
      <c r="M108" s="71"/>
      <c r="N108" s="71"/>
      <c r="O108" s="71"/>
      <c r="P108" s="71"/>
      <c r="Q108" s="71"/>
      <c r="R108" s="71"/>
      <c r="S108" s="19"/>
      <c r="T108" s="66"/>
      <c r="U108" s="144">
        <v>0</v>
      </c>
      <c r="V108" s="145"/>
      <c r="W108" s="145"/>
      <c r="X108" s="145"/>
      <c r="Y108" s="145"/>
      <c r="Z108" s="145"/>
      <c r="AA108" s="145"/>
      <c r="AB108" s="146"/>
      <c r="AC108" s="66"/>
      <c r="AD108" s="66"/>
      <c r="AE108" s="147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9"/>
      <c r="AQ108" s="66"/>
      <c r="AR108" s="66"/>
      <c r="AS108" s="97"/>
      <c r="AT108" s="97"/>
      <c r="AU108" s="97"/>
      <c r="AV108" s="97"/>
      <c r="AW108" s="97"/>
      <c r="AX108" s="66"/>
    </row>
    <row r="109" spans="1:50" s="78" customFormat="1" ht="4.5" customHeight="1" x14ac:dyDescent="0.2">
      <c r="B109" s="90"/>
      <c r="T109" s="91"/>
      <c r="U109" s="92"/>
      <c r="V109" s="92"/>
      <c r="W109" s="92"/>
      <c r="X109" s="92"/>
      <c r="Y109" s="92"/>
      <c r="Z109" s="92"/>
      <c r="AA109" s="92"/>
      <c r="AB109" s="92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7"/>
      <c r="AT109" s="97"/>
      <c r="AU109" s="97"/>
      <c r="AV109" s="97"/>
      <c r="AW109" s="97"/>
      <c r="AX109" s="91"/>
    </row>
    <row r="110" spans="1:50" s="5" customFormat="1" ht="12.75" customHeight="1" x14ac:dyDescent="0.2">
      <c r="A110" s="71"/>
      <c r="B110" s="64"/>
      <c r="C110" s="34"/>
      <c r="D110" s="65" t="s">
        <v>109</v>
      </c>
      <c r="E110" s="19"/>
      <c r="F110" s="19"/>
      <c r="G110" s="19"/>
      <c r="H110" s="19"/>
      <c r="I110" s="19"/>
      <c r="J110" s="19"/>
      <c r="K110" s="71"/>
      <c r="L110" s="71"/>
      <c r="M110" s="71"/>
      <c r="N110" s="71"/>
      <c r="O110" s="71"/>
      <c r="P110" s="71"/>
      <c r="Q110" s="71"/>
      <c r="R110" s="71"/>
      <c r="S110" s="19"/>
      <c r="T110" s="66"/>
      <c r="U110" s="144">
        <v>0</v>
      </c>
      <c r="V110" s="145"/>
      <c r="W110" s="145"/>
      <c r="X110" s="145"/>
      <c r="Y110" s="145"/>
      <c r="Z110" s="145"/>
      <c r="AA110" s="145"/>
      <c r="AB110" s="146"/>
      <c r="AC110" s="66"/>
      <c r="AD110" s="66"/>
      <c r="AE110" s="147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9"/>
      <c r="AQ110" s="66"/>
      <c r="AR110" s="66"/>
      <c r="AS110" s="97"/>
      <c r="AT110" s="97"/>
      <c r="AU110" s="97"/>
      <c r="AV110" s="97"/>
      <c r="AW110" s="97"/>
      <c r="AX110" s="66"/>
    </row>
    <row r="111" spans="1:50" s="78" customFormat="1" ht="4.5" customHeight="1" x14ac:dyDescent="0.2">
      <c r="B111" s="90"/>
      <c r="T111" s="91"/>
      <c r="U111" s="92"/>
      <c r="V111" s="92"/>
      <c r="W111" s="92"/>
      <c r="X111" s="92"/>
      <c r="Y111" s="92"/>
      <c r="Z111" s="92"/>
      <c r="AA111" s="92"/>
      <c r="AB111" s="92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7"/>
      <c r="AT111" s="97"/>
      <c r="AU111" s="97"/>
      <c r="AV111" s="97"/>
      <c r="AW111" s="97"/>
      <c r="AX111" s="91"/>
    </row>
    <row r="112" spans="1:50" s="5" customFormat="1" ht="12.75" customHeight="1" x14ac:dyDescent="0.2">
      <c r="A112" s="71"/>
      <c r="B112" s="64"/>
      <c r="C112" s="34"/>
      <c r="D112" s="65" t="s">
        <v>110</v>
      </c>
      <c r="E112" s="19"/>
      <c r="F112" s="19"/>
      <c r="G112" s="19"/>
      <c r="H112" s="19"/>
      <c r="I112" s="19"/>
      <c r="J112" s="19"/>
      <c r="K112" s="71"/>
      <c r="L112" s="71"/>
      <c r="M112" s="71"/>
      <c r="N112" s="71"/>
      <c r="O112" s="71"/>
      <c r="P112" s="71"/>
      <c r="Q112" s="71"/>
      <c r="R112" s="71"/>
      <c r="S112" s="19"/>
      <c r="T112" s="66"/>
      <c r="U112" s="144">
        <v>0</v>
      </c>
      <c r="V112" s="145"/>
      <c r="W112" s="145"/>
      <c r="X112" s="145"/>
      <c r="Y112" s="145"/>
      <c r="Z112" s="145"/>
      <c r="AA112" s="145"/>
      <c r="AB112" s="146"/>
      <c r="AC112" s="66"/>
      <c r="AD112" s="66"/>
      <c r="AE112" s="147"/>
      <c r="AF112" s="148"/>
      <c r="AG112" s="148"/>
      <c r="AH112" s="148"/>
      <c r="AI112" s="148"/>
      <c r="AJ112" s="148"/>
      <c r="AK112" s="148"/>
      <c r="AL112" s="148"/>
      <c r="AM112" s="148"/>
      <c r="AN112" s="148"/>
      <c r="AO112" s="148"/>
      <c r="AP112" s="149"/>
      <c r="AQ112" s="66"/>
      <c r="AR112" s="66"/>
      <c r="AS112" s="97"/>
      <c r="AT112" s="97"/>
      <c r="AU112" s="97"/>
      <c r="AV112" s="97"/>
      <c r="AW112" s="97"/>
      <c r="AX112" s="66"/>
    </row>
    <row r="113" spans="1:53" s="78" customFormat="1" ht="4.5" customHeight="1" x14ac:dyDescent="0.2">
      <c r="B113" s="90"/>
      <c r="T113" s="91"/>
      <c r="U113" s="92"/>
      <c r="V113" s="92"/>
      <c r="W113" s="92"/>
      <c r="X113" s="92"/>
      <c r="Y113" s="92"/>
      <c r="Z113" s="92"/>
      <c r="AA113" s="92"/>
      <c r="AB113" s="92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7"/>
      <c r="AT113" s="97"/>
      <c r="AU113" s="97"/>
      <c r="AV113" s="97"/>
      <c r="AW113" s="97"/>
      <c r="AX113" s="91"/>
    </row>
    <row r="114" spans="1:53" s="5" customFormat="1" ht="12.75" customHeight="1" x14ac:dyDescent="0.2">
      <c r="A114" s="71"/>
      <c r="B114" s="64"/>
      <c r="C114" s="34"/>
      <c r="D114" s="65" t="s">
        <v>111</v>
      </c>
      <c r="E114" s="19"/>
      <c r="F114" s="19"/>
      <c r="G114" s="19"/>
      <c r="H114" s="19"/>
      <c r="I114" s="19"/>
      <c r="J114" s="19"/>
      <c r="K114" s="71"/>
      <c r="L114" s="71"/>
      <c r="M114" s="71"/>
      <c r="N114" s="71"/>
      <c r="O114" s="71"/>
      <c r="P114" s="71"/>
      <c r="Q114" s="71"/>
      <c r="R114" s="71"/>
      <c r="S114" s="19"/>
      <c r="T114" s="66"/>
      <c r="U114" s="144">
        <v>0</v>
      </c>
      <c r="V114" s="145"/>
      <c r="W114" s="145"/>
      <c r="X114" s="145"/>
      <c r="Y114" s="145"/>
      <c r="Z114" s="145"/>
      <c r="AA114" s="145"/>
      <c r="AB114" s="146"/>
      <c r="AC114" s="66"/>
      <c r="AD114" s="66"/>
      <c r="AE114" s="147"/>
      <c r="AF114" s="148"/>
      <c r="AG114" s="148"/>
      <c r="AH114" s="148"/>
      <c r="AI114" s="148"/>
      <c r="AJ114" s="148"/>
      <c r="AK114" s="148"/>
      <c r="AL114" s="148"/>
      <c r="AM114" s="148"/>
      <c r="AN114" s="148"/>
      <c r="AO114" s="148"/>
      <c r="AP114" s="149"/>
      <c r="AQ114" s="66"/>
      <c r="AR114" s="66"/>
      <c r="AS114" s="97"/>
      <c r="AT114" s="97"/>
      <c r="AU114" s="97"/>
      <c r="AV114" s="97"/>
      <c r="AW114" s="97"/>
      <c r="AX114" s="66"/>
    </row>
    <row r="115" spans="1:53" s="78" customFormat="1" ht="4.5" customHeight="1" x14ac:dyDescent="0.2">
      <c r="B115" s="90"/>
      <c r="T115" s="91"/>
      <c r="U115" s="92"/>
      <c r="V115" s="92"/>
      <c r="W115" s="92"/>
      <c r="X115" s="92"/>
      <c r="Y115" s="92"/>
      <c r="Z115" s="92"/>
      <c r="AA115" s="92"/>
      <c r="AB115" s="92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7"/>
      <c r="AT115" s="97"/>
      <c r="AU115" s="97"/>
      <c r="AV115" s="97"/>
      <c r="AW115" s="97"/>
      <c r="AX115" s="91"/>
    </row>
    <row r="116" spans="1:53" s="5" customFormat="1" ht="12.75" customHeight="1" x14ac:dyDescent="0.2">
      <c r="A116" s="71"/>
      <c r="B116" s="64"/>
      <c r="C116" s="34"/>
      <c r="D116" s="65" t="s">
        <v>111</v>
      </c>
      <c r="E116" s="19"/>
      <c r="F116" s="19"/>
      <c r="G116" s="19"/>
      <c r="H116" s="19"/>
      <c r="I116" s="19"/>
      <c r="J116" s="19"/>
      <c r="K116" s="71"/>
      <c r="L116" s="71"/>
      <c r="M116" s="71"/>
      <c r="N116" s="71"/>
      <c r="O116" s="71"/>
      <c r="P116" s="71"/>
      <c r="Q116" s="71"/>
      <c r="R116" s="71"/>
      <c r="S116" s="19"/>
      <c r="T116" s="66"/>
      <c r="U116" s="144">
        <v>0</v>
      </c>
      <c r="V116" s="145"/>
      <c r="W116" s="145"/>
      <c r="X116" s="145"/>
      <c r="Y116" s="145"/>
      <c r="Z116" s="145"/>
      <c r="AA116" s="145"/>
      <c r="AB116" s="146"/>
      <c r="AC116" s="66"/>
      <c r="AD116" s="66"/>
      <c r="AE116" s="147"/>
      <c r="AF116" s="148"/>
      <c r="AG116" s="148"/>
      <c r="AH116" s="148"/>
      <c r="AI116" s="148"/>
      <c r="AJ116" s="148"/>
      <c r="AK116" s="148"/>
      <c r="AL116" s="148"/>
      <c r="AM116" s="148"/>
      <c r="AN116" s="148"/>
      <c r="AO116" s="148"/>
      <c r="AP116" s="149"/>
      <c r="AQ116" s="66"/>
      <c r="AR116" s="66"/>
      <c r="AS116" s="97"/>
      <c r="AT116" s="97"/>
      <c r="AU116" s="97"/>
      <c r="AV116" s="97"/>
      <c r="AW116" s="97"/>
      <c r="AX116" s="66"/>
    </row>
    <row r="117" spans="1:53" s="78" customFormat="1" ht="4.5" customHeight="1" x14ac:dyDescent="0.2">
      <c r="B117" s="90"/>
      <c r="T117" s="91"/>
      <c r="U117" s="92"/>
      <c r="V117" s="92"/>
      <c r="W117" s="92"/>
      <c r="X117" s="92"/>
      <c r="Y117" s="92"/>
      <c r="Z117" s="92"/>
      <c r="AA117" s="92"/>
      <c r="AB117" s="92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</row>
    <row r="118" spans="1:53" s="5" customFormat="1" ht="5.25" customHeight="1" x14ac:dyDescent="0.2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3" s="5" customFormat="1" ht="12.75" customHeight="1" x14ac:dyDescent="0.2">
      <c r="A119" s="71"/>
      <c r="B119" s="64" t="s">
        <v>112</v>
      </c>
      <c r="C119" s="34"/>
      <c r="D119" s="130" t="s">
        <v>113</v>
      </c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9"/>
      <c r="S119" s="19"/>
      <c r="T119" s="66"/>
      <c r="U119" s="131">
        <f>SUM(U100:AB116)</f>
        <v>0</v>
      </c>
      <c r="V119" s="132"/>
      <c r="W119" s="132"/>
      <c r="X119" s="132"/>
      <c r="Y119" s="132"/>
      <c r="Z119" s="132"/>
      <c r="AA119" s="132"/>
      <c r="AB119" s="133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</row>
    <row r="120" spans="1:53" s="5" customFormat="1" ht="12.75" customHeight="1" x14ac:dyDescent="0.2">
      <c r="A120" s="71"/>
      <c r="B120" s="64"/>
      <c r="C120" s="34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9"/>
      <c r="S120" s="19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</row>
    <row r="121" spans="1:53" s="78" customFormat="1" ht="5.25" customHeight="1" x14ac:dyDescent="0.2">
      <c r="A121" s="82"/>
      <c r="B121" s="83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6"/>
      <c r="U121" s="87"/>
      <c r="V121" s="87"/>
      <c r="W121" s="87"/>
      <c r="X121" s="87"/>
      <c r="Y121" s="87"/>
      <c r="Z121" s="87"/>
      <c r="AA121" s="87"/>
      <c r="AB121" s="87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86"/>
      <c r="AR121" s="86"/>
      <c r="AS121" s="86"/>
      <c r="AT121" s="86"/>
      <c r="AU121" s="86"/>
      <c r="AV121" s="86"/>
      <c r="AW121" s="86"/>
      <c r="AX121" s="86"/>
    </row>
    <row r="122" spans="1:53" s="5" customFormat="1" ht="5.25" customHeight="1" x14ac:dyDescent="0.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3" s="5" customFormat="1" ht="12.75" customHeight="1" x14ac:dyDescent="0.2">
      <c r="A123" s="71"/>
      <c r="B123" s="64" t="s">
        <v>114</v>
      </c>
      <c r="C123" s="34"/>
      <c r="D123" s="150" t="s">
        <v>115</v>
      </c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9"/>
      <c r="S123" s="19"/>
      <c r="T123" s="66"/>
      <c r="U123" s="131">
        <f>SUM(U59+U90+U119)</f>
        <v>0</v>
      </c>
      <c r="V123" s="132"/>
      <c r="W123" s="132"/>
      <c r="X123" s="132"/>
      <c r="Y123" s="132"/>
      <c r="Z123" s="132"/>
      <c r="AA123" s="132"/>
      <c r="AB123" s="133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</row>
    <row r="124" spans="1:53" s="5" customFormat="1" ht="12.75" customHeight="1" x14ac:dyDescent="0.2">
      <c r="A124" s="71"/>
      <c r="B124" s="64"/>
      <c r="C124" s="34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9"/>
      <c r="S124" s="19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</row>
    <row r="125" spans="1:53" s="78" customFormat="1" ht="5.25" customHeight="1" x14ac:dyDescent="0.2">
      <c r="A125" s="82"/>
      <c r="B125" s="83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6"/>
      <c r="U125" s="87"/>
      <c r="V125" s="87"/>
      <c r="W125" s="87"/>
      <c r="X125" s="87"/>
      <c r="Y125" s="87"/>
      <c r="Z125" s="87"/>
      <c r="AA125" s="87"/>
      <c r="AB125" s="87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</row>
    <row r="126" spans="1:53" s="5" customFormat="1" ht="12.75" customHeight="1" x14ac:dyDescent="0.2"/>
    <row r="127" spans="1:53" ht="13.5" customHeight="1" x14ac:dyDescent="0.3">
      <c r="A127" s="60" t="s">
        <v>116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56"/>
      <c r="AZ127" s="56"/>
      <c r="BA127" s="56"/>
    </row>
    <row r="128" spans="1:53" s="5" customFormat="1" ht="12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</row>
    <row r="129" spans="1:50" s="5" customFormat="1" ht="12.75" customHeight="1" x14ac:dyDescent="0.2">
      <c r="A129" s="19"/>
      <c r="B129" s="19"/>
      <c r="C129" s="151" t="s">
        <v>117</v>
      </c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1"/>
      <c r="AM129" s="151"/>
      <c r="AN129" s="151"/>
      <c r="AO129" s="151"/>
      <c r="AP129" s="151"/>
      <c r="AQ129" s="151"/>
      <c r="AR129" s="151"/>
      <c r="AS129" s="151"/>
      <c r="AT129" s="151"/>
      <c r="AU129" s="151"/>
      <c r="AV129" s="151"/>
      <c r="AW129" s="151"/>
      <c r="AX129" s="19"/>
    </row>
    <row r="130" spans="1:50" s="5" customFormat="1" ht="12.75" customHeight="1" x14ac:dyDescent="0.2">
      <c r="A130" s="19"/>
      <c r="B130" s="19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9"/>
    </row>
    <row r="131" spans="1:50" s="5" customFormat="1" ht="12.75" customHeight="1" x14ac:dyDescent="0.2">
      <c r="A131" s="19"/>
      <c r="B131" s="19"/>
      <c r="C131" s="9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</row>
    <row r="132" spans="1:50" s="78" customFormat="1" ht="4.5" customHeight="1" x14ac:dyDescent="0.2">
      <c r="A132" s="74"/>
      <c r="B132" s="75"/>
      <c r="C132" s="99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6"/>
      <c r="U132" s="77"/>
      <c r="V132" s="77"/>
      <c r="W132" s="77"/>
      <c r="X132" s="77"/>
      <c r="Y132" s="77"/>
      <c r="Z132" s="77"/>
      <c r="AA132" s="77"/>
      <c r="AB132" s="77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</row>
    <row r="133" spans="1:50" s="78" customFormat="1" ht="15.75" x14ac:dyDescent="0.25">
      <c r="B133" s="79" t="s">
        <v>118</v>
      </c>
      <c r="C133" s="100"/>
      <c r="T133" s="80"/>
      <c r="U133" s="81"/>
      <c r="V133" s="81"/>
      <c r="W133" s="81"/>
      <c r="X133" s="81"/>
      <c r="Y133" s="81"/>
      <c r="Z133" s="81"/>
      <c r="AA133" s="81"/>
      <c r="AB133" s="81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</row>
    <row r="134" spans="1:50" s="96" customFormat="1" ht="4.5" customHeight="1" x14ac:dyDescent="0.3">
      <c r="A134" s="93"/>
      <c r="B134" s="94"/>
      <c r="C134" s="101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5"/>
      <c r="U134" s="85"/>
      <c r="V134" s="85"/>
      <c r="W134" s="85"/>
      <c r="X134" s="85"/>
      <c r="Y134" s="85"/>
      <c r="Z134" s="85"/>
      <c r="AA134" s="85"/>
      <c r="AB134" s="8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</row>
    <row r="135" spans="1:50" s="78" customFormat="1" ht="4.5" customHeight="1" x14ac:dyDescent="0.2">
      <c r="A135" s="74"/>
      <c r="B135" s="75"/>
      <c r="C135" s="99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88"/>
      <c r="U135" s="89"/>
      <c r="V135" s="89"/>
      <c r="W135" s="89"/>
      <c r="X135" s="89"/>
      <c r="Y135" s="89"/>
      <c r="Z135" s="89"/>
      <c r="AA135" s="89"/>
      <c r="AB135" s="89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</row>
    <row r="136" spans="1:50" s="5" customFormat="1" ht="12.75" customHeight="1" x14ac:dyDescent="0.2">
      <c r="A136" s="71"/>
      <c r="B136" s="64" t="s">
        <v>119</v>
      </c>
      <c r="C136" s="34" t="s">
        <v>57</v>
      </c>
      <c r="D136" s="130" t="s">
        <v>120</v>
      </c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9"/>
      <c r="S136" s="19"/>
      <c r="T136" s="66"/>
      <c r="U136" s="137" t="s">
        <v>71</v>
      </c>
      <c r="V136" s="138"/>
      <c r="W136" s="138"/>
      <c r="X136" s="138"/>
      <c r="Y136" s="138"/>
      <c r="Z136" s="138"/>
      <c r="AA136" s="138"/>
      <c r="AB136" s="139"/>
      <c r="AC136" s="66"/>
      <c r="AD136" s="66"/>
      <c r="AE136" s="137" t="s">
        <v>121</v>
      </c>
      <c r="AF136" s="138"/>
      <c r="AG136" s="138"/>
      <c r="AH136" s="138"/>
      <c r="AI136" s="138"/>
      <c r="AJ136" s="138"/>
      <c r="AK136" s="138"/>
      <c r="AL136" s="139"/>
      <c r="AM136" s="66"/>
      <c r="AN136" s="66"/>
      <c r="AO136" s="137" t="s">
        <v>104</v>
      </c>
      <c r="AP136" s="138"/>
      <c r="AQ136" s="138"/>
      <c r="AR136" s="138"/>
      <c r="AS136" s="138"/>
      <c r="AT136" s="138"/>
      <c r="AU136" s="138"/>
      <c r="AV136" s="138"/>
      <c r="AW136" s="139"/>
      <c r="AX136" s="66"/>
    </row>
    <row r="137" spans="1:50" s="5" customFormat="1" ht="12.75" customHeight="1" x14ac:dyDescent="0.2">
      <c r="A137" s="71"/>
      <c r="B137" s="64"/>
      <c r="C137" s="102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9"/>
      <c r="S137" s="19"/>
      <c r="T137" s="66"/>
      <c r="U137" s="140"/>
      <c r="V137" s="141"/>
      <c r="W137" s="141"/>
      <c r="X137" s="141"/>
      <c r="Y137" s="141"/>
      <c r="Z137" s="141"/>
      <c r="AA137" s="141"/>
      <c r="AB137" s="142"/>
      <c r="AC137" s="66"/>
      <c r="AD137" s="66"/>
      <c r="AE137" s="140"/>
      <c r="AF137" s="141"/>
      <c r="AG137" s="141"/>
      <c r="AH137" s="141"/>
      <c r="AI137" s="141"/>
      <c r="AJ137" s="141"/>
      <c r="AK137" s="141"/>
      <c r="AL137" s="142"/>
      <c r="AM137" s="66"/>
      <c r="AN137" s="66"/>
      <c r="AO137" s="140"/>
      <c r="AP137" s="141"/>
      <c r="AQ137" s="141"/>
      <c r="AR137" s="141"/>
      <c r="AS137" s="141"/>
      <c r="AT137" s="141"/>
      <c r="AU137" s="141"/>
      <c r="AV137" s="141"/>
      <c r="AW137" s="142"/>
      <c r="AX137" s="66"/>
    </row>
    <row r="138" spans="1:50" s="78" customFormat="1" ht="4.5" customHeight="1" x14ac:dyDescent="0.2">
      <c r="B138" s="90"/>
      <c r="C138" s="103"/>
      <c r="T138" s="91"/>
      <c r="U138" s="92"/>
      <c r="V138" s="92"/>
      <c r="W138" s="92"/>
      <c r="X138" s="92"/>
      <c r="Y138" s="92"/>
      <c r="Z138" s="92"/>
      <c r="AA138" s="92"/>
      <c r="AB138" s="92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</row>
    <row r="139" spans="1:50" s="5" customFormat="1" ht="12.75" customHeight="1" x14ac:dyDescent="0.2">
      <c r="A139" s="71"/>
      <c r="C139" s="2"/>
      <c r="D139" s="65" t="s">
        <v>122</v>
      </c>
      <c r="E139" s="19"/>
      <c r="F139" s="19"/>
      <c r="G139" s="19"/>
      <c r="H139" s="19"/>
      <c r="I139" s="19"/>
      <c r="J139" s="19"/>
      <c r="K139" s="71"/>
      <c r="L139" s="71"/>
      <c r="M139" s="71"/>
      <c r="N139" s="71"/>
      <c r="O139" s="71"/>
      <c r="P139" s="71"/>
      <c r="Q139" s="71"/>
      <c r="R139" s="71"/>
      <c r="S139" s="19"/>
      <c r="T139" s="66"/>
      <c r="U139" s="144">
        <v>0</v>
      </c>
      <c r="V139" s="145"/>
      <c r="W139" s="145"/>
      <c r="X139" s="145"/>
      <c r="Y139" s="145"/>
      <c r="Z139" s="145"/>
      <c r="AA139" s="145"/>
      <c r="AB139" s="146"/>
      <c r="AC139" s="66"/>
      <c r="AD139" s="66"/>
      <c r="AE139" s="127">
        <f>SUM(U139)</f>
        <v>0</v>
      </c>
      <c r="AF139" s="128"/>
      <c r="AG139" s="128"/>
      <c r="AH139" s="128"/>
      <c r="AI139" s="128"/>
      <c r="AJ139" s="128"/>
      <c r="AK139" s="128"/>
      <c r="AL139" s="129"/>
      <c r="AM139" s="66"/>
      <c r="AN139" s="66"/>
      <c r="AO139" s="147"/>
      <c r="AP139" s="148"/>
      <c r="AQ139" s="148"/>
      <c r="AR139" s="148"/>
      <c r="AS139" s="148"/>
      <c r="AT139" s="148"/>
      <c r="AU139" s="148"/>
      <c r="AV139" s="148"/>
      <c r="AW139" s="149"/>
      <c r="AX139" s="66"/>
    </row>
    <row r="140" spans="1:50" s="78" customFormat="1" ht="4.5" customHeight="1" x14ac:dyDescent="0.2">
      <c r="B140" s="90"/>
      <c r="C140" s="103"/>
      <c r="T140" s="91"/>
      <c r="U140" s="92"/>
      <c r="V140" s="92"/>
      <c r="W140" s="92"/>
      <c r="X140" s="92"/>
      <c r="Y140" s="92"/>
      <c r="Z140" s="92"/>
      <c r="AA140" s="92"/>
      <c r="AB140" s="92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</row>
    <row r="141" spans="1:50" s="5" customFormat="1" ht="12.75" customHeight="1" x14ac:dyDescent="0.2">
      <c r="A141" s="71"/>
      <c r="B141" s="64"/>
      <c r="C141" s="34"/>
      <c r="D141" s="65" t="s">
        <v>123</v>
      </c>
      <c r="E141" s="19"/>
      <c r="F141" s="19"/>
      <c r="G141" s="19"/>
      <c r="H141" s="19"/>
      <c r="I141" s="19"/>
      <c r="J141" s="19"/>
      <c r="K141" s="71"/>
      <c r="L141" s="71"/>
      <c r="M141" s="71"/>
      <c r="N141" s="71"/>
      <c r="O141" s="71"/>
      <c r="P141" s="71"/>
      <c r="Q141" s="71"/>
      <c r="R141" s="71"/>
      <c r="S141" s="19"/>
      <c r="T141" s="66"/>
      <c r="U141" s="144">
        <v>0</v>
      </c>
      <c r="V141" s="145"/>
      <c r="W141" s="145"/>
      <c r="X141" s="145"/>
      <c r="Y141" s="145"/>
      <c r="Z141" s="145"/>
      <c r="AA141" s="145"/>
      <c r="AB141" s="146"/>
      <c r="AC141" s="66"/>
      <c r="AD141" s="66"/>
      <c r="AE141" s="127">
        <f>SUM(U141)</f>
        <v>0</v>
      </c>
      <c r="AF141" s="128"/>
      <c r="AG141" s="128"/>
      <c r="AH141" s="128"/>
      <c r="AI141" s="128"/>
      <c r="AJ141" s="128"/>
      <c r="AK141" s="128"/>
      <c r="AL141" s="129"/>
      <c r="AM141" s="66"/>
      <c r="AN141" s="66"/>
      <c r="AO141" s="147"/>
      <c r="AP141" s="148"/>
      <c r="AQ141" s="148"/>
      <c r="AR141" s="148"/>
      <c r="AS141" s="148"/>
      <c r="AT141" s="148"/>
      <c r="AU141" s="148"/>
      <c r="AV141" s="148"/>
      <c r="AW141" s="149"/>
      <c r="AX141" s="66"/>
    </row>
    <row r="142" spans="1:50" s="78" customFormat="1" ht="4.5" customHeight="1" x14ac:dyDescent="0.2">
      <c r="B142" s="90"/>
      <c r="C142" s="103"/>
      <c r="T142" s="91"/>
      <c r="U142" s="92"/>
      <c r="V142" s="92"/>
      <c r="W142" s="92"/>
      <c r="X142" s="92"/>
      <c r="Y142" s="92"/>
      <c r="Z142" s="92"/>
      <c r="AA142" s="92"/>
      <c r="AB142" s="92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</row>
    <row r="143" spans="1:50" s="5" customFormat="1" ht="12.75" customHeight="1" x14ac:dyDescent="0.2">
      <c r="A143" s="71"/>
      <c r="B143" s="64"/>
      <c r="C143" s="34"/>
      <c r="D143" s="65" t="s">
        <v>124</v>
      </c>
      <c r="E143" s="19"/>
      <c r="F143" s="19"/>
      <c r="G143" s="19"/>
      <c r="H143" s="19"/>
      <c r="I143" s="19"/>
      <c r="J143" s="19"/>
      <c r="K143" s="71"/>
      <c r="L143" s="71"/>
      <c r="M143" s="71"/>
      <c r="N143" s="71"/>
      <c r="O143" s="71"/>
      <c r="P143" s="71"/>
      <c r="Q143" s="71"/>
      <c r="R143" s="71"/>
      <c r="S143" s="19"/>
      <c r="T143" s="66"/>
      <c r="U143" s="144">
        <v>0</v>
      </c>
      <c r="V143" s="145"/>
      <c r="W143" s="145"/>
      <c r="X143" s="145"/>
      <c r="Y143" s="145"/>
      <c r="Z143" s="145"/>
      <c r="AA143" s="145"/>
      <c r="AB143" s="146"/>
      <c r="AC143" s="66"/>
      <c r="AD143" s="66"/>
      <c r="AE143" s="127">
        <f>SUM(U143)</f>
        <v>0</v>
      </c>
      <c r="AF143" s="128"/>
      <c r="AG143" s="128"/>
      <c r="AH143" s="128"/>
      <c r="AI143" s="128"/>
      <c r="AJ143" s="128"/>
      <c r="AK143" s="128"/>
      <c r="AL143" s="129"/>
      <c r="AM143" s="66"/>
      <c r="AN143" s="66"/>
      <c r="AO143" s="147"/>
      <c r="AP143" s="148"/>
      <c r="AQ143" s="148"/>
      <c r="AR143" s="148"/>
      <c r="AS143" s="148"/>
      <c r="AT143" s="148"/>
      <c r="AU143" s="148"/>
      <c r="AV143" s="148"/>
      <c r="AW143" s="149"/>
      <c r="AX143" s="66"/>
    </row>
    <row r="144" spans="1:50" s="78" customFormat="1" ht="4.5" customHeight="1" x14ac:dyDescent="0.2">
      <c r="B144" s="90"/>
      <c r="T144" s="91"/>
      <c r="U144" s="92"/>
      <c r="V144" s="92"/>
      <c r="W144" s="92"/>
      <c r="X144" s="92"/>
      <c r="Y144" s="92"/>
      <c r="Z144" s="92"/>
      <c r="AA144" s="92"/>
      <c r="AB144" s="92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</row>
    <row r="145" spans="1:50" s="5" customFormat="1" ht="12.75" customHeight="1" x14ac:dyDescent="0.2">
      <c r="A145" s="71"/>
      <c r="B145" s="64"/>
      <c r="C145" s="34"/>
      <c r="D145" s="65" t="s">
        <v>125</v>
      </c>
      <c r="E145" s="19"/>
      <c r="F145" s="19"/>
      <c r="G145" s="19"/>
      <c r="H145" s="19"/>
      <c r="I145" s="19"/>
      <c r="J145" s="19"/>
      <c r="K145" s="71"/>
      <c r="L145" s="71"/>
      <c r="M145" s="71"/>
      <c r="N145" s="71"/>
      <c r="O145" s="71"/>
      <c r="P145" s="71"/>
      <c r="Q145" s="71"/>
      <c r="R145" s="71"/>
      <c r="S145" s="19"/>
      <c r="T145" s="66"/>
      <c r="U145" s="144">
        <v>0</v>
      </c>
      <c r="V145" s="145"/>
      <c r="W145" s="145"/>
      <c r="X145" s="145"/>
      <c r="Y145" s="145"/>
      <c r="Z145" s="145"/>
      <c r="AA145" s="145"/>
      <c r="AB145" s="146"/>
      <c r="AC145" s="66"/>
      <c r="AD145" s="66"/>
      <c r="AE145" s="127">
        <f>SUM(U145)</f>
        <v>0</v>
      </c>
      <c r="AF145" s="128"/>
      <c r="AG145" s="128"/>
      <c r="AH145" s="128"/>
      <c r="AI145" s="128"/>
      <c r="AJ145" s="128"/>
      <c r="AK145" s="128"/>
      <c r="AL145" s="129"/>
      <c r="AM145" s="66"/>
      <c r="AN145" s="66"/>
      <c r="AO145" s="147"/>
      <c r="AP145" s="148"/>
      <c r="AQ145" s="148"/>
      <c r="AR145" s="148"/>
      <c r="AS145" s="148"/>
      <c r="AT145" s="148"/>
      <c r="AU145" s="148"/>
      <c r="AV145" s="148"/>
      <c r="AW145" s="149"/>
      <c r="AX145" s="66"/>
    </row>
    <row r="146" spans="1:50" s="78" customFormat="1" ht="4.5" customHeight="1" x14ac:dyDescent="0.2">
      <c r="B146" s="90"/>
      <c r="T146" s="91"/>
      <c r="U146" s="92"/>
      <c r="V146" s="92"/>
      <c r="W146" s="92"/>
      <c r="X146" s="92"/>
      <c r="Y146" s="92"/>
      <c r="Z146" s="92"/>
      <c r="AA146" s="92"/>
      <c r="AB146" s="92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</row>
    <row r="147" spans="1:50" s="5" customFormat="1" ht="12.75" customHeight="1" x14ac:dyDescent="0.2">
      <c r="A147" s="71"/>
      <c r="B147" s="64"/>
      <c r="C147" s="34"/>
      <c r="D147" s="65" t="s">
        <v>126</v>
      </c>
      <c r="E147" s="19"/>
      <c r="F147" s="19"/>
      <c r="G147" s="19"/>
      <c r="H147" s="19"/>
      <c r="I147" s="19"/>
      <c r="J147" s="19"/>
      <c r="K147" s="71"/>
      <c r="L147" s="71"/>
      <c r="M147" s="71"/>
      <c r="N147" s="71"/>
      <c r="O147" s="71"/>
      <c r="P147" s="71"/>
      <c r="Q147" s="71"/>
      <c r="R147" s="71"/>
      <c r="S147" s="19"/>
      <c r="T147" s="66"/>
      <c r="U147" s="144">
        <v>0</v>
      </c>
      <c r="V147" s="145"/>
      <c r="W147" s="145"/>
      <c r="X147" s="145"/>
      <c r="Y147" s="145"/>
      <c r="Z147" s="145"/>
      <c r="AA147" s="145"/>
      <c r="AB147" s="14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147"/>
      <c r="AP147" s="148"/>
      <c r="AQ147" s="148"/>
      <c r="AR147" s="148"/>
      <c r="AS147" s="148"/>
      <c r="AT147" s="148"/>
      <c r="AU147" s="148"/>
      <c r="AV147" s="148"/>
      <c r="AW147" s="149"/>
      <c r="AX147" s="66"/>
    </row>
    <row r="148" spans="1:50" s="78" customFormat="1" ht="4.5" customHeight="1" x14ac:dyDescent="0.2">
      <c r="B148" s="90"/>
      <c r="T148" s="91"/>
      <c r="U148" s="92"/>
      <c r="V148" s="92"/>
      <c r="W148" s="92"/>
      <c r="X148" s="92"/>
      <c r="Y148" s="92"/>
      <c r="Z148" s="92"/>
      <c r="AA148" s="92"/>
      <c r="AB148" s="92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</row>
    <row r="149" spans="1:50" s="5" customFormat="1" ht="12.75" customHeight="1" x14ac:dyDescent="0.2">
      <c r="A149" s="71"/>
      <c r="B149" s="64"/>
      <c r="C149" s="34"/>
      <c r="D149" s="65" t="s">
        <v>127</v>
      </c>
      <c r="E149" s="19"/>
      <c r="F149" s="19"/>
      <c r="G149" s="19"/>
      <c r="H149" s="19"/>
      <c r="I149" s="19"/>
      <c r="J149" s="19"/>
      <c r="K149" s="71"/>
      <c r="L149" s="71"/>
      <c r="M149" s="71"/>
      <c r="N149" s="71"/>
      <c r="O149" s="71"/>
      <c r="P149" s="71"/>
      <c r="Q149" s="71"/>
      <c r="R149" s="71"/>
      <c r="S149" s="19"/>
      <c r="T149" s="66"/>
      <c r="U149" s="144">
        <v>0</v>
      </c>
      <c r="V149" s="145"/>
      <c r="W149" s="145"/>
      <c r="X149" s="145"/>
      <c r="Y149" s="145"/>
      <c r="Z149" s="145"/>
      <c r="AA149" s="145"/>
      <c r="AB149" s="146"/>
      <c r="AC149" s="66"/>
      <c r="AD149" s="66"/>
      <c r="AE149" s="127">
        <f>IF($U$16="Oui",0,U149)</f>
        <v>0</v>
      </c>
      <c r="AF149" s="128"/>
      <c r="AG149" s="128"/>
      <c r="AH149" s="128"/>
      <c r="AI149" s="128"/>
      <c r="AJ149" s="128"/>
      <c r="AK149" s="128"/>
      <c r="AL149" s="129"/>
      <c r="AM149" s="66"/>
      <c r="AN149" s="66"/>
      <c r="AO149" s="147"/>
      <c r="AP149" s="148"/>
      <c r="AQ149" s="148"/>
      <c r="AR149" s="148"/>
      <c r="AS149" s="148"/>
      <c r="AT149" s="148"/>
      <c r="AU149" s="148"/>
      <c r="AV149" s="148"/>
      <c r="AW149" s="149"/>
      <c r="AX149" s="66"/>
    </row>
    <row r="150" spans="1:50" s="78" customFormat="1" ht="4.5" customHeight="1" x14ac:dyDescent="0.2">
      <c r="B150" s="90"/>
      <c r="T150" s="91"/>
      <c r="U150" s="92"/>
      <c r="V150" s="92"/>
      <c r="W150" s="92"/>
      <c r="X150" s="92"/>
      <c r="Y150" s="92"/>
      <c r="Z150" s="92"/>
      <c r="AA150" s="92"/>
      <c r="AB150" s="92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</row>
    <row r="151" spans="1:50" s="5" customFormat="1" ht="12.75" customHeight="1" x14ac:dyDescent="0.2">
      <c r="A151" s="71"/>
      <c r="B151" s="64"/>
      <c r="C151" s="34"/>
      <c r="D151" s="65" t="s">
        <v>128</v>
      </c>
      <c r="E151" s="19"/>
      <c r="F151" s="19"/>
      <c r="G151" s="19"/>
      <c r="H151" s="19"/>
      <c r="I151" s="19"/>
      <c r="J151" s="19"/>
      <c r="K151" s="71"/>
      <c r="L151" s="71"/>
      <c r="M151" s="71"/>
      <c r="N151" s="71"/>
      <c r="O151" s="71"/>
      <c r="P151" s="71"/>
      <c r="Q151" s="71"/>
      <c r="R151" s="71"/>
      <c r="S151" s="19"/>
      <c r="T151" s="66"/>
      <c r="U151" s="144">
        <v>0</v>
      </c>
      <c r="V151" s="145"/>
      <c r="W151" s="145"/>
      <c r="X151" s="145"/>
      <c r="Y151" s="145"/>
      <c r="Z151" s="145"/>
      <c r="AA151" s="145"/>
      <c r="AB151" s="146"/>
      <c r="AC151" s="66"/>
      <c r="AD151" s="66"/>
      <c r="AE151" s="127">
        <f>IF($U$16="Oui",0,U151)</f>
        <v>0</v>
      </c>
      <c r="AF151" s="128"/>
      <c r="AG151" s="128"/>
      <c r="AH151" s="128"/>
      <c r="AI151" s="128"/>
      <c r="AJ151" s="128"/>
      <c r="AK151" s="128"/>
      <c r="AL151" s="129"/>
      <c r="AM151" s="66"/>
      <c r="AN151" s="66"/>
      <c r="AO151" s="147"/>
      <c r="AP151" s="148"/>
      <c r="AQ151" s="148"/>
      <c r="AR151" s="148"/>
      <c r="AS151" s="148"/>
      <c r="AT151" s="148"/>
      <c r="AU151" s="148"/>
      <c r="AV151" s="148"/>
      <c r="AW151" s="149"/>
      <c r="AX151" s="66"/>
    </row>
    <row r="152" spans="1:50" s="78" customFormat="1" ht="4.5" customHeight="1" x14ac:dyDescent="0.2">
      <c r="B152" s="90"/>
      <c r="T152" s="91"/>
      <c r="U152" s="92"/>
      <c r="V152" s="92"/>
      <c r="W152" s="92"/>
      <c r="X152" s="92"/>
      <c r="Y152" s="92"/>
      <c r="Z152" s="92"/>
      <c r="AA152" s="92"/>
      <c r="AB152" s="92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</row>
    <row r="153" spans="1:50" s="5" customFormat="1" ht="12.75" customHeight="1" x14ac:dyDescent="0.2">
      <c r="A153" s="71"/>
      <c r="B153" s="64"/>
      <c r="C153" s="34"/>
      <c r="D153" s="104" t="s">
        <v>129</v>
      </c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71"/>
      <c r="S153" s="19"/>
      <c r="T153" s="66"/>
      <c r="U153" s="144">
        <v>0</v>
      </c>
      <c r="V153" s="145"/>
      <c r="W153" s="145"/>
      <c r="X153" s="145"/>
      <c r="Y153" s="145"/>
      <c r="Z153" s="145"/>
      <c r="AA153" s="145"/>
      <c r="AB153" s="146"/>
      <c r="AC153" s="66"/>
      <c r="AD153" s="66"/>
      <c r="AE153" s="127">
        <f>SUM(U153)</f>
        <v>0</v>
      </c>
      <c r="AF153" s="128"/>
      <c r="AG153" s="128"/>
      <c r="AH153" s="128"/>
      <c r="AI153" s="128"/>
      <c r="AJ153" s="128"/>
      <c r="AK153" s="128"/>
      <c r="AL153" s="129"/>
      <c r="AM153" s="66"/>
      <c r="AN153" s="66"/>
      <c r="AO153" s="147"/>
      <c r="AP153" s="148"/>
      <c r="AQ153" s="148"/>
      <c r="AR153" s="148"/>
      <c r="AS153" s="148"/>
      <c r="AT153" s="148"/>
      <c r="AU153" s="148"/>
      <c r="AV153" s="148"/>
      <c r="AW153" s="149"/>
      <c r="AX153" s="66"/>
    </row>
    <row r="154" spans="1:50" s="78" customFormat="1" ht="4.5" customHeight="1" x14ac:dyDescent="0.2">
      <c r="B154" s="90"/>
      <c r="T154" s="91"/>
      <c r="U154" s="92"/>
      <c r="V154" s="92"/>
      <c r="W154" s="92"/>
      <c r="X154" s="92"/>
      <c r="Y154" s="92"/>
      <c r="Z154" s="92"/>
      <c r="AA154" s="92"/>
      <c r="AB154" s="92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</row>
    <row r="155" spans="1:50" s="5" customFormat="1" ht="12.75" customHeight="1" x14ac:dyDescent="0.2">
      <c r="A155" s="71"/>
      <c r="B155" s="64"/>
      <c r="C155" s="34"/>
      <c r="D155" s="104" t="s">
        <v>130</v>
      </c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71"/>
      <c r="S155" s="19"/>
      <c r="T155" s="66"/>
      <c r="U155" s="144">
        <v>0</v>
      </c>
      <c r="V155" s="145"/>
      <c r="W155" s="145"/>
      <c r="X155" s="145"/>
      <c r="Y155" s="145"/>
      <c r="Z155" s="145"/>
      <c r="AA155" s="145"/>
      <c r="AB155" s="14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147"/>
      <c r="AP155" s="148"/>
      <c r="AQ155" s="148"/>
      <c r="AR155" s="148"/>
      <c r="AS155" s="148"/>
      <c r="AT155" s="148"/>
      <c r="AU155" s="148"/>
      <c r="AV155" s="148"/>
      <c r="AW155" s="149"/>
      <c r="AX155" s="66"/>
    </row>
    <row r="156" spans="1:50" s="78" customFormat="1" ht="4.5" customHeight="1" x14ac:dyDescent="0.2">
      <c r="B156" s="90"/>
      <c r="T156" s="91"/>
      <c r="U156" s="92"/>
      <c r="V156" s="92"/>
      <c r="W156" s="92"/>
      <c r="X156" s="92"/>
      <c r="Y156" s="92"/>
      <c r="Z156" s="92"/>
      <c r="AA156" s="92"/>
      <c r="AB156" s="92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</row>
    <row r="157" spans="1:50" s="5" customFormat="1" ht="5.25" customHeight="1" x14ac:dyDescent="0.2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s="5" customFormat="1" ht="12.75" customHeight="1" x14ac:dyDescent="0.2">
      <c r="A158" s="71"/>
      <c r="B158" s="64" t="s">
        <v>131</v>
      </c>
      <c r="C158" s="34"/>
      <c r="D158" s="130" t="s">
        <v>132</v>
      </c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9"/>
      <c r="R158" s="19"/>
      <c r="S158" s="19"/>
      <c r="T158" s="66"/>
      <c r="U158" s="131">
        <f>SUM(U139:AB156)</f>
        <v>0</v>
      </c>
      <c r="V158" s="132"/>
      <c r="W158" s="132"/>
      <c r="X158" s="132"/>
      <c r="Y158" s="132"/>
      <c r="Z158" s="132"/>
      <c r="AA158" s="132"/>
      <c r="AB158" s="133"/>
      <c r="AC158" s="66"/>
      <c r="AD158" s="66"/>
      <c r="AE158" s="131">
        <f>SUM(AE139:AL156)</f>
        <v>0</v>
      </c>
      <c r="AF158" s="132"/>
      <c r="AG158" s="132"/>
      <c r="AH158" s="132"/>
      <c r="AI158" s="132"/>
      <c r="AJ158" s="132"/>
      <c r="AK158" s="132"/>
      <c r="AL158" s="133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</row>
    <row r="159" spans="1:50" s="5" customFormat="1" ht="12.75" customHeight="1" x14ac:dyDescent="0.2">
      <c r="A159" s="71"/>
      <c r="B159" s="64"/>
      <c r="C159" s="34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9"/>
      <c r="R159" s="19"/>
      <c r="S159" s="19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</row>
    <row r="160" spans="1:50" s="78" customFormat="1" ht="5.25" customHeight="1" x14ac:dyDescent="0.2">
      <c r="A160" s="82"/>
      <c r="B160" s="83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6"/>
      <c r="U160" s="87"/>
      <c r="V160" s="87"/>
      <c r="W160" s="87"/>
      <c r="X160" s="87"/>
      <c r="Y160" s="87"/>
      <c r="Z160" s="87"/>
      <c r="AA160" s="87"/>
      <c r="AB160" s="87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</row>
    <row r="161" spans="1:50" s="78" customFormat="1" ht="4.5" customHeight="1" x14ac:dyDescent="0.2">
      <c r="A161" s="74"/>
      <c r="B161" s="75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6"/>
      <c r="U161" s="77"/>
      <c r="V161" s="77"/>
      <c r="W161" s="77"/>
      <c r="X161" s="77"/>
      <c r="Y161" s="77"/>
      <c r="Z161" s="77"/>
      <c r="AA161" s="77"/>
      <c r="AB161" s="77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</row>
    <row r="162" spans="1:50" s="78" customFormat="1" ht="15.75" x14ac:dyDescent="0.25">
      <c r="B162" s="79" t="s">
        <v>133</v>
      </c>
      <c r="T162" s="80"/>
      <c r="U162" s="81"/>
      <c r="V162" s="81"/>
      <c r="W162" s="81"/>
      <c r="X162" s="81"/>
      <c r="Y162" s="81"/>
      <c r="Z162" s="81"/>
      <c r="AA162" s="81"/>
      <c r="AB162" s="81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</row>
    <row r="163" spans="1:50" s="78" customFormat="1" ht="4.5" customHeight="1" x14ac:dyDescent="0.2">
      <c r="A163" s="82"/>
      <c r="B163" s="83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4"/>
      <c r="U163" s="85"/>
      <c r="V163" s="85"/>
      <c r="W163" s="85"/>
      <c r="X163" s="85"/>
      <c r="Y163" s="85"/>
      <c r="Z163" s="85"/>
      <c r="AA163" s="85"/>
      <c r="AB163" s="85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</row>
    <row r="164" spans="1:50" s="78" customFormat="1" ht="4.5" customHeight="1" x14ac:dyDescent="0.2">
      <c r="A164" s="74"/>
      <c r="B164" s="75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88"/>
      <c r="U164" s="89"/>
      <c r="V164" s="89"/>
      <c r="W164" s="89"/>
      <c r="X164" s="89"/>
      <c r="Y164" s="89"/>
      <c r="Z164" s="89"/>
      <c r="AA164" s="89"/>
      <c r="AB164" s="89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</row>
    <row r="165" spans="1:50" s="5" customFormat="1" ht="12.75" customHeight="1" x14ac:dyDescent="0.2">
      <c r="A165" s="71"/>
      <c r="B165" s="64" t="s">
        <v>134</v>
      </c>
      <c r="C165" s="34" t="s">
        <v>57</v>
      </c>
      <c r="D165" s="130" t="s">
        <v>135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9"/>
      <c r="S165" s="19"/>
      <c r="T165" s="66"/>
      <c r="U165" s="137" t="s">
        <v>71</v>
      </c>
      <c r="V165" s="138"/>
      <c r="W165" s="138"/>
      <c r="X165" s="138"/>
      <c r="Y165" s="138"/>
      <c r="Z165" s="138"/>
      <c r="AA165" s="138"/>
      <c r="AB165" s="139"/>
      <c r="AC165" s="66"/>
      <c r="AD165" s="66"/>
      <c r="AE165" s="137" t="s">
        <v>121</v>
      </c>
      <c r="AF165" s="138"/>
      <c r="AG165" s="138"/>
      <c r="AH165" s="138"/>
      <c r="AI165" s="138"/>
      <c r="AJ165" s="138"/>
      <c r="AK165" s="138"/>
      <c r="AL165" s="139"/>
      <c r="AM165" s="66"/>
      <c r="AN165" s="66"/>
      <c r="AO165" s="137" t="s">
        <v>104</v>
      </c>
      <c r="AP165" s="138"/>
      <c r="AQ165" s="138"/>
      <c r="AR165" s="138"/>
      <c r="AS165" s="138"/>
      <c r="AT165" s="138"/>
      <c r="AU165" s="138"/>
      <c r="AV165" s="138"/>
      <c r="AW165" s="139"/>
      <c r="AX165" s="66"/>
    </row>
    <row r="166" spans="1:50" s="5" customFormat="1" ht="12.75" customHeight="1" x14ac:dyDescent="0.2">
      <c r="A166" s="71"/>
      <c r="B166" s="64"/>
      <c r="C166" s="1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9"/>
      <c r="S166" s="19"/>
      <c r="T166" s="66"/>
      <c r="U166" s="140"/>
      <c r="V166" s="141"/>
      <c r="W166" s="141"/>
      <c r="X166" s="141"/>
      <c r="Y166" s="141"/>
      <c r="Z166" s="141"/>
      <c r="AA166" s="141"/>
      <c r="AB166" s="142"/>
      <c r="AC166" s="66"/>
      <c r="AD166" s="66"/>
      <c r="AE166" s="140"/>
      <c r="AF166" s="141"/>
      <c r="AG166" s="141"/>
      <c r="AH166" s="141"/>
      <c r="AI166" s="141"/>
      <c r="AJ166" s="141"/>
      <c r="AK166" s="141"/>
      <c r="AL166" s="142"/>
      <c r="AM166" s="66"/>
      <c r="AN166" s="66"/>
      <c r="AO166" s="140"/>
      <c r="AP166" s="141"/>
      <c r="AQ166" s="141"/>
      <c r="AR166" s="141"/>
      <c r="AS166" s="141"/>
      <c r="AT166" s="141"/>
      <c r="AU166" s="141"/>
      <c r="AV166" s="141"/>
      <c r="AW166" s="142"/>
      <c r="AX166" s="66"/>
    </row>
    <row r="167" spans="1:50" s="78" customFormat="1" ht="4.5" customHeight="1" x14ac:dyDescent="0.2">
      <c r="B167" s="90"/>
      <c r="T167" s="91"/>
      <c r="U167" s="92"/>
      <c r="V167" s="92"/>
      <c r="W167" s="92"/>
      <c r="X167" s="92"/>
      <c r="Y167" s="92"/>
      <c r="Z167" s="92"/>
      <c r="AA167" s="92"/>
      <c r="AB167" s="92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</row>
    <row r="168" spans="1:50" s="5" customFormat="1" ht="12.75" customHeight="1" x14ac:dyDescent="0.2">
      <c r="A168" s="71"/>
      <c r="D168" s="65" t="s">
        <v>122</v>
      </c>
      <c r="E168" s="19"/>
      <c r="F168" s="19"/>
      <c r="G168" s="19"/>
      <c r="H168" s="19"/>
      <c r="I168" s="19"/>
      <c r="J168" s="19"/>
      <c r="K168" s="71"/>
      <c r="L168" s="71"/>
      <c r="M168" s="71"/>
      <c r="N168" s="71"/>
      <c r="O168" s="71"/>
      <c r="P168" s="71"/>
      <c r="Q168" s="71"/>
      <c r="R168" s="71"/>
      <c r="S168" s="19"/>
      <c r="T168" s="66"/>
      <c r="U168" s="144">
        <v>0</v>
      </c>
      <c r="V168" s="145"/>
      <c r="W168" s="145"/>
      <c r="X168" s="145"/>
      <c r="Y168" s="145"/>
      <c r="Z168" s="145"/>
      <c r="AA168" s="145"/>
      <c r="AB168" s="146"/>
      <c r="AC168" s="66"/>
      <c r="AD168" s="66"/>
      <c r="AE168" s="127">
        <f>SUM(U168)</f>
        <v>0</v>
      </c>
      <c r="AF168" s="128"/>
      <c r="AG168" s="128"/>
      <c r="AH168" s="128"/>
      <c r="AI168" s="128"/>
      <c r="AJ168" s="128"/>
      <c r="AK168" s="128"/>
      <c r="AL168" s="129"/>
      <c r="AM168" s="66"/>
      <c r="AN168" s="66"/>
      <c r="AO168" s="147"/>
      <c r="AP168" s="148"/>
      <c r="AQ168" s="148"/>
      <c r="AR168" s="148"/>
      <c r="AS168" s="148"/>
      <c r="AT168" s="148"/>
      <c r="AU168" s="148"/>
      <c r="AV168" s="148"/>
      <c r="AW168" s="149"/>
      <c r="AX168" s="66"/>
    </row>
    <row r="169" spans="1:50" s="78" customFormat="1" ht="4.5" customHeight="1" x14ac:dyDescent="0.2">
      <c r="B169" s="90"/>
      <c r="T169" s="91"/>
      <c r="U169" s="92"/>
      <c r="V169" s="92"/>
      <c r="W169" s="92"/>
      <c r="X169" s="92"/>
      <c r="Y169" s="92"/>
      <c r="Z169" s="92"/>
      <c r="AA169" s="92"/>
      <c r="AB169" s="92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</row>
    <row r="170" spans="1:50" s="5" customFormat="1" ht="12.75" customHeight="1" x14ac:dyDescent="0.2">
      <c r="A170" s="71"/>
      <c r="B170" s="64"/>
      <c r="C170" s="34"/>
      <c r="D170" s="65" t="s">
        <v>136</v>
      </c>
      <c r="E170" s="19"/>
      <c r="F170" s="19"/>
      <c r="G170" s="19"/>
      <c r="H170" s="19"/>
      <c r="I170" s="19"/>
      <c r="J170" s="19"/>
      <c r="K170" s="71"/>
      <c r="L170" s="71"/>
      <c r="M170" s="71"/>
      <c r="N170" s="71"/>
      <c r="O170" s="71"/>
      <c r="P170" s="71"/>
      <c r="Q170" s="71"/>
      <c r="R170" s="71"/>
      <c r="S170" s="19"/>
      <c r="T170" s="66"/>
      <c r="U170" s="144">
        <v>0</v>
      </c>
      <c r="V170" s="145"/>
      <c r="W170" s="145"/>
      <c r="X170" s="145"/>
      <c r="Y170" s="145"/>
      <c r="Z170" s="145"/>
      <c r="AA170" s="145"/>
      <c r="AB170" s="146"/>
      <c r="AC170" s="66"/>
      <c r="AD170" s="66"/>
      <c r="AE170" s="127">
        <f>SUM(U170)</f>
        <v>0</v>
      </c>
      <c r="AF170" s="128"/>
      <c r="AG170" s="128"/>
      <c r="AH170" s="128"/>
      <c r="AI170" s="128"/>
      <c r="AJ170" s="128"/>
      <c r="AK170" s="128"/>
      <c r="AL170" s="129"/>
      <c r="AM170" s="66"/>
      <c r="AN170" s="66"/>
      <c r="AO170" s="147"/>
      <c r="AP170" s="148"/>
      <c r="AQ170" s="148"/>
      <c r="AR170" s="148"/>
      <c r="AS170" s="148"/>
      <c r="AT170" s="148"/>
      <c r="AU170" s="148"/>
      <c r="AV170" s="148"/>
      <c r="AW170" s="149"/>
      <c r="AX170" s="66"/>
    </row>
    <row r="171" spans="1:50" s="78" customFormat="1" ht="4.5" customHeight="1" x14ac:dyDescent="0.2">
      <c r="B171" s="90"/>
      <c r="T171" s="91"/>
      <c r="U171" s="92"/>
      <c r="V171" s="92"/>
      <c r="W171" s="92"/>
      <c r="X171" s="92"/>
      <c r="Y171" s="92"/>
      <c r="Z171" s="92"/>
      <c r="AA171" s="92"/>
      <c r="AB171" s="92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</row>
    <row r="172" spans="1:50" s="5" customFormat="1" ht="12.75" customHeight="1" x14ac:dyDescent="0.2">
      <c r="A172" s="71"/>
      <c r="B172" s="64"/>
      <c r="C172" s="34"/>
      <c r="D172" s="65" t="s">
        <v>124</v>
      </c>
      <c r="E172" s="19"/>
      <c r="F172" s="19"/>
      <c r="G172" s="19"/>
      <c r="H172" s="19"/>
      <c r="I172" s="19"/>
      <c r="J172" s="19"/>
      <c r="K172" s="71"/>
      <c r="L172" s="71"/>
      <c r="M172" s="71"/>
      <c r="N172" s="71"/>
      <c r="O172" s="71"/>
      <c r="P172" s="71"/>
      <c r="Q172" s="71"/>
      <c r="R172" s="71"/>
      <c r="S172" s="19"/>
      <c r="T172" s="66"/>
      <c r="U172" s="144">
        <v>0</v>
      </c>
      <c r="V172" s="145"/>
      <c r="W172" s="145"/>
      <c r="X172" s="145"/>
      <c r="Y172" s="145"/>
      <c r="Z172" s="145"/>
      <c r="AA172" s="145"/>
      <c r="AB172" s="146"/>
      <c r="AC172" s="66"/>
      <c r="AD172" s="66"/>
      <c r="AE172" s="127">
        <f>SUM(U172)</f>
        <v>0</v>
      </c>
      <c r="AF172" s="128"/>
      <c r="AG172" s="128"/>
      <c r="AH172" s="128"/>
      <c r="AI172" s="128"/>
      <c r="AJ172" s="128"/>
      <c r="AK172" s="128"/>
      <c r="AL172" s="129"/>
      <c r="AM172" s="66"/>
      <c r="AN172" s="66"/>
      <c r="AO172" s="147"/>
      <c r="AP172" s="148"/>
      <c r="AQ172" s="148"/>
      <c r="AR172" s="148"/>
      <c r="AS172" s="148"/>
      <c r="AT172" s="148"/>
      <c r="AU172" s="148"/>
      <c r="AV172" s="148"/>
      <c r="AW172" s="149"/>
      <c r="AX172" s="66"/>
    </row>
    <row r="173" spans="1:50" s="78" customFormat="1" ht="4.5" customHeight="1" x14ac:dyDescent="0.2">
      <c r="B173" s="90"/>
      <c r="T173" s="91"/>
      <c r="U173" s="92"/>
      <c r="V173" s="92"/>
      <c r="W173" s="92"/>
      <c r="X173" s="92"/>
      <c r="Y173" s="92"/>
      <c r="Z173" s="92"/>
      <c r="AA173" s="92"/>
      <c r="AB173" s="92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</row>
    <row r="174" spans="1:50" s="5" customFormat="1" ht="12.75" customHeight="1" x14ac:dyDescent="0.2">
      <c r="A174" s="71"/>
      <c r="B174" s="64"/>
      <c r="C174" s="34"/>
      <c r="D174" s="65" t="s">
        <v>137</v>
      </c>
      <c r="E174" s="19"/>
      <c r="F174" s="19"/>
      <c r="G174" s="19"/>
      <c r="H174" s="19"/>
      <c r="I174" s="19"/>
      <c r="J174" s="19"/>
      <c r="K174" s="71"/>
      <c r="L174" s="71"/>
      <c r="M174" s="71"/>
      <c r="N174" s="71"/>
      <c r="O174" s="71"/>
      <c r="P174" s="71"/>
      <c r="Q174" s="71"/>
      <c r="R174" s="71"/>
      <c r="S174" s="19"/>
      <c r="T174" s="66"/>
      <c r="U174" s="144">
        <v>0</v>
      </c>
      <c r="V174" s="145"/>
      <c r="W174" s="145"/>
      <c r="X174" s="145"/>
      <c r="Y174" s="145"/>
      <c r="Z174" s="145"/>
      <c r="AA174" s="145"/>
      <c r="AB174" s="146"/>
      <c r="AC174" s="66"/>
      <c r="AD174" s="66"/>
      <c r="AE174" s="127">
        <f>SUM(U174)</f>
        <v>0</v>
      </c>
      <c r="AF174" s="128"/>
      <c r="AG174" s="128"/>
      <c r="AH174" s="128"/>
      <c r="AI174" s="128"/>
      <c r="AJ174" s="128"/>
      <c r="AK174" s="128"/>
      <c r="AL174" s="129"/>
      <c r="AM174" s="66"/>
      <c r="AN174" s="66"/>
      <c r="AO174" s="147"/>
      <c r="AP174" s="148"/>
      <c r="AQ174" s="148"/>
      <c r="AR174" s="148"/>
      <c r="AS174" s="148"/>
      <c r="AT174" s="148"/>
      <c r="AU174" s="148"/>
      <c r="AV174" s="148"/>
      <c r="AW174" s="149"/>
      <c r="AX174" s="66"/>
    </row>
    <row r="175" spans="1:50" s="78" customFormat="1" ht="4.5" customHeight="1" x14ac:dyDescent="0.2">
      <c r="B175" s="90"/>
      <c r="T175" s="91"/>
      <c r="U175" s="92"/>
      <c r="V175" s="92"/>
      <c r="W175" s="92"/>
      <c r="X175" s="92"/>
      <c r="Y175" s="92"/>
      <c r="Z175" s="92"/>
      <c r="AA175" s="92"/>
      <c r="AB175" s="92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</row>
    <row r="176" spans="1:50" s="5" customFormat="1" ht="12.75" customHeight="1" x14ac:dyDescent="0.2">
      <c r="A176" s="71"/>
      <c r="B176" s="64"/>
      <c r="C176" s="34"/>
      <c r="D176" s="65" t="s">
        <v>138</v>
      </c>
      <c r="E176" s="19"/>
      <c r="F176" s="19"/>
      <c r="G176" s="19"/>
      <c r="H176" s="19"/>
      <c r="I176" s="19"/>
      <c r="J176" s="19"/>
      <c r="K176" s="71"/>
      <c r="L176" s="71"/>
      <c r="M176" s="71"/>
      <c r="N176" s="71"/>
      <c r="O176" s="71"/>
      <c r="P176" s="71"/>
      <c r="Q176" s="71"/>
      <c r="R176" s="71"/>
      <c r="S176" s="19"/>
      <c r="T176" s="66"/>
      <c r="U176" s="144">
        <v>0</v>
      </c>
      <c r="V176" s="145"/>
      <c r="W176" s="145"/>
      <c r="X176" s="145"/>
      <c r="Y176" s="145"/>
      <c r="Z176" s="145"/>
      <c r="AA176" s="145"/>
      <c r="AB176" s="14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147"/>
      <c r="AP176" s="148"/>
      <c r="AQ176" s="148"/>
      <c r="AR176" s="148"/>
      <c r="AS176" s="148"/>
      <c r="AT176" s="148"/>
      <c r="AU176" s="148"/>
      <c r="AV176" s="148"/>
      <c r="AW176" s="149"/>
      <c r="AX176" s="66"/>
    </row>
    <row r="177" spans="1:50" s="78" customFormat="1" ht="4.5" customHeight="1" x14ac:dyDescent="0.2">
      <c r="B177" s="90"/>
      <c r="T177" s="91"/>
      <c r="U177" s="92"/>
      <c r="V177" s="92"/>
      <c r="W177" s="92"/>
      <c r="X177" s="92"/>
      <c r="Y177" s="92"/>
      <c r="Z177" s="92"/>
      <c r="AA177" s="92"/>
      <c r="AB177" s="92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</row>
    <row r="178" spans="1:50" s="5" customFormat="1" ht="12.75" customHeight="1" x14ac:dyDescent="0.2">
      <c r="A178" s="71"/>
      <c r="B178" s="64"/>
      <c r="C178" s="34"/>
      <c r="D178" s="65" t="s">
        <v>139</v>
      </c>
      <c r="E178" s="19"/>
      <c r="F178" s="19"/>
      <c r="G178" s="19"/>
      <c r="H178" s="19"/>
      <c r="I178" s="19"/>
      <c r="J178" s="19"/>
      <c r="K178" s="71"/>
      <c r="L178" s="71"/>
      <c r="M178" s="71"/>
      <c r="N178" s="71"/>
      <c r="O178" s="71"/>
      <c r="P178" s="71"/>
      <c r="Q178" s="71"/>
      <c r="R178" s="71"/>
      <c r="S178" s="19"/>
      <c r="T178" s="66"/>
      <c r="U178" s="144">
        <v>0</v>
      </c>
      <c r="V178" s="145"/>
      <c r="W178" s="145"/>
      <c r="X178" s="145"/>
      <c r="Y178" s="145"/>
      <c r="Z178" s="145"/>
      <c r="AA178" s="145"/>
      <c r="AB178" s="14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147"/>
      <c r="AP178" s="148"/>
      <c r="AQ178" s="148"/>
      <c r="AR178" s="148"/>
      <c r="AS178" s="148"/>
      <c r="AT178" s="148"/>
      <c r="AU178" s="148"/>
      <c r="AV178" s="148"/>
      <c r="AW178" s="149"/>
      <c r="AX178" s="66"/>
    </row>
    <row r="179" spans="1:50" s="78" customFormat="1" ht="4.5" customHeight="1" x14ac:dyDescent="0.2">
      <c r="B179" s="90"/>
      <c r="T179" s="91"/>
      <c r="U179" s="92"/>
      <c r="V179" s="92"/>
      <c r="W179" s="92"/>
      <c r="X179" s="92"/>
      <c r="Y179" s="92"/>
      <c r="Z179" s="92"/>
      <c r="AA179" s="92"/>
      <c r="AB179" s="92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</row>
    <row r="180" spans="1:50" s="5" customFormat="1" ht="12.75" customHeight="1" x14ac:dyDescent="0.2">
      <c r="A180" s="71"/>
      <c r="B180" s="64"/>
      <c r="C180" s="34"/>
      <c r="D180" s="104" t="s">
        <v>140</v>
      </c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71"/>
      <c r="S180" s="19"/>
      <c r="T180" s="66"/>
      <c r="U180" s="144">
        <v>0</v>
      </c>
      <c r="V180" s="145"/>
      <c r="W180" s="145"/>
      <c r="X180" s="145"/>
      <c r="Y180" s="145"/>
      <c r="Z180" s="145"/>
      <c r="AA180" s="145"/>
      <c r="AB180" s="14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147"/>
      <c r="AP180" s="148"/>
      <c r="AQ180" s="148"/>
      <c r="AR180" s="148"/>
      <c r="AS180" s="148"/>
      <c r="AT180" s="148"/>
      <c r="AU180" s="148"/>
      <c r="AV180" s="148"/>
      <c r="AW180" s="149"/>
      <c r="AX180" s="66"/>
    </row>
    <row r="181" spans="1:50" s="78" customFormat="1" ht="4.5" customHeight="1" x14ac:dyDescent="0.2">
      <c r="B181" s="90"/>
      <c r="T181" s="91"/>
      <c r="U181" s="92"/>
      <c r="V181" s="92"/>
      <c r="W181" s="92"/>
      <c r="X181" s="92"/>
      <c r="Y181" s="92"/>
      <c r="Z181" s="92"/>
      <c r="AA181" s="92"/>
      <c r="AB181" s="92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</row>
    <row r="182" spans="1:50" s="5" customFormat="1" ht="12.75" customHeight="1" x14ac:dyDescent="0.2">
      <c r="A182" s="71"/>
      <c r="B182" s="64"/>
      <c r="C182" s="34"/>
      <c r="D182" s="104" t="s">
        <v>129</v>
      </c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71"/>
      <c r="S182" s="19"/>
      <c r="T182" s="66"/>
      <c r="U182" s="144">
        <v>0</v>
      </c>
      <c r="V182" s="145"/>
      <c r="W182" s="145"/>
      <c r="X182" s="145"/>
      <c r="Y182" s="145"/>
      <c r="Z182" s="145"/>
      <c r="AA182" s="145"/>
      <c r="AB182" s="146"/>
      <c r="AC182" s="66"/>
      <c r="AD182" s="66"/>
      <c r="AE182" s="127">
        <f>SUM(U182)</f>
        <v>0</v>
      </c>
      <c r="AF182" s="128"/>
      <c r="AG182" s="128"/>
      <c r="AH182" s="128"/>
      <c r="AI182" s="128"/>
      <c r="AJ182" s="128"/>
      <c r="AK182" s="128"/>
      <c r="AL182" s="129"/>
      <c r="AM182" s="66"/>
      <c r="AN182" s="66"/>
      <c r="AO182" s="147"/>
      <c r="AP182" s="148"/>
      <c r="AQ182" s="148"/>
      <c r="AR182" s="148"/>
      <c r="AS182" s="148"/>
      <c r="AT182" s="148"/>
      <c r="AU182" s="148"/>
      <c r="AV182" s="148"/>
      <c r="AW182" s="149"/>
      <c r="AX182" s="66"/>
    </row>
    <row r="183" spans="1:50" s="78" customFormat="1" ht="4.5" customHeight="1" x14ac:dyDescent="0.2">
      <c r="B183" s="90"/>
      <c r="T183" s="91"/>
      <c r="U183" s="92"/>
      <c r="V183" s="92"/>
      <c r="W183" s="92"/>
      <c r="X183" s="92"/>
      <c r="Y183" s="92"/>
      <c r="Z183" s="92"/>
      <c r="AA183" s="92"/>
      <c r="AB183" s="92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</row>
    <row r="184" spans="1:50" s="5" customFormat="1" ht="12.75" customHeight="1" x14ac:dyDescent="0.2">
      <c r="A184" s="71"/>
      <c r="B184" s="64"/>
      <c r="C184" s="34"/>
      <c r="D184" s="104" t="s">
        <v>130</v>
      </c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71"/>
      <c r="S184" s="19"/>
      <c r="T184" s="66"/>
      <c r="U184" s="144">
        <v>0</v>
      </c>
      <c r="V184" s="145"/>
      <c r="W184" s="145"/>
      <c r="X184" s="145"/>
      <c r="Y184" s="145"/>
      <c r="Z184" s="145"/>
      <c r="AA184" s="145"/>
      <c r="AB184" s="14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147"/>
      <c r="AP184" s="148"/>
      <c r="AQ184" s="148"/>
      <c r="AR184" s="148"/>
      <c r="AS184" s="148"/>
      <c r="AT184" s="148"/>
      <c r="AU184" s="148"/>
      <c r="AV184" s="148"/>
      <c r="AW184" s="149"/>
      <c r="AX184" s="66"/>
    </row>
    <row r="185" spans="1:50" s="78" customFormat="1" ht="4.5" customHeight="1" x14ac:dyDescent="0.2">
      <c r="B185" s="90"/>
      <c r="T185" s="91"/>
      <c r="U185" s="92"/>
      <c r="V185" s="92"/>
      <c r="W185" s="92"/>
      <c r="X185" s="92"/>
      <c r="Y185" s="92"/>
      <c r="Z185" s="92"/>
      <c r="AA185" s="92"/>
      <c r="AB185" s="9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</row>
    <row r="186" spans="1:50" s="5" customFormat="1" ht="5.25" customHeight="1" x14ac:dyDescent="0.2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s="5" customFormat="1" ht="12.75" customHeight="1" x14ac:dyDescent="0.2">
      <c r="A187" s="71"/>
      <c r="B187" s="64" t="s">
        <v>141</v>
      </c>
      <c r="C187" s="34"/>
      <c r="D187" s="130" t="s">
        <v>142</v>
      </c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9"/>
      <c r="R187" s="19"/>
      <c r="S187" s="19"/>
      <c r="T187" s="66"/>
      <c r="U187" s="131">
        <f>SUM(U168:AB185)</f>
        <v>0</v>
      </c>
      <c r="V187" s="132"/>
      <c r="W187" s="132"/>
      <c r="X187" s="132"/>
      <c r="Y187" s="132"/>
      <c r="Z187" s="132"/>
      <c r="AA187" s="132"/>
      <c r="AB187" s="133"/>
      <c r="AC187" s="66"/>
      <c r="AD187" s="66"/>
      <c r="AE187" s="131">
        <f>SUM(AE168:AL185)</f>
        <v>0</v>
      </c>
      <c r="AF187" s="132"/>
      <c r="AG187" s="132"/>
      <c r="AH187" s="132"/>
      <c r="AI187" s="132"/>
      <c r="AJ187" s="132"/>
      <c r="AK187" s="132"/>
      <c r="AL187" s="133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</row>
    <row r="188" spans="1:50" s="5" customFormat="1" ht="12.75" customHeight="1" x14ac:dyDescent="0.2">
      <c r="A188" s="71"/>
      <c r="B188" s="64"/>
      <c r="C188" s="34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9"/>
      <c r="R188" s="19"/>
      <c r="S188" s="19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</row>
    <row r="189" spans="1:50" s="78" customFormat="1" ht="4.5" customHeight="1" x14ac:dyDescent="0.2">
      <c r="B189" s="90"/>
      <c r="T189" s="91"/>
      <c r="U189" s="92"/>
      <c r="V189" s="92"/>
      <c r="W189" s="92"/>
      <c r="X189" s="92"/>
      <c r="Y189" s="92"/>
      <c r="Z189" s="92"/>
      <c r="AA189" s="92"/>
      <c r="AB189" s="92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</row>
    <row r="190" spans="1:50" s="78" customFormat="1" ht="4.5" customHeight="1" x14ac:dyDescent="0.2">
      <c r="A190" s="74"/>
      <c r="B190" s="75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6"/>
      <c r="U190" s="77"/>
      <c r="V190" s="77"/>
      <c r="W190" s="77"/>
      <c r="X190" s="77"/>
      <c r="Y190" s="77"/>
      <c r="Z190" s="77"/>
      <c r="AA190" s="77"/>
      <c r="AB190" s="77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</row>
    <row r="191" spans="1:50" s="78" customFormat="1" ht="15.75" x14ac:dyDescent="0.25">
      <c r="B191" s="79" t="s">
        <v>143</v>
      </c>
      <c r="T191" s="80"/>
      <c r="U191" s="81"/>
      <c r="V191" s="81"/>
      <c r="W191" s="81"/>
      <c r="X191" s="81"/>
      <c r="Y191" s="81"/>
      <c r="Z191" s="81"/>
      <c r="AA191" s="81"/>
      <c r="AB191" s="81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</row>
    <row r="192" spans="1:50" s="78" customFormat="1" ht="4.5" customHeight="1" x14ac:dyDescent="0.2">
      <c r="A192" s="82"/>
      <c r="B192" s="83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4"/>
      <c r="U192" s="85"/>
      <c r="V192" s="85"/>
      <c r="W192" s="85"/>
      <c r="X192" s="85"/>
      <c r="Y192" s="85"/>
      <c r="Z192" s="85"/>
      <c r="AA192" s="85"/>
      <c r="AB192" s="85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</row>
    <row r="193" spans="1:50" s="78" customFormat="1" ht="4.5" customHeight="1" x14ac:dyDescent="0.2">
      <c r="A193" s="74"/>
      <c r="B193" s="75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88"/>
      <c r="U193" s="89"/>
      <c r="V193" s="89"/>
      <c r="W193" s="89"/>
      <c r="X193" s="89"/>
      <c r="Y193" s="89"/>
      <c r="Z193" s="89"/>
      <c r="AA193" s="89"/>
      <c r="AB193" s="89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</row>
    <row r="194" spans="1:50" s="5" customFormat="1" ht="12.75" customHeight="1" x14ac:dyDescent="0.2">
      <c r="A194" s="71"/>
      <c r="B194" s="64" t="s">
        <v>144</v>
      </c>
      <c r="C194" s="34" t="s">
        <v>57</v>
      </c>
      <c r="D194" s="130" t="s">
        <v>145</v>
      </c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9"/>
      <c r="S194" s="19"/>
      <c r="T194" s="66"/>
      <c r="U194" s="137" t="s">
        <v>71</v>
      </c>
      <c r="V194" s="138"/>
      <c r="W194" s="138"/>
      <c r="X194" s="138"/>
      <c r="Y194" s="138"/>
      <c r="Z194" s="138"/>
      <c r="AA194" s="138"/>
      <c r="AB194" s="139"/>
      <c r="AC194" s="66"/>
      <c r="AD194" s="66"/>
      <c r="AE194" s="137" t="s">
        <v>121</v>
      </c>
      <c r="AF194" s="138"/>
      <c r="AG194" s="138"/>
      <c r="AH194" s="138"/>
      <c r="AI194" s="138"/>
      <c r="AJ194" s="138"/>
      <c r="AK194" s="138"/>
      <c r="AL194" s="139"/>
      <c r="AM194" s="66"/>
      <c r="AN194" s="66"/>
      <c r="AO194" s="137" t="s">
        <v>104</v>
      </c>
      <c r="AP194" s="138"/>
      <c r="AQ194" s="138"/>
      <c r="AR194" s="138"/>
      <c r="AS194" s="138"/>
      <c r="AT194" s="138"/>
      <c r="AU194" s="138"/>
      <c r="AV194" s="138"/>
      <c r="AW194" s="139"/>
      <c r="AX194" s="66"/>
    </row>
    <row r="195" spans="1:50" s="5" customFormat="1" ht="12.75" customHeight="1" x14ac:dyDescent="0.2">
      <c r="A195" s="71"/>
      <c r="B195" s="64"/>
      <c r="C195" s="1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9"/>
      <c r="S195" s="19"/>
      <c r="T195" s="66"/>
      <c r="U195" s="140"/>
      <c r="V195" s="141"/>
      <c r="W195" s="141"/>
      <c r="X195" s="141"/>
      <c r="Y195" s="141"/>
      <c r="Z195" s="141"/>
      <c r="AA195" s="141"/>
      <c r="AB195" s="142"/>
      <c r="AC195" s="66"/>
      <c r="AD195" s="66"/>
      <c r="AE195" s="140"/>
      <c r="AF195" s="141"/>
      <c r="AG195" s="141"/>
      <c r="AH195" s="141"/>
      <c r="AI195" s="141"/>
      <c r="AJ195" s="141"/>
      <c r="AK195" s="141"/>
      <c r="AL195" s="142"/>
      <c r="AM195" s="66"/>
      <c r="AN195" s="66"/>
      <c r="AO195" s="140"/>
      <c r="AP195" s="141"/>
      <c r="AQ195" s="141"/>
      <c r="AR195" s="141"/>
      <c r="AS195" s="141"/>
      <c r="AT195" s="141"/>
      <c r="AU195" s="141"/>
      <c r="AV195" s="141"/>
      <c r="AW195" s="142"/>
      <c r="AX195" s="66"/>
    </row>
    <row r="196" spans="1:50" s="78" customFormat="1" ht="4.5" customHeight="1" x14ac:dyDescent="0.2">
      <c r="B196" s="90"/>
      <c r="T196" s="91"/>
      <c r="U196" s="92"/>
      <c r="V196" s="92"/>
      <c r="W196" s="92"/>
      <c r="X196" s="92"/>
      <c r="Y196" s="92"/>
      <c r="Z196" s="92"/>
      <c r="AA196" s="92"/>
      <c r="AB196" s="92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</row>
    <row r="197" spans="1:50" s="5" customFormat="1" ht="12.75" customHeight="1" x14ac:dyDescent="0.2">
      <c r="A197" s="71"/>
      <c r="D197" s="65" t="s">
        <v>122</v>
      </c>
      <c r="E197" s="19"/>
      <c r="F197" s="19"/>
      <c r="G197" s="19"/>
      <c r="H197" s="19"/>
      <c r="I197" s="19"/>
      <c r="J197" s="19"/>
      <c r="K197" s="71"/>
      <c r="L197" s="71"/>
      <c r="M197" s="71"/>
      <c r="N197" s="71"/>
      <c r="O197" s="71"/>
      <c r="P197" s="71"/>
      <c r="Q197" s="71"/>
      <c r="R197" s="71"/>
      <c r="S197" s="19"/>
      <c r="T197" s="66"/>
      <c r="U197" s="144">
        <v>0</v>
      </c>
      <c r="V197" s="145"/>
      <c r="W197" s="145"/>
      <c r="X197" s="145"/>
      <c r="Y197" s="145"/>
      <c r="Z197" s="145"/>
      <c r="AA197" s="145"/>
      <c r="AB197" s="146"/>
      <c r="AC197" s="66"/>
      <c r="AD197" s="66"/>
      <c r="AE197" s="127">
        <f>SUM(U197)</f>
        <v>0</v>
      </c>
      <c r="AF197" s="128"/>
      <c r="AG197" s="128"/>
      <c r="AH197" s="128"/>
      <c r="AI197" s="128"/>
      <c r="AJ197" s="128"/>
      <c r="AK197" s="128"/>
      <c r="AL197" s="129"/>
      <c r="AM197" s="66"/>
      <c r="AN197" s="66"/>
      <c r="AO197" s="147"/>
      <c r="AP197" s="148"/>
      <c r="AQ197" s="148"/>
      <c r="AR197" s="148"/>
      <c r="AS197" s="148"/>
      <c r="AT197" s="148"/>
      <c r="AU197" s="148"/>
      <c r="AV197" s="148"/>
      <c r="AW197" s="149"/>
      <c r="AX197" s="66"/>
    </row>
    <row r="198" spans="1:50" s="78" customFormat="1" ht="4.5" customHeight="1" x14ac:dyDescent="0.2">
      <c r="B198" s="90"/>
      <c r="T198" s="91"/>
      <c r="U198" s="92"/>
      <c r="V198" s="92"/>
      <c r="W198" s="92"/>
      <c r="X198" s="92"/>
      <c r="Y198" s="92"/>
      <c r="Z198" s="92"/>
      <c r="AA198" s="92"/>
      <c r="AB198" s="92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</row>
    <row r="199" spans="1:50" s="5" customFormat="1" ht="12.75" customHeight="1" x14ac:dyDescent="0.2">
      <c r="A199" s="71"/>
      <c r="B199" s="64"/>
      <c r="C199" s="34"/>
      <c r="D199" s="65" t="s">
        <v>146</v>
      </c>
      <c r="E199" s="19"/>
      <c r="F199" s="19"/>
      <c r="G199" s="19"/>
      <c r="H199" s="19"/>
      <c r="I199" s="19"/>
      <c r="J199" s="19"/>
      <c r="K199" s="71"/>
      <c r="L199" s="71"/>
      <c r="M199" s="71"/>
      <c r="N199" s="71"/>
      <c r="O199" s="71"/>
      <c r="P199" s="71"/>
      <c r="Q199" s="71"/>
      <c r="R199" s="71"/>
      <c r="S199" s="19"/>
      <c r="T199" s="66"/>
      <c r="U199" s="144">
        <v>0</v>
      </c>
      <c r="V199" s="145"/>
      <c r="W199" s="145"/>
      <c r="X199" s="145"/>
      <c r="Y199" s="145"/>
      <c r="Z199" s="145"/>
      <c r="AA199" s="145"/>
      <c r="AB199" s="146"/>
      <c r="AC199" s="66"/>
      <c r="AD199" s="66"/>
      <c r="AE199" s="127">
        <f>SUM(U199)</f>
        <v>0</v>
      </c>
      <c r="AF199" s="128"/>
      <c r="AG199" s="128"/>
      <c r="AH199" s="128"/>
      <c r="AI199" s="128"/>
      <c r="AJ199" s="128"/>
      <c r="AK199" s="128"/>
      <c r="AL199" s="129"/>
      <c r="AM199" s="66"/>
      <c r="AN199" s="66"/>
      <c r="AO199" s="147"/>
      <c r="AP199" s="148"/>
      <c r="AQ199" s="148"/>
      <c r="AR199" s="148"/>
      <c r="AS199" s="148"/>
      <c r="AT199" s="148"/>
      <c r="AU199" s="148"/>
      <c r="AV199" s="148"/>
      <c r="AW199" s="149"/>
      <c r="AX199" s="66"/>
    </row>
    <row r="200" spans="1:50" s="78" customFormat="1" ht="4.5" customHeight="1" x14ac:dyDescent="0.2">
      <c r="B200" s="90"/>
      <c r="T200" s="91"/>
      <c r="U200" s="92"/>
      <c r="V200" s="92"/>
      <c r="W200" s="92"/>
      <c r="X200" s="92"/>
      <c r="Y200" s="92"/>
      <c r="Z200" s="92"/>
      <c r="AA200" s="92"/>
      <c r="AB200" s="92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</row>
    <row r="201" spans="1:50" s="5" customFormat="1" ht="12.75" customHeight="1" x14ac:dyDescent="0.2">
      <c r="A201" s="71"/>
      <c r="B201" s="64"/>
      <c r="C201" s="34"/>
      <c r="D201" s="65" t="s">
        <v>147</v>
      </c>
      <c r="E201" s="19"/>
      <c r="F201" s="19"/>
      <c r="G201" s="19"/>
      <c r="H201" s="19"/>
      <c r="I201" s="19"/>
      <c r="J201" s="19"/>
      <c r="K201" s="71"/>
      <c r="L201" s="71"/>
      <c r="M201" s="71"/>
      <c r="N201" s="71"/>
      <c r="O201" s="71"/>
      <c r="P201" s="71"/>
      <c r="Q201" s="71"/>
      <c r="R201" s="71"/>
      <c r="S201" s="19"/>
      <c r="T201" s="66"/>
      <c r="U201" s="144">
        <v>0</v>
      </c>
      <c r="V201" s="145"/>
      <c r="W201" s="145"/>
      <c r="X201" s="145"/>
      <c r="Y201" s="145"/>
      <c r="Z201" s="145"/>
      <c r="AA201" s="145"/>
      <c r="AB201" s="146"/>
      <c r="AC201" s="66"/>
      <c r="AD201" s="66"/>
      <c r="AE201" s="127">
        <f>SUM(U201)</f>
        <v>0</v>
      </c>
      <c r="AF201" s="128"/>
      <c r="AG201" s="128"/>
      <c r="AH201" s="128"/>
      <c r="AI201" s="128"/>
      <c r="AJ201" s="128"/>
      <c r="AK201" s="128"/>
      <c r="AL201" s="129"/>
      <c r="AM201" s="66"/>
      <c r="AN201" s="66"/>
      <c r="AO201" s="147"/>
      <c r="AP201" s="148"/>
      <c r="AQ201" s="148"/>
      <c r="AR201" s="148"/>
      <c r="AS201" s="148"/>
      <c r="AT201" s="148"/>
      <c r="AU201" s="148"/>
      <c r="AV201" s="148"/>
      <c r="AW201" s="149"/>
      <c r="AX201" s="66"/>
    </row>
    <row r="202" spans="1:50" s="78" customFormat="1" ht="4.5" customHeight="1" x14ac:dyDescent="0.2">
      <c r="B202" s="90"/>
      <c r="T202" s="91"/>
      <c r="U202" s="92"/>
      <c r="V202" s="92"/>
      <c r="W202" s="92"/>
      <c r="X202" s="92"/>
      <c r="Y202" s="92"/>
      <c r="Z202" s="92"/>
      <c r="AA202" s="92"/>
      <c r="AB202" s="92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</row>
    <row r="203" spans="1:50" s="5" customFormat="1" ht="12.75" customHeight="1" x14ac:dyDescent="0.2">
      <c r="A203" s="71"/>
      <c r="B203" s="64"/>
      <c r="C203" s="34"/>
      <c r="D203" s="65" t="s">
        <v>148</v>
      </c>
      <c r="E203" s="19"/>
      <c r="F203" s="19"/>
      <c r="G203" s="19"/>
      <c r="H203" s="19"/>
      <c r="I203" s="19"/>
      <c r="J203" s="19"/>
      <c r="K203" s="71"/>
      <c r="L203" s="71"/>
      <c r="M203" s="71"/>
      <c r="N203" s="71"/>
      <c r="O203" s="71"/>
      <c r="P203" s="71"/>
      <c r="Q203" s="71"/>
      <c r="R203" s="71"/>
      <c r="S203" s="19"/>
      <c r="T203" s="66"/>
      <c r="U203" s="144">
        <v>0</v>
      </c>
      <c r="V203" s="145"/>
      <c r="W203" s="145"/>
      <c r="X203" s="145"/>
      <c r="Y203" s="145"/>
      <c r="Z203" s="145"/>
      <c r="AA203" s="145"/>
      <c r="AB203" s="146"/>
      <c r="AC203" s="66"/>
      <c r="AD203" s="66"/>
      <c r="AE203" s="127">
        <f>SUM(U203)</f>
        <v>0</v>
      </c>
      <c r="AF203" s="128"/>
      <c r="AG203" s="128"/>
      <c r="AH203" s="128"/>
      <c r="AI203" s="128"/>
      <c r="AJ203" s="128"/>
      <c r="AK203" s="128"/>
      <c r="AL203" s="129"/>
      <c r="AM203" s="66"/>
      <c r="AN203" s="66"/>
      <c r="AO203" s="147"/>
      <c r="AP203" s="148"/>
      <c r="AQ203" s="148"/>
      <c r="AR203" s="148"/>
      <c r="AS203" s="148"/>
      <c r="AT203" s="148"/>
      <c r="AU203" s="148"/>
      <c r="AV203" s="148"/>
      <c r="AW203" s="149"/>
      <c r="AX203" s="66"/>
    </row>
    <row r="204" spans="1:50" s="78" customFormat="1" ht="4.5" customHeight="1" x14ac:dyDescent="0.2">
      <c r="B204" s="90"/>
      <c r="T204" s="91"/>
      <c r="U204" s="92"/>
      <c r="V204" s="92"/>
      <c r="W204" s="92"/>
      <c r="X204" s="92"/>
      <c r="Y204" s="92"/>
      <c r="Z204" s="92"/>
      <c r="AA204" s="92"/>
      <c r="AB204" s="92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</row>
    <row r="205" spans="1:50" s="5" customFormat="1" ht="12.75" customHeight="1" x14ac:dyDescent="0.2">
      <c r="A205" s="71"/>
      <c r="B205" s="64"/>
      <c r="C205" s="34"/>
      <c r="D205" s="65" t="s">
        <v>149</v>
      </c>
      <c r="E205" s="19"/>
      <c r="F205" s="19"/>
      <c r="G205" s="19"/>
      <c r="H205" s="19"/>
      <c r="I205" s="19"/>
      <c r="J205" s="19"/>
      <c r="K205" s="71"/>
      <c r="L205" s="71"/>
      <c r="M205" s="71"/>
      <c r="N205" s="71"/>
      <c r="O205" s="71"/>
      <c r="P205" s="71"/>
      <c r="Q205" s="71"/>
      <c r="R205" s="71"/>
      <c r="S205" s="19"/>
      <c r="T205" s="66"/>
      <c r="U205" s="144">
        <v>0</v>
      </c>
      <c r="V205" s="145"/>
      <c r="W205" s="145"/>
      <c r="X205" s="145"/>
      <c r="Y205" s="145"/>
      <c r="Z205" s="145"/>
      <c r="AA205" s="145"/>
      <c r="AB205" s="146"/>
      <c r="AC205" s="66"/>
      <c r="AD205" s="66"/>
      <c r="AE205" s="127">
        <f>SUM(U205)</f>
        <v>0</v>
      </c>
      <c r="AF205" s="128"/>
      <c r="AG205" s="128"/>
      <c r="AH205" s="128"/>
      <c r="AI205" s="128"/>
      <c r="AJ205" s="128"/>
      <c r="AK205" s="128"/>
      <c r="AL205" s="129"/>
      <c r="AM205" s="66"/>
      <c r="AN205" s="66"/>
      <c r="AO205" s="147"/>
      <c r="AP205" s="148"/>
      <c r="AQ205" s="148"/>
      <c r="AR205" s="148"/>
      <c r="AS205" s="148"/>
      <c r="AT205" s="148"/>
      <c r="AU205" s="148"/>
      <c r="AV205" s="148"/>
      <c r="AW205" s="149"/>
      <c r="AX205" s="66"/>
    </row>
    <row r="206" spans="1:50" s="78" customFormat="1" ht="4.5" customHeight="1" x14ac:dyDescent="0.2">
      <c r="B206" s="90"/>
      <c r="T206" s="91"/>
      <c r="U206" s="92"/>
      <c r="V206" s="92"/>
      <c r="W206" s="92"/>
      <c r="X206" s="92"/>
      <c r="Y206" s="92"/>
      <c r="Z206" s="92"/>
      <c r="AA206" s="92"/>
      <c r="AB206" s="92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</row>
    <row r="207" spans="1:50" s="5" customFormat="1" ht="12.75" customHeight="1" x14ac:dyDescent="0.2">
      <c r="A207" s="71"/>
      <c r="B207" s="64"/>
      <c r="C207" s="34"/>
      <c r="D207" s="65" t="s">
        <v>150</v>
      </c>
      <c r="E207" s="19"/>
      <c r="F207" s="19"/>
      <c r="G207" s="19"/>
      <c r="H207" s="19"/>
      <c r="I207" s="19"/>
      <c r="J207" s="19"/>
      <c r="K207" s="71"/>
      <c r="L207" s="71"/>
      <c r="M207" s="71"/>
      <c r="N207" s="71"/>
      <c r="O207" s="71"/>
      <c r="P207" s="71"/>
      <c r="Q207" s="71"/>
      <c r="R207" s="71"/>
      <c r="S207" s="19"/>
      <c r="T207" s="66"/>
      <c r="U207" s="144">
        <v>0</v>
      </c>
      <c r="V207" s="145"/>
      <c r="W207" s="145"/>
      <c r="X207" s="145"/>
      <c r="Y207" s="145"/>
      <c r="Z207" s="145"/>
      <c r="AA207" s="145"/>
      <c r="AB207" s="146"/>
      <c r="AC207" s="66"/>
      <c r="AD207" s="66"/>
      <c r="AE207" s="127">
        <f>SUM(U207)</f>
        <v>0</v>
      </c>
      <c r="AF207" s="128"/>
      <c r="AG207" s="128"/>
      <c r="AH207" s="128"/>
      <c r="AI207" s="128"/>
      <c r="AJ207" s="128"/>
      <c r="AK207" s="128"/>
      <c r="AL207" s="129"/>
      <c r="AM207" s="66"/>
      <c r="AN207" s="66"/>
      <c r="AO207" s="147"/>
      <c r="AP207" s="148"/>
      <c r="AQ207" s="148"/>
      <c r="AR207" s="148"/>
      <c r="AS207" s="148"/>
      <c r="AT207" s="148"/>
      <c r="AU207" s="148"/>
      <c r="AV207" s="148"/>
      <c r="AW207" s="149"/>
      <c r="AX207" s="66"/>
    </row>
    <row r="208" spans="1:50" s="78" customFormat="1" ht="4.5" customHeight="1" x14ac:dyDescent="0.2">
      <c r="B208" s="90"/>
      <c r="T208" s="91"/>
      <c r="U208" s="92"/>
      <c r="V208" s="92"/>
      <c r="W208" s="92"/>
      <c r="X208" s="92"/>
      <c r="Y208" s="92"/>
      <c r="Z208" s="92"/>
      <c r="AA208" s="92"/>
      <c r="AB208" s="92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</row>
    <row r="209" spans="1:50" s="5" customFormat="1" ht="12.75" customHeight="1" x14ac:dyDescent="0.2">
      <c r="A209" s="71"/>
      <c r="B209" s="64"/>
      <c r="C209" s="34"/>
      <c r="D209" s="65" t="s">
        <v>151</v>
      </c>
      <c r="E209" s="19"/>
      <c r="F209" s="19"/>
      <c r="G209" s="19"/>
      <c r="H209" s="19"/>
      <c r="I209" s="19"/>
      <c r="J209" s="19"/>
      <c r="K209" s="71"/>
      <c r="L209" s="71"/>
      <c r="M209" s="71"/>
      <c r="N209" s="71"/>
      <c r="O209" s="71"/>
      <c r="P209" s="71"/>
      <c r="Q209" s="71"/>
      <c r="R209" s="71"/>
      <c r="S209" s="19"/>
      <c r="T209" s="66"/>
      <c r="U209" s="144">
        <v>0</v>
      </c>
      <c r="V209" s="145"/>
      <c r="W209" s="145"/>
      <c r="X209" s="145"/>
      <c r="Y209" s="145"/>
      <c r="Z209" s="145"/>
      <c r="AA209" s="145"/>
      <c r="AB209" s="146"/>
      <c r="AC209" s="66"/>
      <c r="AD209" s="66"/>
      <c r="AE209" s="127">
        <f>SUM(U209)</f>
        <v>0</v>
      </c>
      <c r="AF209" s="128"/>
      <c r="AG209" s="128"/>
      <c r="AH209" s="128"/>
      <c r="AI209" s="128"/>
      <c r="AJ209" s="128"/>
      <c r="AK209" s="128"/>
      <c r="AL209" s="129"/>
      <c r="AM209" s="66"/>
      <c r="AN209" s="66"/>
      <c r="AO209" s="147"/>
      <c r="AP209" s="148"/>
      <c r="AQ209" s="148"/>
      <c r="AR209" s="148"/>
      <c r="AS209" s="148"/>
      <c r="AT209" s="148"/>
      <c r="AU209" s="148"/>
      <c r="AV209" s="148"/>
      <c r="AW209" s="149"/>
      <c r="AX209" s="66"/>
    </row>
    <row r="210" spans="1:50" s="78" customFormat="1" ht="4.5" customHeight="1" x14ac:dyDescent="0.2">
      <c r="B210" s="90"/>
      <c r="T210" s="91"/>
      <c r="U210" s="92"/>
      <c r="V210" s="92"/>
      <c r="W210" s="92"/>
      <c r="X210" s="92"/>
      <c r="Y210" s="92"/>
      <c r="Z210" s="92"/>
      <c r="AA210" s="92"/>
      <c r="AB210" s="92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</row>
    <row r="211" spans="1:50" s="5" customFormat="1" ht="12.75" customHeight="1" x14ac:dyDescent="0.2">
      <c r="A211" s="71"/>
      <c r="B211" s="64"/>
      <c r="C211" s="34"/>
      <c r="D211" s="65" t="s">
        <v>152</v>
      </c>
      <c r="E211" s="19"/>
      <c r="F211" s="19"/>
      <c r="G211" s="19"/>
      <c r="H211" s="19"/>
      <c r="I211" s="19"/>
      <c r="J211" s="19"/>
      <c r="K211" s="71"/>
      <c r="L211" s="71"/>
      <c r="M211" s="71"/>
      <c r="N211" s="71"/>
      <c r="O211" s="71"/>
      <c r="P211" s="71"/>
      <c r="Q211" s="71"/>
      <c r="R211" s="71"/>
      <c r="S211" s="19"/>
      <c r="T211" s="66"/>
      <c r="U211" s="144">
        <v>0</v>
      </c>
      <c r="V211" s="145"/>
      <c r="W211" s="145"/>
      <c r="X211" s="145"/>
      <c r="Y211" s="145"/>
      <c r="Z211" s="145"/>
      <c r="AA211" s="145"/>
      <c r="AB211" s="146"/>
      <c r="AC211" s="66"/>
      <c r="AD211" s="66"/>
      <c r="AE211" s="127">
        <f t="shared" ref="AE211:AE213" si="0">IF($U$16="Oui",0,U211)</f>
        <v>0</v>
      </c>
      <c r="AF211" s="128"/>
      <c r="AG211" s="128"/>
      <c r="AH211" s="128"/>
      <c r="AI211" s="128"/>
      <c r="AJ211" s="128"/>
      <c r="AK211" s="128"/>
      <c r="AL211" s="129"/>
      <c r="AM211" s="66"/>
      <c r="AN211" s="66"/>
      <c r="AO211" s="147"/>
      <c r="AP211" s="148"/>
      <c r="AQ211" s="148"/>
      <c r="AR211" s="148"/>
      <c r="AS211" s="148"/>
      <c r="AT211" s="148"/>
      <c r="AU211" s="148"/>
      <c r="AV211" s="148"/>
      <c r="AW211" s="149"/>
      <c r="AX211" s="66"/>
    </row>
    <row r="212" spans="1:50" s="78" customFormat="1" ht="4.5" customHeight="1" x14ac:dyDescent="0.2">
      <c r="B212" s="90"/>
      <c r="T212" s="91"/>
      <c r="U212" s="92"/>
      <c r="V212" s="92"/>
      <c r="W212" s="92"/>
      <c r="X212" s="92"/>
      <c r="Y212" s="92"/>
      <c r="Z212" s="92"/>
      <c r="AA212" s="92"/>
      <c r="AB212" s="92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</row>
    <row r="213" spans="1:50" s="5" customFormat="1" ht="12.75" customHeight="1" x14ac:dyDescent="0.2">
      <c r="A213" s="71"/>
      <c r="B213" s="64"/>
      <c r="C213" s="34"/>
      <c r="D213" s="65" t="s">
        <v>153</v>
      </c>
      <c r="E213" s="19"/>
      <c r="F213" s="19"/>
      <c r="G213" s="19"/>
      <c r="H213" s="19"/>
      <c r="I213" s="19"/>
      <c r="J213" s="19"/>
      <c r="K213" s="71"/>
      <c r="L213" s="71"/>
      <c r="M213" s="71"/>
      <c r="N213" s="71"/>
      <c r="O213" s="71"/>
      <c r="P213" s="71"/>
      <c r="Q213" s="71"/>
      <c r="R213" s="71"/>
      <c r="S213" s="19"/>
      <c r="T213" s="66"/>
      <c r="U213" s="144">
        <v>0</v>
      </c>
      <c r="V213" s="145"/>
      <c r="W213" s="145"/>
      <c r="X213" s="145"/>
      <c r="Y213" s="145"/>
      <c r="Z213" s="145"/>
      <c r="AA213" s="145"/>
      <c r="AB213" s="146"/>
      <c r="AC213" s="66"/>
      <c r="AD213" s="66"/>
      <c r="AE213" s="127">
        <f t="shared" si="0"/>
        <v>0</v>
      </c>
      <c r="AF213" s="128"/>
      <c r="AG213" s="128"/>
      <c r="AH213" s="128"/>
      <c r="AI213" s="128"/>
      <c r="AJ213" s="128"/>
      <c r="AK213" s="128"/>
      <c r="AL213" s="129"/>
      <c r="AM213" s="66"/>
      <c r="AN213" s="66"/>
      <c r="AO213" s="147"/>
      <c r="AP213" s="148"/>
      <c r="AQ213" s="148"/>
      <c r="AR213" s="148"/>
      <c r="AS213" s="148"/>
      <c r="AT213" s="148"/>
      <c r="AU213" s="148"/>
      <c r="AV213" s="148"/>
      <c r="AW213" s="149"/>
      <c r="AX213" s="66"/>
    </row>
    <row r="214" spans="1:50" s="78" customFormat="1" ht="4.5" customHeight="1" x14ac:dyDescent="0.2">
      <c r="B214" s="90"/>
      <c r="T214" s="91"/>
      <c r="U214" s="92"/>
      <c r="V214" s="92"/>
      <c r="W214" s="92"/>
      <c r="X214" s="92"/>
      <c r="Y214" s="92"/>
      <c r="Z214" s="92"/>
      <c r="AA214" s="92"/>
      <c r="AB214" s="92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</row>
    <row r="215" spans="1:50" s="5" customFormat="1" ht="12.75" customHeight="1" x14ac:dyDescent="0.2">
      <c r="A215" s="71"/>
      <c r="B215" s="64"/>
      <c r="C215" s="34"/>
      <c r="D215" s="104" t="s">
        <v>154</v>
      </c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71"/>
      <c r="S215" s="19"/>
      <c r="T215" s="66"/>
      <c r="U215" s="144">
        <v>0</v>
      </c>
      <c r="V215" s="145"/>
      <c r="W215" s="145"/>
      <c r="X215" s="145"/>
      <c r="Y215" s="145"/>
      <c r="Z215" s="145"/>
      <c r="AA215" s="145"/>
      <c r="AB215" s="146"/>
      <c r="AC215" s="66"/>
      <c r="AD215" s="66"/>
      <c r="AE215" s="127">
        <f t="shared" ref="AE215" si="1">IF($U$16="Oui",0,U215)</f>
        <v>0</v>
      </c>
      <c r="AF215" s="128"/>
      <c r="AG215" s="128"/>
      <c r="AH215" s="128"/>
      <c r="AI215" s="128"/>
      <c r="AJ215" s="128"/>
      <c r="AK215" s="128"/>
      <c r="AL215" s="129"/>
      <c r="AM215" s="66"/>
      <c r="AN215" s="66"/>
      <c r="AO215" s="147"/>
      <c r="AP215" s="148"/>
      <c r="AQ215" s="148"/>
      <c r="AR215" s="148"/>
      <c r="AS215" s="148"/>
      <c r="AT215" s="148"/>
      <c r="AU215" s="148"/>
      <c r="AV215" s="148"/>
      <c r="AW215" s="149"/>
      <c r="AX215" s="66"/>
    </row>
    <row r="216" spans="1:50" s="78" customFormat="1" ht="4.5" customHeight="1" x14ac:dyDescent="0.2">
      <c r="B216" s="90"/>
      <c r="T216" s="91"/>
      <c r="U216" s="92"/>
      <c r="V216" s="92"/>
      <c r="W216" s="92"/>
      <c r="X216" s="92"/>
      <c r="Y216" s="92"/>
      <c r="Z216" s="92"/>
      <c r="AA216" s="92"/>
      <c r="AB216" s="92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</row>
    <row r="217" spans="1:50" s="5" customFormat="1" ht="12.75" customHeight="1" x14ac:dyDescent="0.2">
      <c r="A217" s="71"/>
      <c r="B217" s="64"/>
      <c r="C217" s="34"/>
      <c r="D217" s="104" t="s">
        <v>155</v>
      </c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71"/>
      <c r="S217" s="19"/>
      <c r="T217" s="66"/>
      <c r="U217" s="144">
        <v>0</v>
      </c>
      <c r="V217" s="145"/>
      <c r="W217" s="145"/>
      <c r="X217" s="145"/>
      <c r="Y217" s="145"/>
      <c r="Z217" s="145"/>
      <c r="AA217" s="145"/>
      <c r="AB217" s="146"/>
      <c r="AC217" s="66"/>
      <c r="AD217" s="66"/>
      <c r="AE217" s="127">
        <f t="shared" ref="AE217" si="2">IF($U$16="Oui",0,U217)</f>
        <v>0</v>
      </c>
      <c r="AF217" s="128"/>
      <c r="AG217" s="128"/>
      <c r="AH217" s="128"/>
      <c r="AI217" s="128"/>
      <c r="AJ217" s="128"/>
      <c r="AK217" s="128"/>
      <c r="AL217" s="129"/>
      <c r="AM217" s="66"/>
      <c r="AN217" s="66"/>
      <c r="AO217" s="147"/>
      <c r="AP217" s="148"/>
      <c r="AQ217" s="148"/>
      <c r="AR217" s="148"/>
      <c r="AS217" s="148"/>
      <c r="AT217" s="148"/>
      <c r="AU217" s="148"/>
      <c r="AV217" s="148"/>
      <c r="AW217" s="149"/>
      <c r="AX217" s="66"/>
    </row>
    <row r="218" spans="1:50" s="78" customFormat="1" ht="4.5" customHeight="1" x14ac:dyDescent="0.2">
      <c r="B218" s="90"/>
      <c r="T218" s="91"/>
      <c r="U218" s="92"/>
      <c r="V218" s="92"/>
      <c r="W218" s="92"/>
      <c r="X218" s="92"/>
      <c r="Y218" s="92"/>
      <c r="Z218" s="92"/>
      <c r="AA218" s="92"/>
      <c r="AB218" s="92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</row>
    <row r="219" spans="1:50" s="5" customFormat="1" ht="12.75" customHeight="1" x14ac:dyDescent="0.2">
      <c r="A219" s="71"/>
      <c r="B219" s="64"/>
      <c r="C219" s="34"/>
      <c r="D219" s="104" t="s">
        <v>130</v>
      </c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71"/>
      <c r="S219" s="19"/>
      <c r="T219" s="66"/>
      <c r="U219" s="144">
        <v>0</v>
      </c>
      <c r="V219" s="145"/>
      <c r="W219" s="145"/>
      <c r="X219" s="145"/>
      <c r="Y219" s="145"/>
      <c r="Z219" s="145"/>
      <c r="AA219" s="145"/>
      <c r="AB219" s="146"/>
      <c r="AC219" s="66"/>
      <c r="AD219" s="66"/>
      <c r="AE219" s="127">
        <f>SUM(U219)</f>
        <v>0</v>
      </c>
      <c r="AF219" s="128"/>
      <c r="AG219" s="128"/>
      <c r="AH219" s="128"/>
      <c r="AI219" s="128"/>
      <c r="AJ219" s="128"/>
      <c r="AK219" s="128"/>
      <c r="AL219" s="129"/>
      <c r="AM219" s="66"/>
      <c r="AN219" s="66"/>
      <c r="AO219" s="147"/>
      <c r="AP219" s="148"/>
      <c r="AQ219" s="148"/>
      <c r="AR219" s="148"/>
      <c r="AS219" s="148"/>
      <c r="AT219" s="148"/>
      <c r="AU219" s="148"/>
      <c r="AV219" s="148"/>
      <c r="AW219" s="149"/>
      <c r="AX219" s="66"/>
    </row>
    <row r="220" spans="1:50" s="78" customFormat="1" ht="4.5" customHeight="1" x14ac:dyDescent="0.2">
      <c r="B220" s="90"/>
      <c r="T220" s="91"/>
      <c r="U220" s="92"/>
      <c r="V220" s="92"/>
      <c r="W220" s="92"/>
      <c r="X220" s="92"/>
      <c r="Y220" s="92"/>
      <c r="Z220" s="92"/>
      <c r="AA220" s="92"/>
      <c r="AB220" s="92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</row>
    <row r="221" spans="1:50" s="5" customFormat="1" ht="12.75" customHeight="1" x14ac:dyDescent="0.2">
      <c r="A221" s="71"/>
      <c r="B221" s="64"/>
      <c r="C221" s="34"/>
      <c r="D221" s="104" t="s">
        <v>130</v>
      </c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71"/>
      <c r="S221" s="19"/>
      <c r="T221" s="66"/>
      <c r="U221" s="144">
        <v>0</v>
      </c>
      <c r="V221" s="145"/>
      <c r="W221" s="145"/>
      <c r="X221" s="145"/>
      <c r="Y221" s="145"/>
      <c r="Z221" s="145"/>
      <c r="AA221" s="145"/>
      <c r="AB221" s="146"/>
      <c r="AC221" s="66"/>
      <c r="AD221" s="66"/>
      <c r="AE221" s="127">
        <f>SUM(U221)</f>
        <v>0</v>
      </c>
      <c r="AF221" s="128"/>
      <c r="AG221" s="128"/>
      <c r="AH221" s="128"/>
      <c r="AI221" s="128"/>
      <c r="AJ221" s="128"/>
      <c r="AK221" s="128"/>
      <c r="AL221" s="129"/>
      <c r="AM221" s="66"/>
      <c r="AN221" s="66"/>
      <c r="AO221" s="147"/>
      <c r="AP221" s="148"/>
      <c r="AQ221" s="148"/>
      <c r="AR221" s="148"/>
      <c r="AS221" s="148"/>
      <c r="AT221" s="148"/>
      <c r="AU221" s="148"/>
      <c r="AV221" s="148"/>
      <c r="AW221" s="149"/>
      <c r="AX221" s="66"/>
    </row>
    <row r="222" spans="1:50" s="78" customFormat="1" ht="4.5" customHeight="1" x14ac:dyDescent="0.2">
      <c r="B222" s="90"/>
      <c r="T222" s="91"/>
      <c r="U222" s="92"/>
      <c r="V222" s="92"/>
      <c r="W222" s="92"/>
      <c r="X222" s="92"/>
      <c r="Y222" s="92"/>
      <c r="Z222" s="92"/>
      <c r="AA222" s="92"/>
      <c r="AB222" s="92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</row>
    <row r="223" spans="1:50" s="5" customFormat="1" ht="5.25" customHeight="1" x14ac:dyDescent="0.2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</row>
    <row r="224" spans="1:50" s="5" customFormat="1" ht="12.75" customHeight="1" x14ac:dyDescent="0.2">
      <c r="A224" s="71"/>
      <c r="B224" s="64" t="s">
        <v>156</v>
      </c>
      <c r="C224" s="34"/>
      <c r="D224" s="130" t="s">
        <v>157</v>
      </c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9"/>
      <c r="R224" s="19"/>
      <c r="S224" s="19"/>
      <c r="T224" s="66"/>
      <c r="U224" s="131">
        <f>SUM(U197:AB222)</f>
        <v>0</v>
      </c>
      <c r="V224" s="132"/>
      <c r="W224" s="132"/>
      <c r="X224" s="132"/>
      <c r="Y224" s="132"/>
      <c r="Z224" s="132"/>
      <c r="AA224" s="132"/>
      <c r="AB224" s="133"/>
      <c r="AC224" s="66"/>
      <c r="AD224" s="66"/>
      <c r="AE224" s="131">
        <f>SUM(AE197:AL222)</f>
        <v>0</v>
      </c>
      <c r="AF224" s="132"/>
      <c r="AG224" s="132"/>
      <c r="AH224" s="132"/>
      <c r="AI224" s="132"/>
      <c r="AJ224" s="132"/>
      <c r="AK224" s="132"/>
      <c r="AL224" s="133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</row>
    <row r="225" spans="1:50" s="5" customFormat="1" ht="12.75" customHeight="1" x14ac:dyDescent="0.2">
      <c r="A225" s="71"/>
      <c r="B225" s="64"/>
      <c r="C225" s="34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9"/>
      <c r="R225" s="19"/>
      <c r="S225" s="19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</row>
    <row r="226" spans="1:50" s="78" customFormat="1" ht="4.5" customHeight="1" x14ac:dyDescent="0.2">
      <c r="B226" s="90"/>
      <c r="T226" s="91"/>
      <c r="U226" s="92"/>
      <c r="V226" s="92"/>
      <c r="W226" s="92"/>
      <c r="X226" s="92"/>
      <c r="Y226" s="92"/>
      <c r="Z226" s="92"/>
      <c r="AA226" s="92"/>
      <c r="AB226" s="92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</row>
    <row r="227" spans="1:50" s="78" customFormat="1" ht="4.5" customHeight="1" x14ac:dyDescent="0.2">
      <c r="A227" s="74"/>
      <c r="B227" s="75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6"/>
      <c r="U227" s="77"/>
      <c r="V227" s="77"/>
      <c r="W227" s="77"/>
      <c r="X227" s="77"/>
      <c r="Y227" s="77"/>
      <c r="Z227" s="77"/>
      <c r="AA227" s="77"/>
      <c r="AB227" s="77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</row>
    <row r="228" spans="1:50" s="78" customFormat="1" ht="15.75" x14ac:dyDescent="0.25">
      <c r="B228" s="79" t="s">
        <v>158</v>
      </c>
      <c r="T228" s="80"/>
      <c r="U228" s="81"/>
      <c r="V228" s="81"/>
      <c r="W228" s="81"/>
      <c r="X228" s="81"/>
      <c r="Y228" s="81"/>
      <c r="Z228" s="81"/>
      <c r="AA228" s="81"/>
      <c r="AB228" s="81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</row>
    <row r="229" spans="1:50" s="78" customFormat="1" ht="4.5" customHeight="1" x14ac:dyDescent="0.2">
      <c r="A229" s="82"/>
      <c r="B229" s="83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4"/>
      <c r="U229" s="85"/>
      <c r="V229" s="85"/>
      <c r="W229" s="85"/>
      <c r="X229" s="85"/>
      <c r="Y229" s="85"/>
      <c r="Z229" s="85"/>
      <c r="AA229" s="85"/>
      <c r="AB229" s="85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</row>
    <row r="230" spans="1:50" s="78" customFormat="1" ht="4.5" customHeight="1" x14ac:dyDescent="0.2">
      <c r="A230" s="74"/>
      <c r="B230" s="75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88"/>
      <c r="U230" s="89"/>
      <c r="V230" s="89"/>
      <c r="W230" s="89"/>
      <c r="X230" s="89"/>
      <c r="Y230" s="89"/>
      <c r="Z230" s="89"/>
      <c r="AA230" s="89"/>
      <c r="AB230" s="89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</row>
    <row r="231" spans="1:50" s="5" customFormat="1" ht="12.75" customHeight="1" x14ac:dyDescent="0.2">
      <c r="A231" s="71"/>
      <c r="B231" s="64" t="s">
        <v>159</v>
      </c>
      <c r="C231" s="34"/>
      <c r="D231" s="130" t="s">
        <v>160</v>
      </c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9"/>
      <c r="S231" s="19"/>
      <c r="T231" s="66"/>
      <c r="U231" s="137" t="s">
        <v>71</v>
      </c>
      <c r="V231" s="138"/>
      <c r="W231" s="138"/>
      <c r="X231" s="138"/>
      <c r="Y231" s="138"/>
      <c r="Z231" s="138"/>
      <c r="AA231" s="138"/>
      <c r="AB231" s="139"/>
      <c r="AC231" s="66"/>
      <c r="AD231" s="66"/>
      <c r="AE231" s="137" t="s">
        <v>121</v>
      </c>
      <c r="AF231" s="138"/>
      <c r="AG231" s="138"/>
      <c r="AH231" s="138"/>
      <c r="AI231" s="138"/>
      <c r="AJ231" s="138"/>
      <c r="AK231" s="138"/>
      <c r="AL231" s="139"/>
      <c r="AM231" s="66"/>
      <c r="AN231" s="66"/>
      <c r="AO231" s="97"/>
      <c r="AP231" s="97"/>
      <c r="AQ231" s="97"/>
      <c r="AR231" s="97"/>
      <c r="AS231" s="97"/>
      <c r="AT231" s="97"/>
      <c r="AU231" s="97"/>
      <c r="AV231" s="97"/>
      <c r="AW231" s="97"/>
      <c r="AX231" s="66"/>
    </row>
    <row r="232" spans="1:50" s="5" customFormat="1" ht="12.75" customHeight="1" x14ac:dyDescent="0.2">
      <c r="A232" s="71"/>
      <c r="B232" s="64"/>
      <c r="C232" s="1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9"/>
      <c r="S232" s="19"/>
      <c r="T232" s="66"/>
      <c r="U232" s="140"/>
      <c r="V232" s="141"/>
      <c r="W232" s="141"/>
      <c r="X232" s="141"/>
      <c r="Y232" s="141"/>
      <c r="Z232" s="141"/>
      <c r="AA232" s="141"/>
      <c r="AB232" s="142"/>
      <c r="AC232" s="66"/>
      <c r="AD232" s="66"/>
      <c r="AE232" s="140"/>
      <c r="AF232" s="141"/>
      <c r="AG232" s="141"/>
      <c r="AH232" s="141"/>
      <c r="AI232" s="141"/>
      <c r="AJ232" s="141"/>
      <c r="AK232" s="141"/>
      <c r="AL232" s="142"/>
      <c r="AM232" s="66"/>
      <c r="AN232" s="66"/>
      <c r="AO232" s="97"/>
      <c r="AP232" s="97"/>
      <c r="AQ232" s="97"/>
      <c r="AR232" s="97"/>
      <c r="AS232" s="97"/>
      <c r="AT232" s="97"/>
      <c r="AU232" s="97"/>
      <c r="AV232" s="97"/>
      <c r="AW232" s="97"/>
      <c r="AX232" s="66"/>
    </row>
    <row r="233" spans="1:50" s="78" customFormat="1" ht="4.5" customHeight="1" x14ac:dyDescent="0.2">
      <c r="B233" s="90"/>
      <c r="T233" s="91"/>
      <c r="U233" s="92"/>
      <c r="V233" s="92"/>
      <c r="W233" s="92"/>
      <c r="X233" s="92"/>
      <c r="Y233" s="92"/>
      <c r="Z233" s="92"/>
      <c r="AA233" s="92"/>
      <c r="AB233" s="92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7"/>
      <c r="AP233" s="97"/>
      <c r="AQ233" s="97"/>
      <c r="AR233" s="97"/>
      <c r="AS233" s="97"/>
      <c r="AT233" s="97"/>
      <c r="AU233" s="97"/>
      <c r="AV233" s="97"/>
      <c r="AW233" s="97"/>
      <c r="AX233" s="91"/>
    </row>
    <row r="234" spans="1:50" s="5" customFormat="1" ht="26.25" customHeight="1" x14ac:dyDescent="0.2">
      <c r="A234" s="71"/>
      <c r="D234" s="143" t="s">
        <v>118</v>
      </c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71"/>
      <c r="S234" s="19"/>
      <c r="T234" s="66"/>
      <c r="U234" s="127">
        <f>SUM(U158)</f>
        <v>0</v>
      </c>
      <c r="V234" s="128"/>
      <c r="W234" s="128"/>
      <c r="X234" s="128"/>
      <c r="Y234" s="128"/>
      <c r="Z234" s="128"/>
      <c r="AA234" s="128"/>
      <c r="AB234" s="129"/>
      <c r="AC234" s="66"/>
      <c r="AD234" s="66"/>
      <c r="AE234" s="127">
        <f>SUM(AE158)</f>
        <v>0</v>
      </c>
      <c r="AF234" s="128"/>
      <c r="AG234" s="128"/>
      <c r="AH234" s="128"/>
      <c r="AI234" s="128"/>
      <c r="AJ234" s="128"/>
      <c r="AK234" s="128"/>
      <c r="AL234" s="129"/>
      <c r="AM234" s="66"/>
      <c r="AN234" s="66"/>
      <c r="AO234" s="97"/>
      <c r="AP234" s="97"/>
      <c r="AQ234" s="97"/>
      <c r="AR234" s="97"/>
      <c r="AS234" s="97"/>
      <c r="AT234" s="97"/>
      <c r="AU234" s="97"/>
      <c r="AV234" s="97"/>
      <c r="AW234" s="97"/>
      <c r="AX234" s="66"/>
    </row>
    <row r="235" spans="1:50" s="78" customFormat="1" ht="4.5" customHeight="1" x14ac:dyDescent="0.2">
      <c r="B235" s="90"/>
      <c r="T235" s="91"/>
      <c r="U235" s="92"/>
      <c r="V235" s="92"/>
      <c r="W235" s="92"/>
      <c r="X235" s="92"/>
      <c r="Y235" s="92"/>
      <c r="Z235" s="92"/>
      <c r="AA235" s="92"/>
      <c r="AB235" s="92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7"/>
      <c r="AP235" s="97"/>
      <c r="AQ235" s="97"/>
      <c r="AR235" s="97"/>
      <c r="AS235" s="97"/>
      <c r="AT235" s="97"/>
      <c r="AU235" s="97"/>
      <c r="AV235" s="97"/>
      <c r="AW235" s="97"/>
      <c r="AX235" s="91"/>
    </row>
    <row r="236" spans="1:50" s="5" customFormat="1" ht="26.25" customHeight="1" x14ac:dyDescent="0.2">
      <c r="A236" s="71"/>
      <c r="B236" s="64"/>
      <c r="C236" s="34"/>
      <c r="D236" s="65" t="s">
        <v>133</v>
      </c>
      <c r="E236" s="19"/>
      <c r="F236" s="19"/>
      <c r="G236" s="19"/>
      <c r="H236" s="19"/>
      <c r="I236" s="19"/>
      <c r="J236" s="19"/>
      <c r="K236" s="71"/>
      <c r="L236" s="71"/>
      <c r="M236" s="71"/>
      <c r="N236" s="71"/>
      <c r="O236" s="71"/>
      <c r="P236" s="71"/>
      <c r="Q236" s="71"/>
      <c r="R236" s="71"/>
      <c r="S236" s="19"/>
      <c r="T236" s="66"/>
      <c r="U236" s="127">
        <f>SUM(U187)</f>
        <v>0</v>
      </c>
      <c r="V236" s="128"/>
      <c r="W236" s="128"/>
      <c r="X236" s="128"/>
      <c r="Y236" s="128"/>
      <c r="Z236" s="128"/>
      <c r="AA236" s="128"/>
      <c r="AB236" s="129"/>
      <c r="AC236" s="66"/>
      <c r="AD236" s="66"/>
      <c r="AE236" s="127">
        <f>SUM(AE187)</f>
        <v>0</v>
      </c>
      <c r="AF236" s="128"/>
      <c r="AG236" s="128"/>
      <c r="AH236" s="128"/>
      <c r="AI236" s="128"/>
      <c r="AJ236" s="128"/>
      <c r="AK236" s="128"/>
      <c r="AL236" s="129"/>
      <c r="AM236" s="66"/>
      <c r="AN236" s="66"/>
      <c r="AO236" s="97"/>
      <c r="AP236" s="97"/>
      <c r="AQ236" s="97"/>
      <c r="AR236" s="97"/>
      <c r="AS236" s="97"/>
      <c r="AT236" s="97"/>
      <c r="AU236" s="97"/>
      <c r="AV236" s="97"/>
      <c r="AW236" s="97"/>
      <c r="AX236" s="66"/>
    </row>
    <row r="237" spans="1:50" s="78" customFormat="1" ht="4.5" customHeight="1" x14ac:dyDescent="0.2">
      <c r="B237" s="90"/>
      <c r="T237" s="91"/>
      <c r="U237" s="92"/>
      <c r="V237" s="92"/>
      <c r="W237" s="92"/>
      <c r="X237" s="92"/>
      <c r="Y237" s="92"/>
      <c r="Z237" s="92"/>
      <c r="AA237" s="92"/>
      <c r="AB237" s="92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7"/>
      <c r="AP237" s="97"/>
      <c r="AQ237" s="97"/>
      <c r="AR237" s="97"/>
      <c r="AS237" s="97"/>
      <c r="AT237" s="97"/>
      <c r="AU237" s="97"/>
      <c r="AV237" s="97"/>
      <c r="AW237" s="97"/>
      <c r="AX237" s="91"/>
    </row>
    <row r="238" spans="1:50" s="5" customFormat="1" ht="26.25" customHeight="1" x14ac:dyDescent="0.2">
      <c r="A238" s="71"/>
      <c r="B238" s="64"/>
      <c r="C238" s="34"/>
      <c r="D238" s="130" t="s">
        <v>143</v>
      </c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71"/>
      <c r="S238" s="19"/>
      <c r="T238" s="66"/>
      <c r="U238" s="127">
        <f>SUM(U224)</f>
        <v>0</v>
      </c>
      <c r="V238" s="128"/>
      <c r="W238" s="128"/>
      <c r="X238" s="128"/>
      <c r="Y238" s="128"/>
      <c r="Z238" s="128"/>
      <c r="AA238" s="128"/>
      <c r="AB238" s="129"/>
      <c r="AC238" s="66"/>
      <c r="AD238" s="66"/>
      <c r="AE238" s="127">
        <f>SUM(AE224)</f>
        <v>0</v>
      </c>
      <c r="AF238" s="128"/>
      <c r="AG238" s="128"/>
      <c r="AH238" s="128"/>
      <c r="AI238" s="128"/>
      <c r="AJ238" s="128"/>
      <c r="AK238" s="128"/>
      <c r="AL238" s="129"/>
      <c r="AM238" s="66"/>
      <c r="AN238" s="66"/>
      <c r="AO238" s="97"/>
      <c r="AP238" s="97"/>
      <c r="AQ238" s="97"/>
      <c r="AR238" s="97"/>
      <c r="AS238" s="97"/>
      <c r="AT238" s="97"/>
      <c r="AU238" s="97"/>
      <c r="AV238" s="97"/>
      <c r="AW238" s="97"/>
      <c r="AX238" s="66"/>
    </row>
    <row r="239" spans="1:50" s="78" customFormat="1" ht="4.5" customHeight="1" x14ac:dyDescent="0.2">
      <c r="B239" s="90"/>
      <c r="T239" s="91"/>
      <c r="U239" s="92"/>
      <c r="V239" s="92"/>
      <c r="W239" s="92"/>
      <c r="X239" s="92"/>
      <c r="Y239" s="92"/>
      <c r="Z239" s="92"/>
      <c r="AA239" s="92"/>
      <c r="AB239" s="92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7"/>
      <c r="AP239" s="97"/>
      <c r="AQ239" s="97"/>
      <c r="AR239" s="97"/>
      <c r="AS239" s="97"/>
      <c r="AT239" s="97"/>
      <c r="AU239" s="97"/>
      <c r="AV239" s="97"/>
      <c r="AW239" s="97"/>
      <c r="AX239" s="91"/>
    </row>
    <row r="240" spans="1:50" s="5" customFormat="1" ht="17.25" customHeight="1" x14ac:dyDescent="0.2">
      <c r="A240" s="71"/>
      <c r="B240" s="64"/>
      <c r="C240" s="34"/>
      <c r="D240" s="65" t="s">
        <v>161</v>
      </c>
      <c r="E240" s="19"/>
      <c r="F240" s="19"/>
      <c r="G240" s="19"/>
      <c r="H240" s="19"/>
      <c r="I240" s="19"/>
      <c r="J240" s="19"/>
      <c r="K240" s="71"/>
      <c r="L240" s="71"/>
      <c r="M240" s="71"/>
      <c r="N240" s="71"/>
      <c r="O240" s="71"/>
      <c r="P240" s="71"/>
      <c r="Q240" s="71"/>
      <c r="R240" s="71"/>
      <c r="S240" s="19"/>
      <c r="T240" s="66"/>
      <c r="U240" s="127">
        <f>SUM(U234:AB238)</f>
        <v>0</v>
      </c>
      <c r="V240" s="128"/>
      <c r="W240" s="128"/>
      <c r="X240" s="128"/>
      <c r="Y240" s="128"/>
      <c r="Z240" s="128"/>
      <c r="AA240" s="128"/>
      <c r="AB240" s="129"/>
      <c r="AC240" s="66"/>
      <c r="AD240" s="66"/>
      <c r="AE240" s="127">
        <f>SUM(AE234:AL238)</f>
        <v>0</v>
      </c>
      <c r="AF240" s="128"/>
      <c r="AG240" s="128"/>
      <c r="AH240" s="128"/>
      <c r="AI240" s="128"/>
      <c r="AJ240" s="128"/>
      <c r="AK240" s="128"/>
      <c r="AL240" s="129"/>
      <c r="AM240" s="66"/>
      <c r="AN240" s="66"/>
      <c r="AO240" s="97"/>
      <c r="AP240" s="97"/>
      <c r="AQ240" s="97"/>
      <c r="AR240" s="97"/>
      <c r="AS240" s="97"/>
      <c r="AT240" s="97"/>
      <c r="AU240" s="97"/>
      <c r="AV240" s="97"/>
      <c r="AW240" s="97"/>
      <c r="AX240" s="66"/>
    </row>
    <row r="241" spans="1:50" s="78" customFormat="1" ht="4.5" customHeight="1" x14ac:dyDescent="0.2">
      <c r="B241" s="90"/>
      <c r="T241" s="91"/>
      <c r="U241" s="92"/>
      <c r="V241" s="92"/>
      <c r="W241" s="92"/>
      <c r="X241" s="92"/>
      <c r="Y241" s="92"/>
      <c r="Z241" s="92"/>
      <c r="AA241" s="92"/>
      <c r="AB241" s="9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7"/>
      <c r="AP241" s="97"/>
      <c r="AQ241" s="97"/>
      <c r="AR241" s="97"/>
      <c r="AS241" s="97"/>
      <c r="AT241" s="97"/>
      <c r="AU241" s="97"/>
      <c r="AV241" s="97"/>
      <c r="AW241" s="97"/>
      <c r="AX241" s="91"/>
    </row>
    <row r="242" spans="1:50" s="5" customFormat="1" ht="12.75" customHeight="1" x14ac:dyDescent="0.2">
      <c r="A242" s="71"/>
      <c r="B242" s="64"/>
      <c r="C242" s="34"/>
      <c r="D242" s="65" t="s">
        <v>162</v>
      </c>
      <c r="E242" s="19"/>
      <c r="F242" s="19"/>
      <c r="G242" s="19"/>
      <c r="H242" s="19"/>
      <c r="I242" s="19"/>
      <c r="J242" s="19"/>
      <c r="K242" s="71"/>
      <c r="L242" s="71"/>
      <c r="M242" s="71"/>
      <c r="N242" s="71"/>
      <c r="O242" s="71"/>
      <c r="P242" s="71"/>
      <c r="Q242" s="71"/>
      <c r="R242" s="71"/>
      <c r="S242" s="19"/>
      <c r="T242" s="66"/>
      <c r="U242" s="127">
        <f>SUM(U240*10%)</f>
        <v>0</v>
      </c>
      <c r="V242" s="128"/>
      <c r="W242" s="128"/>
      <c r="X242" s="128"/>
      <c r="Y242" s="128"/>
      <c r="Z242" s="128"/>
      <c r="AA242" s="128"/>
      <c r="AB242" s="129"/>
      <c r="AC242" s="66"/>
      <c r="AD242" s="66"/>
      <c r="AE242" s="127">
        <f>SUM(U242)</f>
        <v>0</v>
      </c>
      <c r="AF242" s="128"/>
      <c r="AG242" s="128"/>
      <c r="AH242" s="128"/>
      <c r="AI242" s="128"/>
      <c r="AJ242" s="128"/>
      <c r="AK242" s="128"/>
      <c r="AL242" s="129"/>
      <c r="AM242" s="66"/>
      <c r="AN242" s="66"/>
      <c r="AO242" s="97"/>
      <c r="AP242" s="97"/>
      <c r="AQ242" s="97"/>
      <c r="AR242" s="97"/>
      <c r="AS242" s="97"/>
      <c r="AT242" s="97"/>
      <c r="AU242" s="97"/>
      <c r="AV242" s="97"/>
      <c r="AW242" s="97"/>
      <c r="AX242" s="66"/>
    </row>
    <row r="243" spans="1:50" s="78" customFormat="1" ht="4.5" customHeight="1" x14ac:dyDescent="0.2">
      <c r="B243" s="90"/>
      <c r="T243" s="91"/>
      <c r="U243" s="92"/>
      <c r="V243" s="92"/>
      <c r="W243" s="92"/>
      <c r="X243" s="92"/>
      <c r="Y243" s="92"/>
      <c r="Z243" s="92"/>
      <c r="AA243" s="92"/>
      <c r="AB243" s="92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7"/>
      <c r="AP243" s="97"/>
      <c r="AQ243" s="97"/>
      <c r="AR243" s="97"/>
      <c r="AS243" s="97"/>
      <c r="AT243" s="97"/>
      <c r="AU243" s="97"/>
      <c r="AV243" s="97"/>
      <c r="AW243" s="97"/>
      <c r="AX243" s="91"/>
    </row>
    <row r="244" spans="1:50" s="5" customFormat="1" ht="5.25" customHeight="1" x14ac:dyDescent="0.2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</row>
    <row r="245" spans="1:50" s="5" customFormat="1" ht="12.75" customHeight="1" x14ac:dyDescent="0.2">
      <c r="A245" s="71"/>
      <c r="B245" s="64" t="s">
        <v>163</v>
      </c>
      <c r="C245" s="34"/>
      <c r="D245" s="130" t="s">
        <v>164</v>
      </c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9"/>
      <c r="R245" s="19"/>
      <c r="S245" s="19"/>
      <c r="T245" s="66"/>
      <c r="U245" s="131">
        <f>SUM(U240:AB243)</f>
        <v>0</v>
      </c>
      <c r="V245" s="132"/>
      <c r="W245" s="132"/>
      <c r="X245" s="132"/>
      <c r="Y245" s="132"/>
      <c r="Z245" s="132"/>
      <c r="AA245" s="132"/>
      <c r="AB245" s="133"/>
      <c r="AC245" s="66"/>
      <c r="AD245" s="66"/>
      <c r="AE245" s="131">
        <f>SUM(AE240:AL243)</f>
        <v>0</v>
      </c>
      <c r="AF245" s="132"/>
      <c r="AG245" s="132"/>
      <c r="AH245" s="132"/>
      <c r="AI245" s="132"/>
      <c r="AJ245" s="132"/>
      <c r="AK245" s="132"/>
      <c r="AL245" s="133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</row>
    <row r="246" spans="1:50" s="5" customFormat="1" ht="12.75" customHeight="1" x14ac:dyDescent="0.2">
      <c r="A246" s="71"/>
      <c r="B246" s="64"/>
      <c r="C246" s="34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9"/>
      <c r="R246" s="19"/>
      <c r="S246" s="19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</row>
    <row r="247" spans="1:50" s="78" customFormat="1" ht="4.5" customHeight="1" x14ac:dyDescent="0.2">
      <c r="A247" s="82"/>
      <c r="B247" s="83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6"/>
      <c r="U247" s="87"/>
      <c r="V247" s="87"/>
      <c r="W247" s="87"/>
      <c r="X247" s="87"/>
      <c r="Y247" s="87"/>
      <c r="Z247" s="87"/>
      <c r="AA247" s="87"/>
      <c r="AB247" s="87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</row>
    <row r="248" spans="1:50" ht="12.75" customHeight="1" thickBot="1" x14ac:dyDescent="0.3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</row>
    <row r="249" spans="1:50" ht="12.75" customHeight="1" x14ac:dyDescent="0.3"/>
    <row r="250" spans="1:50" ht="12.75" customHeight="1" x14ac:dyDescent="0.3"/>
    <row r="251" spans="1:50" ht="12.75" customHeight="1" x14ac:dyDescent="0.3"/>
    <row r="252" spans="1:50" ht="12.75" customHeight="1" x14ac:dyDescent="0.3"/>
    <row r="253" spans="1:50" ht="12.75" customHeight="1" x14ac:dyDescent="0.3"/>
    <row r="254" spans="1:50" ht="12.75" customHeight="1" x14ac:dyDescent="0.3"/>
    <row r="255" spans="1:50" ht="12.75" customHeight="1" x14ac:dyDescent="0.3"/>
    <row r="256" spans="1:50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</sheetData>
  <sheetProtection algorithmName="SHA-512" hashValue="ggL+wNnk4yWXGSR1/5nUz0qfQ6U1fsLzTMm/c+B5j1aDuexoBagWuFCtcbqf0Od74KsS3KFgjdlW9S2gG+FOUQ==" saltValue="uezIrl57RXcfD4QIJN2z7Q==" spinCount="100000" sheet="1" objects="1" scenarios="1" selectLockedCells="1"/>
  <mergeCells count="232">
    <mergeCell ref="A8:AX8"/>
    <mergeCell ref="A10:AX10"/>
    <mergeCell ref="U13:AW13"/>
    <mergeCell ref="D16:R17"/>
    <mergeCell ref="U20:AW20"/>
    <mergeCell ref="U23:AB23"/>
    <mergeCell ref="U40:AB40"/>
    <mergeCell ref="AE40:AP40"/>
    <mergeCell ref="AS40:AW40"/>
    <mergeCell ref="U42:AB42"/>
    <mergeCell ref="AE42:AP42"/>
    <mergeCell ref="AS42:AW42"/>
    <mergeCell ref="U32:AB32"/>
    <mergeCell ref="D35:Q36"/>
    <mergeCell ref="U35:AB36"/>
    <mergeCell ref="AE35:AP36"/>
    <mergeCell ref="AS35:AW36"/>
    <mergeCell ref="U38:AB38"/>
    <mergeCell ref="AE38:AP38"/>
    <mergeCell ref="AS38:AW38"/>
    <mergeCell ref="U48:AB48"/>
    <mergeCell ref="AE48:AP48"/>
    <mergeCell ref="AS48:AW48"/>
    <mergeCell ref="U50:AB50"/>
    <mergeCell ref="AE50:AP50"/>
    <mergeCell ref="AS50:AW50"/>
    <mergeCell ref="U44:AB44"/>
    <mergeCell ref="AE44:AP44"/>
    <mergeCell ref="AS44:AW44"/>
    <mergeCell ref="U46:AB46"/>
    <mergeCell ref="AE46:AP46"/>
    <mergeCell ref="AS46:AW46"/>
    <mergeCell ref="D59:P60"/>
    <mergeCell ref="U59:AB59"/>
    <mergeCell ref="D66:Q67"/>
    <mergeCell ref="U66:AB67"/>
    <mergeCell ref="AE66:AP67"/>
    <mergeCell ref="AS66:AW67"/>
    <mergeCell ref="U52:AB52"/>
    <mergeCell ref="AE52:AP52"/>
    <mergeCell ref="AS52:AW52"/>
    <mergeCell ref="U54:AB54"/>
    <mergeCell ref="AE54:AP54"/>
    <mergeCell ref="AS54:AW54"/>
    <mergeCell ref="U69:AB69"/>
    <mergeCell ref="AE69:AP69"/>
    <mergeCell ref="AS69:AW69"/>
    <mergeCell ref="U71:AB71"/>
    <mergeCell ref="AE71:AP71"/>
    <mergeCell ref="AS71:AW71"/>
    <mergeCell ref="U56:AB56"/>
    <mergeCell ref="AE56:AP56"/>
    <mergeCell ref="AS56:AW56"/>
    <mergeCell ref="U77:AB77"/>
    <mergeCell ref="AE77:AP77"/>
    <mergeCell ref="AS77:AW77"/>
    <mergeCell ref="U79:AB79"/>
    <mergeCell ref="AE79:AP79"/>
    <mergeCell ref="AS79:AW79"/>
    <mergeCell ref="U73:AB73"/>
    <mergeCell ref="AE73:AP73"/>
    <mergeCell ref="AS73:AW73"/>
    <mergeCell ref="U75:AB75"/>
    <mergeCell ref="AE75:AP75"/>
    <mergeCell ref="AS75:AW75"/>
    <mergeCell ref="AS85:AW85"/>
    <mergeCell ref="U87:AB87"/>
    <mergeCell ref="AE87:AP87"/>
    <mergeCell ref="AS87:AW87"/>
    <mergeCell ref="U81:AB81"/>
    <mergeCell ref="AE81:AP81"/>
    <mergeCell ref="AS81:AW81"/>
    <mergeCell ref="U83:AB83"/>
    <mergeCell ref="AE83:AP83"/>
    <mergeCell ref="AS83:AW83"/>
    <mergeCell ref="D90:Q91"/>
    <mergeCell ref="U90:AB90"/>
    <mergeCell ref="D97:Q98"/>
    <mergeCell ref="U97:AB98"/>
    <mergeCell ref="AE97:AP98"/>
    <mergeCell ref="U108:AB108"/>
    <mergeCell ref="AE108:AP108"/>
    <mergeCell ref="U85:AB85"/>
    <mergeCell ref="AE85:AP85"/>
    <mergeCell ref="U106:AB106"/>
    <mergeCell ref="AE106:AP106"/>
    <mergeCell ref="U110:AB110"/>
    <mergeCell ref="AE110:AP110"/>
    <mergeCell ref="U112:AB112"/>
    <mergeCell ref="AE112:AP112"/>
    <mergeCell ref="U100:AB100"/>
    <mergeCell ref="AE100:AP100"/>
    <mergeCell ref="U102:AB102"/>
    <mergeCell ref="AE102:AP102"/>
    <mergeCell ref="U104:AB104"/>
    <mergeCell ref="AE104:AP104"/>
    <mergeCell ref="D123:Q124"/>
    <mergeCell ref="U123:AB123"/>
    <mergeCell ref="C129:AW130"/>
    <mergeCell ref="D136:Q137"/>
    <mergeCell ref="U136:AB137"/>
    <mergeCell ref="AE136:AL137"/>
    <mergeCell ref="AO136:AW137"/>
    <mergeCell ref="U114:AB114"/>
    <mergeCell ref="AE114:AP114"/>
    <mergeCell ref="U116:AB116"/>
    <mergeCell ref="AE116:AP116"/>
    <mergeCell ref="D119:Q120"/>
    <mergeCell ref="U119:AB119"/>
    <mergeCell ref="U143:AB143"/>
    <mergeCell ref="AE143:AL143"/>
    <mergeCell ref="AO143:AW143"/>
    <mergeCell ref="U145:AB145"/>
    <mergeCell ref="AE145:AL145"/>
    <mergeCell ref="AO145:AW145"/>
    <mergeCell ref="U139:AB139"/>
    <mergeCell ref="AE139:AL139"/>
    <mergeCell ref="AO139:AW139"/>
    <mergeCell ref="U141:AB141"/>
    <mergeCell ref="AE141:AL141"/>
    <mergeCell ref="AO141:AW141"/>
    <mergeCell ref="U153:AB153"/>
    <mergeCell ref="AE153:AL153"/>
    <mergeCell ref="AO153:AW153"/>
    <mergeCell ref="U155:AB155"/>
    <mergeCell ref="AO155:AW155"/>
    <mergeCell ref="D158:P159"/>
    <mergeCell ref="U158:AB158"/>
    <mergeCell ref="AE158:AL158"/>
    <mergeCell ref="U147:AB147"/>
    <mergeCell ref="AO147:AW147"/>
    <mergeCell ref="U149:AB149"/>
    <mergeCell ref="AE149:AL149"/>
    <mergeCell ref="AO149:AW149"/>
    <mergeCell ref="U151:AB151"/>
    <mergeCell ref="AE151:AL151"/>
    <mergeCell ref="AO151:AW151"/>
    <mergeCell ref="U170:AB170"/>
    <mergeCell ref="AE170:AL170"/>
    <mergeCell ref="AO170:AW170"/>
    <mergeCell ref="U172:AB172"/>
    <mergeCell ref="AE172:AL172"/>
    <mergeCell ref="AO172:AW172"/>
    <mergeCell ref="D165:Q166"/>
    <mergeCell ref="U165:AB166"/>
    <mergeCell ref="AE165:AL166"/>
    <mergeCell ref="AO165:AW166"/>
    <mergeCell ref="U168:AB168"/>
    <mergeCell ref="AE168:AL168"/>
    <mergeCell ref="AO168:AW168"/>
    <mergeCell ref="U180:AB180"/>
    <mergeCell ref="AO180:AW180"/>
    <mergeCell ref="U182:AB182"/>
    <mergeCell ref="AE182:AL182"/>
    <mergeCell ref="AO182:AW182"/>
    <mergeCell ref="U184:AB184"/>
    <mergeCell ref="AO184:AW184"/>
    <mergeCell ref="U174:AB174"/>
    <mergeCell ref="AE174:AL174"/>
    <mergeCell ref="AO174:AW174"/>
    <mergeCell ref="U176:AB176"/>
    <mergeCell ref="AO176:AW176"/>
    <mergeCell ref="U178:AB178"/>
    <mergeCell ref="AO178:AW178"/>
    <mergeCell ref="AO194:AW195"/>
    <mergeCell ref="U197:AB197"/>
    <mergeCell ref="AE197:AL197"/>
    <mergeCell ref="AO197:AW197"/>
    <mergeCell ref="U199:AB199"/>
    <mergeCell ref="AE199:AL199"/>
    <mergeCell ref="AO199:AW199"/>
    <mergeCell ref="D187:P188"/>
    <mergeCell ref="U187:AB187"/>
    <mergeCell ref="AE187:AL187"/>
    <mergeCell ref="D194:Q195"/>
    <mergeCell ref="U194:AB195"/>
    <mergeCell ref="AE194:AL195"/>
    <mergeCell ref="AE205:AL205"/>
    <mergeCell ref="AO205:AW205"/>
    <mergeCell ref="U207:AB207"/>
    <mergeCell ref="AE207:AL207"/>
    <mergeCell ref="AO207:AW207"/>
    <mergeCell ref="U201:AB201"/>
    <mergeCell ref="AE201:AL201"/>
    <mergeCell ref="AO201:AW201"/>
    <mergeCell ref="U203:AB203"/>
    <mergeCell ref="AE203:AL203"/>
    <mergeCell ref="AO203:AW203"/>
    <mergeCell ref="AO213:AW213"/>
    <mergeCell ref="U215:AB215"/>
    <mergeCell ref="AE215:AL215"/>
    <mergeCell ref="AO215:AW215"/>
    <mergeCell ref="U209:AB209"/>
    <mergeCell ref="AE209:AL209"/>
    <mergeCell ref="AO209:AW209"/>
    <mergeCell ref="U211:AB211"/>
    <mergeCell ref="AE211:AL211"/>
    <mergeCell ref="AO211:AW211"/>
    <mergeCell ref="AO221:AW221"/>
    <mergeCell ref="D224:P225"/>
    <mergeCell ref="U224:AB224"/>
    <mergeCell ref="AE224:AL224"/>
    <mergeCell ref="U217:AB217"/>
    <mergeCell ref="AE217:AL217"/>
    <mergeCell ref="AO217:AW217"/>
    <mergeCell ref="U219:AB219"/>
    <mergeCell ref="AE219:AL219"/>
    <mergeCell ref="AO219:AW219"/>
    <mergeCell ref="U242:AB242"/>
    <mergeCell ref="AE242:AL242"/>
    <mergeCell ref="D245:P246"/>
    <mergeCell ref="U245:AB245"/>
    <mergeCell ref="AE245:AL245"/>
    <mergeCell ref="U16:AA16"/>
    <mergeCell ref="U236:AB236"/>
    <mergeCell ref="AE236:AL236"/>
    <mergeCell ref="D238:Q238"/>
    <mergeCell ref="U238:AB238"/>
    <mergeCell ref="AE238:AL238"/>
    <mergeCell ref="U240:AB240"/>
    <mergeCell ref="AE240:AL240"/>
    <mergeCell ref="D231:Q232"/>
    <mergeCell ref="U231:AB232"/>
    <mergeCell ref="AE231:AL232"/>
    <mergeCell ref="D234:Q234"/>
    <mergeCell ref="U234:AB234"/>
    <mergeCell ref="AE234:AL234"/>
    <mergeCell ref="U221:AB221"/>
    <mergeCell ref="AE221:AL221"/>
    <mergeCell ref="U213:AB213"/>
    <mergeCell ref="AE213:AL213"/>
    <mergeCell ref="U205:AB205"/>
  </mergeCells>
  <dataValidations count="1">
    <dataValidation type="list" allowBlank="1" showInputMessage="1" showErrorMessage="1" sqref="AS38:AW38 AS83:AW83 AS44:AW44 AS46:AW46 AS48:AW48 AS50:AW50 AS52:AW52 AS54:AW54 AS87:AW87 AS69:AW69 AS71:AW71 AS73:AW73 AS75:AW75 AS77:AW77 AS79:AW79 AS42:AW42 AS56:AW56 AS85:AW85 AS81:AW81 AS40:AW40" xr:uid="{BF28A365-F5B4-4CD0-A372-5E249F2EB98C}">
      <formula1>"Sélectionner , Acquis , Pressenti"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105" orientation="portrait" r:id="rId1"/>
  <headerFooter>
    <oddFooter>&amp;R&amp;P de &amp;N</oddFooter>
  </headerFooter>
  <rowBreaks count="3" manualBreakCount="3">
    <brk id="62" max="16383" man="1"/>
    <brk id="126" max="16383" man="1"/>
    <brk id="19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BFAC07-DE99-46F2-A805-352766E507CC}">
          <x14:formula1>
            <xm:f>'(à cacher!) listes'!$A$25:$A$27</xm:f>
          </x14:formula1>
          <xm:sqref>U23:AB23</xm:sqref>
        </x14:dataValidation>
        <x14:dataValidation type="list" allowBlank="1" showInputMessage="1" showErrorMessage="1" xr:uid="{703A1DC6-904F-4A6A-9BF2-C56C62599E48}">
          <x14:formula1>
            <xm:f>'(à cacher!) listes'!$A$20:$A$22</xm:f>
          </x14:formula1>
          <xm:sqref>U16:AA16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360A-5FE7-4B05-AEB4-095892C24709}">
  <dimension ref="A1:CC136"/>
  <sheetViews>
    <sheetView showGridLines="0" topLeftCell="A4" zoomScaleNormal="100" workbookViewId="0">
      <selection activeCell="D44" sqref="D44:AD44"/>
    </sheetView>
  </sheetViews>
  <sheetFormatPr baseColWidth="10" defaultColWidth="1.85546875" defaultRowHeight="12.75" x14ac:dyDescent="0.2"/>
  <cols>
    <col min="1" max="1" width="1.85546875" style="5"/>
    <col min="2" max="2" width="1.42578125" style="5" customWidth="1"/>
    <col min="3" max="3" width="2.140625" style="5" customWidth="1"/>
    <col min="4" max="70" width="1.85546875" style="5"/>
    <col min="71" max="73" width="0" style="5" hidden="1" customWidth="1"/>
    <col min="74" max="74" width="1.7109375" style="5" hidden="1" customWidth="1"/>
    <col min="75" max="88" width="0" style="5" hidden="1" customWidth="1"/>
    <col min="89" max="16384" width="1.85546875" style="5"/>
  </cols>
  <sheetData>
    <row r="1" spans="1:70" ht="7.5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BR1" s="6"/>
    </row>
    <row r="2" spans="1:70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4"/>
      <c r="BR2" s="6" t="s">
        <v>4</v>
      </c>
    </row>
    <row r="3" spans="1:70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  <c r="AN3" s="4"/>
      <c r="BR3" s="7" t="s">
        <v>5</v>
      </c>
    </row>
    <row r="4" spans="1:70" ht="15.75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4"/>
      <c r="AK4" s="4"/>
      <c r="AL4" s="4"/>
      <c r="AM4" s="4"/>
      <c r="AN4" s="4"/>
      <c r="BR4" s="7" t="s">
        <v>26</v>
      </c>
    </row>
    <row r="5" spans="1:70" ht="19.5" customHeight="1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4"/>
      <c r="AI5" s="4"/>
      <c r="AJ5" s="4"/>
      <c r="AK5" s="4"/>
      <c r="AL5" s="4"/>
      <c r="AM5" s="4"/>
      <c r="AN5" s="4"/>
      <c r="BR5" s="38" t="s">
        <v>27</v>
      </c>
    </row>
    <row r="6" spans="1:70" ht="15.75" x14ac:dyDescent="0.25">
      <c r="A6" s="46" t="s">
        <v>217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4"/>
      <c r="AI6" s="4"/>
      <c r="AJ6" s="4"/>
      <c r="AK6" s="4"/>
      <c r="AL6" s="4"/>
      <c r="AM6" s="4"/>
      <c r="AN6" s="4"/>
      <c r="BR6" s="7"/>
    </row>
    <row r="7" spans="1:70" ht="8.25" customHeight="1" x14ac:dyDescent="0.2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</row>
    <row r="8" spans="1:70" s="36" customFormat="1" ht="17.25" customHeight="1" x14ac:dyDescent="0.25">
      <c r="A8" s="40" t="s">
        <v>218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43"/>
      <c r="AF8" s="43"/>
      <c r="AG8" s="43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5"/>
    </row>
    <row r="9" spans="1:70" s="8" customFormat="1" x14ac:dyDescent="0.2">
      <c r="A9" s="204" t="s">
        <v>212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</row>
    <row r="10" spans="1:70" ht="6.75" customHeight="1" x14ac:dyDescent="0.2">
      <c r="A10" s="11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</row>
    <row r="11" spans="1:70" ht="12.75" customHeight="1" x14ac:dyDescent="0.2">
      <c r="A11" s="20"/>
      <c r="B11" s="21" t="s">
        <v>15</v>
      </c>
      <c r="C11" s="22"/>
      <c r="D11" s="23"/>
      <c r="E11" s="20"/>
      <c r="F11" s="21"/>
      <c r="G11" s="21"/>
      <c r="H11" s="23"/>
      <c r="I11" s="23"/>
      <c r="J11" s="23"/>
      <c r="K11" s="23"/>
      <c r="L11" s="23"/>
      <c r="M11" s="23"/>
      <c r="N11" s="24"/>
      <c r="O11" s="24"/>
      <c r="P11" s="2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7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2"/>
    </row>
    <row r="12" spans="1:70" ht="4.5" customHeight="1" x14ac:dyDescent="0.2">
      <c r="A12" s="20"/>
      <c r="B12" s="21"/>
      <c r="C12" s="22"/>
      <c r="D12" s="23"/>
      <c r="E12" s="20"/>
      <c r="F12" s="21"/>
      <c r="G12" s="21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2"/>
    </row>
    <row r="13" spans="1:70" x14ac:dyDescent="0.2">
      <c r="A13" s="20"/>
      <c r="B13" s="21" t="s">
        <v>21</v>
      </c>
      <c r="C13" s="22"/>
      <c r="D13" s="23"/>
      <c r="E13" s="20"/>
      <c r="F13" s="21"/>
      <c r="G13" s="21"/>
      <c r="H13" s="23"/>
      <c r="I13" s="23"/>
      <c r="J13" s="23"/>
      <c r="K13" s="23"/>
      <c r="L13" s="23"/>
      <c r="M13" s="23"/>
      <c r="N13" s="24"/>
      <c r="O13" s="24"/>
      <c r="P13" s="2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7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2"/>
    </row>
    <row r="14" spans="1:70" ht="4.5" customHeight="1" x14ac:dyDescent="0.2">
      <c r="A14" s="20"/>
      <c r="B14" s="21"/>
      <c r="C14" s="22"/>
      <c r="D14" s="23"/>
      <c r="E14" s="20"/>
      <c r="F14" s="21"/>
      <c r="G14" s="21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2"/>
    </row>
    <row r="15" spans="1:70" ht="12.75" customHeight="1" x14ac:dyDescent="0.2">
      <c r="A15" s="20"/>
      <c r="B15" s="21" t="s">
        <v>22</v>
      </c>
      <c r="C15" s="22"/>
      <c r="D15" s="23"/>
      <c r="E15" s="20"/>
      <c r="F15" s="21"/>
      <c r="G15" s="21"/>
      <c r="H15" s="23"/>
      <c r="I15" s="23"/>
      <c r="J15" s="23"/>
      <c r="K15" s="23"/>
      <c r="L15" s="23"/>
      <c r="M15" s="23"/>
      <c r="N15" s="24"/>
      <c r="O15" s="24"/>
      <c r="P15" s="24"/>
      <c r="Q15" s="24" t="s">
        <v>23</v>
      </c>
      <c r="R15" s="24"/>
      <c r="S15" s="198"/>
      <c r="T15" s="199"/>
      <c r="U15" s="199"/>
      <c r="V15" s="199"/>
      <c r="W15" s="199"/>
      <c r="X15" s="199"/>
      <c r="Y15" s="199"/>
      <c r="Z15" s="200"/>
      <c r="AA15" s="24"/>
      <c r="AB15" s="25" t="s">
        <v>24</v>
      </c>
      <c r="AC15" s="24"/>
      <c r="AD15" s="198"/>
      <c r="AE15" s="199"/>
      <c r="AF15" s="199"/>
      <c r="AG15" s="199"/>
      <c r="AH15" s="199"/>
      <c r="AI15" s="199"/>
      <c r="AJ15" s="199"/>
      <c r="AK15" s="200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</row>
    <row r="16" spans="1:70" ht="12.75" customHeight="1" x14ac:dyDescent="0.2">
      <c r="A16" s="20"/>
      <c r="B16" s="21"/>
      <c r="C16" s="22"/>
      <c r="D16" s="23"/>
      <c r="E16" s="20"/>
      <c r="F16" s="21"/>
      <c r="G16" s="21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6" t="s">
        <v>213</v>
      </c>
      <c r="T16" s="26"/>
      <c r="U16" s="26"/>
      <c r="V16" s="26"/>
      <c r="W16" s="26"/>
      <c r="X16" s="24"/>
      <c r="Y16" s="24"/>
      <c r="Z16" s="24"/>
      <c r="AA16" s="24"/>
      <c r="AB16" s="24"/>
      <c r="AC16" s="24"/>
      <c r="AD16" s="26" t="s">
        <v>214</v>
      </c>
      <c r="AE16" s="27"/>
      <c r="AF16" s="27"/>
      <c r="AG16" s="27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</row>
    <row r="17" spans="1:70" ht="8.4499999999999993" customHeight="1" x14ac:dyDescent="0.2">
      <c r="A17" s="20"/>
      <c r="B17" s="21"/>
      <c r="C17" s="22"/>
      <c r="D17" s="23"/>
      <c r="E17" s="20"/>
      <c r="F17" s="21"/>
      <c r="G17" s="21"/>
      <c r="H17" s="23"/>
      <c r="I17" s="23"/>
      <c r="J17" s="23"/>
      <c r="K17" s="23"/>
      <c r="L17" s="23"/>
      <c r="M17" s="23"/>
      <c r="N17" s="24"/>
      <c r="O17" s="24"/>
      <c r="P17" s="24"/>
      <c r="Q17" s="24"/>
      <c r="R17" s="24"/>
      <c r="S17" s="27"/>
      <c r="T17" s="27"/>
      <c r="U17" s="27"/>
      <c r="V17" s="27"/>
      <c r="W17" s="27"/>
      <c r="X17" s="24"/>
      <c r="Y17" s="24"/>
      <c r="Z17" s="24"/>
      <c r="AA17" s="24"/>
      <c r="AB17" s="24"/>
      <c r="AC17" s="24"/>
      <c r="AD17" s="27"/>
      <c r="AE17" s="27"/>
      <c r="AF17" s="27"/>
      <c r="AG17" s="27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</row>
    <row r="18" spans="1:70" ht="12.75" customHeight="1" x14ac:dyDescent="0.2">
      <c r="A18" s="20"/>
      <c r="B18" s="21" t="s">
        <v>198</v>
      </c>
      <c r="C18" s="22"/>
      <c r="D18" s="23"/>
      <c r="E18" s="20"/>
      <c r="F18" s="21"/>
      <c r="G18" s="21"/>
      <c r="H18" s="23"/>
      <c r="I18" s="23"/>
      <c r="J18" s="23"/>
      <c r="K18" s="23"/>
      <c r="L18" s="23"/>
      <c r="M18" s="23"/>
      <c r="N18" s="24"/>
      <c r="O18" s="24"/>
      <c r="P18" s="24"/>
      <c r="Q18" s="201"/>
      <c r="R18" s="202"/>
      <c r="S18" s="202"/>
      <c r="T18" s="202"/>
      <c r="U18" s="202"/>
      <c r="V18" s="202"/>
      <c r="W18" s="202"/>
      <c r="X18" s="203"/>
      <c r="Y18" s="24"/>
      <c r="Z18" s="24"/>
      <c r="AA18" s="24"/>
      <c r="AB18" s="24"/>
      <c r="AC18" s="24"/>
      <c r="AD18" s="27"/>
      <c r="AE18" s="27"/>
      <c r="AF18" s="27"/>
      <c r="AG18" s="27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</row>
    <row r="19" spans="1:70" ht="20.25" customHeight="1" x14ac:dyDescent="0.2">
      <c r="A19" s="20"/>
      <c r="B19" s="28" t="s">
        <v>25</v>
      </c>
      <c r="C19" s="29"/>
      <c r="D19" s="30"/>
      <c r="E19" s="31"/>
      <c r="F19" s="32"/>
      <c r="G19" s="32"/>
      <c r="H19" s="30"/>
      <c r="I19" s="30"/>
      <c r="J19" s="30"/>
      <c r="K19" s="30"/>
      <c r="L19" s="30"/>
      <c r="M19" s="30"/>
      <c r="N19" s="24"/>
      <c r="O19" s="24"/>
      <c r="P19" s="24"/>
      <c r="Q19" s="24"/>
      <c r="R19" s="24"/>
      <c r="S19" s="27"/>
      <c r="T19" s="27"/>
      <c r="U19" s="27"/>
      <c r="V19" s="27"/>
      <c r="W19" s="27"/>
      <c r="X19" s="24"/>
      <c r="Y19" s="24"/>
      <c r="Z19" s="24"/>
      <c r="AA19" s="24"/>
      <c r="AB19" s="24"/>
      <c r="AC19" s="24"/>
      <c r="AD19" s="27"/>
      <c r="AE19" s="27"/>
      <c r="AF19" s="27"/>
      <c r="AG19" s="27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</row>
    <row r="20" spans="1:70" ht="8.25" customHeight="1" x14ac:dyDescent="0.2">
      <c r="B20" s="4"/>
      <c r="C20" s="4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4"/>
      <c r="BR20" s="4"/>
    </row>
    <row r="21" spans="1:70" ht="4.5" customHeight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8"/>
      <c r="BH21" s="18"/>
      <c r="BI21" s="18"/>
      <c r="BJ21" s="18"/>
      <c r="BK21" s="18"/>
      <c r="BL21" s="18"/>
      <c r="BM21" s="18"/>
      <c r="BN21" s="18"/>
      <c r="BO21" s="17"/>
      <c r="BP21" s="17"/>
      <c r="BQ21" s="17"/>
      <c r="BR21" s="17"/>
    </row>
    <row r="22" spans="1:70" s="36" customFormat="1" ht="40.5" customHeight="1" x14ac:dyDescent="0.25">
      <c r="A22" s="35"/>
      <c r="B22" s="35"/>
      <c r="C22" s="35"/>
      <c r="D22" s="192" t="s">
        <v>28</v>
      </c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4"/>
      <c r="AE22" s="192" t="s">
        <v>0</v>
      </c>
      <c r="AF22" s="193"/>
      <c r="AG22" s="193"/>
      <c r="AH22" s="193"/>
      <c r="AI22" s="193"/>
      <c r="AJ22" s="194"/>
      <c r="AK22" s="192" t="s">
        <v>1</v>
      </c>
      <c r="AL22" s="193"/>
      <c r="AM22" s="193"/>
      <c r="AN22" s="193"/>
      <c r="AO22" s="193"/>
      <c r="AP22" s="194"/>
      <c r="AQ22" s="192" t="s">
        <v>2</v>
      </c>
      <c r="AR22" s="193"/>
      <c r="AS22" s="193"/>
      <c r="AT22" s="193"/>
      <c r="AU22" s="193"/>
      <c r="AV22" s="193"/>
      <c r="AW22" s="194"/>
      <c r="AX22" s="192" t="s">
        <v>3</v>
      </c>
      <c r="AY22" s="193"/>
      <c r="AZ22" s="193"/>
      <c r="BA22" s="193"/>
      <c r="BB22" s="193"/>
      <c r="BC22" s="193"/>
      <c r="BD22" s="193"/>
      <c r="BE22" s="193"/>
      <c r="BF22" s="193"/>
      <c r="BG22" s="194"/>
      <c r="BH22" s="205" t="s">
        <v>17</v>
      </c>
      <c r="BI22" s="206"/>
      <c r="BJ22" s="206"/>
      <c r="BK22" s="206"/>
      <c r="BL22" s="207"/>
      <c r="BM22" s="205" t="s">
        <v>29</v>
      </c>
      <c r="BN22" s="206"/>
      <c r="BO22" s="206"/>
      <c r="BP22" s="206"/>
      <c r="BQ22" s="207"/>
      <c r="BR22" s="30"/>
    </row>
    <row r="23" spans="1:70" s="36" customFormat="1" x14ac:dyDescent="0.25">
      <c r="A23" s="35"/>
      <c r="B23" s="185">
        <v>1</v>
      </c>
      <c r="C23" s="186"/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80"/>
      <c r="AE23" s="178"/>
      <c r="AF23" s="179"/>
      <c r="AG23" s="179"/>
      <c r="AH23" s="179"/>
      <c r="AI23" s="179"/>
      <c r="AJ23" s="180"/>
      <c r="AK23" s="187" t="s">
        <v>167</v>
      </c>
      <c r="AL23" s="188"/>
      <c r="AM23" s="188"/>
      <c r="AN23" s="188"/>
      <c r="AO23" s="188"/>
      <c r="AP23" s="189"/>
      <c r="AQ23" s="173" t="s">
        <v>167</v>
      </c>
      <c r="AR23" s="174"/>
      <c r="AS23" s="174"/>
      <c r="AT23" s="174"/>
      <c r="AU23" s="174"/>
      <c r="AV23" s="174"/>
      <c r="AW23" s="175"/>
      <c r="AX23" s="170"/>
      <c r="AY23" s="171"/>
      <c r="AZ23" s="171"/>
      <c r="BA23" s="171"/>
      <c r="BB23" s="171"/>
      <c r="BC23" s="171"/>
      <c r="BD23" s="171"/>
      <c r="BE23" s="171"/>
      <c r="BF23" s="171"/>
      <c r="BG23" s="172"/>
      <c r="BH23" s="173" t="s">
        <v>167</v>
      </c>
      <c r="BI23" s="174"/>
      <c r="BJ23" s="174"/>
      <c r="BK23" s="174"/>
      <c r="BL23" s="175"/>
      <c r="BM23" s="173"/>
      <c r="BN23" s="174"/>
      <c r="BO23" s="174"/>
      <c r="BP23" s="174"/>
      <c r="BQ23" s="175"/>
      <c r="BR23" s="35"/>
    </row>
    <row r="24" spans="1:70" s="36" customFormat="1" x14ac:dyDescent="0.25">
      <c r="A24" s="35"/>
      <c r="B24" s="185">
        <f>B23+1</f>
        <v>2</v>
      </c>
      <c r="C24" s="186"/>
      <c r="D24" s="178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80"/>
      <c r="AE24" s="178"/>
      <c r="AF24" s="179"/>
      <c r="AG24" s="179"/>
      <c r="AH24" s="179"/>
      <c r="AI24" s="179"/>
      <c r="AJ24" s="180"/>
      <c r="AK24" s="187"/>
      <c r="AL24" s="188"/>
      <c r="AM24" s="188"/>
      <c r="AN24" s="188"/>
      <c r="AO24" s="188"/>
      <c r="AP24" s="189"/>
      <c r="AQ24" s="173"/>
      <c r="AR24" s="174"/>
      <c r="AS24" s="174"/>
      <c r="AT24" s="174"/>
      <c r="AU24" s="174"/>
      <c r="AV24" s="174"/>
      <c r="AW24" s="175"/>
      <c r="AX24" s="170"/>
      <c r="AY24" s="171"/>
      <c r="AZ24" s="171"/>
      <c r="BA24" s="171"/>
      <c r="BB24" s="171"/>
      <c r="BC24" s="171"/>
      <c r="BD24" s="171"/>
      <c r="BE24" s="171"/>
      <c r="BF24" s="171"/>
      <c r="BG24" s="172"/>
      <c r="BH24" s="173"/>
      <c r="BI24" s="174"/>
      <c r="BJ24" s="174"/>
      <c r="BK24" s="174"/>
      <c r="BL24" s="175"/>
      <c r="BM24" s="173"/>
      <c r="BN24" s="174"/>
      <c r="BO24" s="174"/>
      <c r="BP24" s="174"/>
      <c r="BQ24" s="175"/>
      <c r="BR24" s="35"/>
    </row>
    <row r="25" spans="1:70" s="36" customFormat="1" x14ac:dyDescent="0.25">
      <c r="A25" s="35"/>
      <c r="B25" s="185">
        <f t="shared" ref="B25:B88" si="0">B24+1</f>
        <v>3</v>
      </c>
      <c r="C25" s="186"/>
      <c r="D25" s="178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80"/>
      <c r="AE25" s="178"/>
      <c r="AF25" s="179"/>
      <c r="AG25" s="179"/>
      <c r="AH25" s="179"/>
      <c r="AI25" s="179"/>
      <c r="AJ25" s="180"/>
      <c r="AK25" s="187"/>
      <c r="AL25" s="188"/>
      <c r="AM25" s="188"/>
      <c r="AN25" s="188"/>
      <c r="AO25" s="188"/>
      <c r="AP25" s="189"/>
      <c r="AQ25" s="173"/>
      <c r="AR25" s="174"/>
      <c r="AS25" s="174"/>
      <c r="AT25" s="174"/>
      <c r="AU25" s="174"/>
      <c r="AV25" s="174"/>
      <c r="AW25" s="175"/>
      <c r="AX25" s="170"/>
      <c r="AY25" s="171"/>
      <c r="AZ25" s="171"/>
      <c r="BA25" s="171"/>
      <c r="BB25" s="171"/>
      <c r="BC25" s="171"/>
      <c r="BD25" s="171"/>
      <c r="BE25" s="171"/>
      <c r="BF25" s="171"/>
      <c r="BG25" s="172"/>
      <c r="BH25" s="173"/>
      <c r="BI25" s="174"/>
      <c r="BJ25" s="174"/>
      <c r="BK25" s="174"/>
      <c r="BL25" s="175"/>
      <c r="BM25" s="173"/>
      <c r="BN25" s="174"/>
      <c r="BO25" s="174"/>
      <c r="BP25" s="174"/>
      <c r="BQ25" s="175"/>
      <c r="BR25" s="35"/>
    </row>
    <row r="26" spans="1:70" s="36" customFormat="1" x14ac:dyDescent="0.25">
      <c r="A26" s="35"/>
      <c r="B26" s="185">
        <f t="shared" si="0"/>
        <v>4</v>
      </c>
      <c r="C26" s="186"/>
      <c r="D26" s="178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80"/>
      <c r="AE26" s="178"/>
      <c r="AF26" s="179"/>
      <c r="AG26" s="179"/>
      <c r="AH26" s="179"/>
      <c r="AI26" s="179"/>
      <c r="AJ26" s="180"/>
      <c r="AK26" s="187"/>
      <c r="AL26" s="188"/>
      <c r="AM26" s="188"/>
      <c r="AN26" s="188"/>
      <c r="AO26" s="188"/>
      <c r="AP26" s="189"/>
      <c r="AQ26" s="173"/>
      <c r="AR26" s="174"/>
      <c r="AS26" s="174"/>
      <c r="AT26" s="174"/>
      <c r="AU26" s="174"/>
      <c r="AV26" s="174"/>
      <c r="AW26" s="175"/>
      <c r="AX26" s="170"/>
      <c r="AY26" s="171"/>
      <c r="AZ26" s="171"/>
      <c r="BA26" s="171"/>
      <c r="BB26" s="171"/>
      <c r="BC26" s="171"/>
      <c r="BD26" s="171"/>
      <c r="BE26" s="171"/>
      <c r="BF26" s="171"/>
      <c r="BG26" s="172"/>
      <c r="BH26" s="173"/>
      <c r="BI26" s="174"/>
      <c r="BJ26" s="174"/>
      <c r="BK26" s="174"/>
      <c r="BL26" s="175"/>
      <c r="BM26" s="173"/>
      <c r="BN26" s="174"/>
      <c r="BO26" s="174"/>
      <c r="BP26" s="174"/>
      <c r="BQ26" s="175"/>
      <c r="BR26" s="35"/>
    </row>
    <row r="27" spans="1:70" s="36" customFormat="1" x14ac:dyDescent="0.25">
      <c r="A27" s="35"/>
      <c r="B27" s="185">
        <f t="shared" si="0"/>
        <v>5</v>
      </c>
      <c r="C27" s="186"/>
      <c r="D27" s="178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80"/>
      <c r="AE27" s="178"/>
      <c r="AF27" s="179"/>
      <c r="AG27" s="179"/>
      <c r="AH27" s="179"/>
      <c r="AI27" s="179"/>
      <c r="AJ27" s="180"/>
      <c r="AK27" s="187"/>
      <c r="AL27" s="188"/>
      <c r="AM27" s="188"/>
      <c r="AN27" s="188"/>
      <c r="AO27" s="188"/>
      <c r="AP27" s="189"/>
      <c r="AQ27" s="173"/>
      <c r="AR27" s="174"/>
      <c r="AS27" s="174"/>
      <c r="AT27" s="174"/>
      <c r="AU27" s="174"/>
      <c r="AV27" s="174"/>
      <c r="AW27" s="175"/>
      <c r="AX27" s="170"/>
      <c r="AY27" s="171"/>
      <c r="AZ27" s="171"/>
      <c r="BA27" s="171"/>
      <c r="BB27" s="171"/>
      <c r="BC27" s="171"/>
      <c r="BD27" s="171"/>
      <c r="BE27" s="171"/>
      <c r="BF27" s="171"/>
      <c r="BG27" s="172"/>
      <c r="BH27" s="173"/>
      <c r="BI27" s="174"/>
      <c r="BJ27" s="174"/>
      <c r="BK27" s="174"/>
      <c r="BL27" s="175"/>
      <c r="BM27" s="173"/>
      <c r="BN27" s="174"/>
      <c r="BO27" s="174"/>
      <c r="BP27" s="174"/>
      <c r="BQ27" s="175"/>
      <c r="BR27" s="35"/>
    </row>
    <row r="28" spans="1:70" s="36" customFormat="1" x14ac:dyDescent="0.25">
      <c r="A28" s="35"/>
      <c r="B28" s="185">
        <f t="shared" si="0"/>
        <v>6</v>
      </c>
      <c r="C28" s="186"/>
      <c r="D28" s="178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80"/>
      <c r="AE28" s="178"/>
      <c r="AF28" s="179"/>
      <c r="AG28" s="179"/>
      <c r="AH28" s="179"/>
      <c r="AI28" s="179"/>
      <c r="AJ28" s="180"/>
      <c r="AK28" s="187"/>
      <c r="AL28" s="188"/>
      <c r="AM28" s="188"/>
      <c r="AN28" s="188"/>
      <c r="AO28" s="188"/>
      <c r="AP28" s="189"/>
      <c r="AQ28" s="173"/>
      <c r="AR28" s="174"/>
      <c r="AS28" s="174"/>
      <c r="AT28" s="174"/>
      <c r="AU28" s="174"/>
      <c r="AV28" s="174"/>
      <c r="AW28" s="175"/>
      <c r="AX28" s="170"/>
      <c r="AY28" s="171"/>
      <c r="AZ28" s="171"/>
      <c r="BA28" s="171"/>
      <c r="BB28" s="171"/>
      <c r="BC28" s="171"/>
      <c r="BD28" s="171"/>
      <c r="BE28" s="171"/>
      <c r="BF28" s="171"/>
      <c r="BG28" s="172"/>
      <c r="BH28" s="173"/>
      <c r="BI28" s="174"/>
      <c r="BJ28" s="174"/>
      <c r="BK28" s="174"/>
      <c r="BL28" s="175"/>
      <c r="BM28" s="173"/>
      <c r="BN28" s="174"/>
      <c r="BO28" s="174"/>
      <c r="BP28" s="174"/>
      <c r="BQ28" s="175"/>
      <c r="BR28" s="35"/>
    </row>
    <row r="29" spans="1:70" s="36" customFormat="1" x14ac:dyDescent="0.25">
      <c r="A29" s="35"/>
      <c r="B29" s="185">
        <f t="shared" si="0"/>
        <v>7</v>
      </c>
      <c r="C29" s="186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80"/>
      <c r="AE29" s="178"/>
      <c r="AF29" s="179"/>
      <c r="AG29" s="179"/>
      <c r="AH29" s="179"/>
      <c r="AI29" s="179"/>
      <c r="AJ29" s="180"/>
      <c r="AK29" s="187"/>
      <c r="AL29" s="188"/>
      <c r="AM29" s="188"/>
      <c r="AN29" s="188"/>
      <c r="AO29" s="188"/>
      <c r="AP29" s="189"/>
      <c r="AQ29" s="173"/>
      <c r="AR29" s="174"/>
      <c r="AS29" s="174"/>
      <c r="AT29" s="174"/>
      <c r="AU29" s="174"/>
      <c r="AV29" s="174"/>
      <c r="AW29" s="175"/>
      <c r="AX29" s="170"/>
      <c r="AY29" s="171"/>
      <c r="AZ29" s="171"/>
      <c r="BA29" s="171"/>
      <c r="BB29" s="171"/>
      <c r="BC29" s="171"/>
      <c r="BD29" s="171"/>
      <c r="BE29" s="171"/>
      <c r="BF29" s="171"/>
      <c r="BG29" s="172"/>
      <c r="BH29" s="173"/>
      <c r="BI29" s="174"/>
      <c r="BJ29" s="174"/>
      <c r="BK29" s="174"/>
      <c r="BL29" s="175"/>
      <c r="BM29" s="173"/>
      <c r="BN29" s="174"/>
      <c r="BO29" s="174"/>
      <c r="BP29" s="174"/>
      <c r="BQ29" s="175"/>
      <c r="BR29" s="35"/>
    </row>
    <row r="30" spans="1:70" s="36" customFormat="1" x14ac:dyDescent="0.25">
      <c r="A30" s="35"/>
      <c r="B30" s="185">
        <f t="shared" si="0"/>
        <v>8</v>
      </c>
      <c r="C30" s="186"/>
      <c r="D30" s="178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80"/>
      <c r="AE30" s="178"/>
      <c r="AF30" s="179"/>
      <c r="AG30" s="179"/>
      <c r="AH30" s="179"/>
      <c r="AI30" s="179"/>
      <c r="AJ30" s="180"/>
      <c r="AK30" s="187"/>
      <c r="AL30" s="188"/>
      <c r="AM30" s="188"/>
      <c r="AN30" s="188"/>
      <c r="AO30" s="188"/>
      <c r="AP30" s="189"/>
      <c r="AQ30" s="173"/>
      <c r="AR30" s="174"/>
      <c r="AS30" s="174"/>
      <c r="AT30" s="174"/>
      <c r="AU30" s="174"/>
      <c r="AV30" s="174"/>
      <c r="AW30" s="175"/>
      <c r="AX30" s="170"/>
      <c r="AY30" s="171"/>
      <c r="AZ30" s="171"/>
      <c r="BA30" s="171"/>
      <c r="BB30" s="171"/>
      <c r="BC30" s="171"/>
      <c r="BD30" s="171"/>
      <c r="BE30" s="171"/>
      <c r="BF30" s="171"/>
      <c r="BG30" s="172"/>
      <c r="BH30" s="173"/>
      <c r="BI30" s="174"/>
      <c r="BJ30" s="174"/>
      <c r="BK30" s="174"/>
      <c r="BL30" s="175"/>
      <c r="BM30" s="173"/>
      <c r="BN30" s="174"/>
      <c r="BO30" s="174"/>
      <c r="BP30" s="174"/>
      <c r="BQ30" s="175"/>
      <c r="BR30" s="35"/>
    </row>
    <row r="31" spans="1:70" s="36" customFormat="1" x14ac:dyDescent="0.25">
      <c r="A31" s="35"/>
      <c r="B31" s="185">
        <f t="shared" si="0"/>
        <v>9</v>
      </c>
      <c r="C31" s="186"/>
      <c r="D31" s="178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80"/>
      <c r="AE31" s="178"/>
      <c r="AF31" s="179"/>
      <c r="AG31" s="179"/>
      <c r="AH31" s="179"/>
      <c r="AI31" s="179"/>
      <c r="AJ31" s="180"/>
      <c r="AK31" s="187"/>
      <c r="AL31" s="188"/>
      <c r="AM31" s="188"/>
      <c r="AN31" s="188"/>
      <c r="AO31" s="188"/>
      <c r="AP31" s="189"/>
      <c r="AQ31" s="173"/>
      <c r="AR31" s="174"/>
      <c r="AS31" s="174"/>
      <c r="AT31" s="174"/>
      <c r="AU31" s="174"/>
      <c r="AV31" s="174"/>
      <c r="AW31" s="175"/>
      <c r="AX31" s="170"/>
      <c r="AY31" s="171"/>
      <c r="AZ31" s="171"/>
      <c r="BA31" s="171"/>
      <c r="BB31" s="171"/>
      <c r="BC31" s="171"/>
      <c r="BD31" s="171"/>
      <c r="BE31" s="171"/>
      <c r="BF31" s="171"/>
      <c r="BG31" s="172"/>
      <c r="BH31" s="173"/>
      <c r="BI31" s="174"/>
      <c r="BJ31" s="174"/>
      <c r="BK31" s="174"/>
      <c r="BL31" s="175"/>
      <c r="BM31" s="173"/>
      <c r="BN31" s="174"/>
      <c r="BO31" s="174"/>
      <c r="BP31" s="174"/>
      <c r="BQ31" s="175"/>
      <c r="BR31" s="35"/>
    </row>
    <row r="32" spans="1:70" s="36" customFormat="1" x14ac:dyDescent="0.25">
      <c r="A32" s="35"/>
      <c r="B32" s="185">
        <f t="shared" si="0"/>
        <v>10</v>
      </c>
      <c r="C32" s="186"/>
      <c r="D32" s="178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80"/>
      <c r="AE32" s="178"/>
      <c r="AF32" s="179"/>
      <c r="AG32" s="179"/>
      <c r="AH32" s="179"/>
      <c r="AI32" s="179"/>
      <c r="AJ32" s="180"/>
      <c r="AK32" s="187"/>
      <c r="AL32" s="188"/>
      <c r="AM32" s="188"/>
      <c r="AN32" s="188"/>
      <c r="AO32" s="188"/>
      <c r="AP32" s="189"/>
      <c r="AQ32" s="173"/>
      <c r="AR32" s="174"/>
      <c r="AS32" s="174"/>
      <c r="AT32" s="174"/>
      <c r="AU32" s="174"/>
      <c r="AV32" s="174"/>
      <c r="AW32" s="175"/>
      <c r="AX32" s="170"/>
      <c r="AY32" s="171"/>
      <c r="AZ32" s="171"/>
      <c r="BA32" s="171"/>
      <c r="BB32" s="171"/>
      <c r="BC32" s="171"/>
      <c r="BD32" s="171"/>
      <c r="BE32" s="171"/>
      <c r="BF32" s="171"/>
      <c r="BG32" s="172"/>
      <c r="BH32" s="173"/>
      <c r="BI32" s="174"/>
      <c r="BJ32" s="174"/>
      <c r="BK32" s="174"/>
      <c r="BL32" s="175"/>
      <c r="BM32" s="173"/>
      <c r="BN32" s="174"/>
      <c r="BO32" s="174"/>
      <c r="BP32" s="174"/>
      <c r="BQ32" s="175"/>
      <c r="BR32" s="35"/>
    </row>
    <row r="33" spans="1:70" s="36" customFormat="1" x14ac:dyDescent="0.25">
      <c r="A33" s="35"/>
      <c r="B33" s="185">
        <f t="shared" si="0"/>
        <v>11</v>
      </c>
      <c r="C33" s="186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80"/>
      <c r="AE33" s="178"/>
      <c r="AF33" s="179"/>
      <c r="AG33" s="179"/>
      <c r="AH33" s="179"/>
      <c r="AI33" s="179"/>
      <c r="AJ33" s="180"/>
      <c r="AK33" s="187"/>
      <c r="AL33" s="188"/>
      <c r="AM33" s="188"/>
      <c r="AN33" s="188"/>
      <c r="AO33" s="188"/>
      <c r="AP33" s="189"/>
      <c r="AQ33" s="173"/>
      <c r="AR33" s="174"/>
      <c r="AS33" s="174"/>
      <c r="AT33" s="174"/>
      <c r="AU33" s="174"/>
      <c r="AV33" s="174"/>
      <c r="AW33" s="175"/>
      <c r="AX33" s="170"/>
      <c r="AY33" s="171"/>
      <c r="AZ33" s="171"/>
      <c r="BA33" s="171"/>
      <c r="BB33" s="171"/>
      <c r="BC33" s="171"/>
      <c r="BD33" s="171"/>
      <c r="BE33" s="171"/>
      <c r="BF33" s="171"/>
      <c r="BG33" s="172"/>
      <c r="BH33" s="173"/>
      <c r="BI33" s="174"/>
      <c r="BJ33" s="174"/>
      <c r="BK33" s="174"/>
      <c r="BL33" s="175"/>
      <c r="BM33" s="173"/>
      <c r="BN33" s="174"/>
      <c r="BO33" s="174"/>
      <c r="BP33" s="174"/>
      <c r="BQ33" s="175"/>
      <c r="BR33" s="35"/>
    </row>
    <row r="34" spans="1:70" s="36" customFormat="1" x14ac:dyDescent="0.25">
      <c r="A34" s="35"/>
      <c r="B34" s="185">
        <f t="shared" si="0"/>
        <v>12</v>
      </c>
      <c r="C34" s="186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80"/>
      <c r="AE34" s="178"/>
      <c r="AF34" s="179"/>
      <c r="AG34" s="179"/>
      <c r="AH34" s="179"/>
      <c r="AI34" s="179"/>
      <c r="AJ34" s="180"/>
      <c r="AK34" s="187"/>
      <c r="AL34" s="188"/>
      <c r="AM34" s="188"/>
      <c r="AN34" s="188"/>
      <c r="AO34" s="188"/>
      <c r="AP34" s="189"/>
      <c r="AQ34" s="173"/>
      <c r="AR34" s="174"/>
      <c r="AS34" s="174"/>
      <c r="AT34" s="174"/>
      <c r="AU34" s="174"/>
      <c r="AV34" s="174"/>
      <c r="AW34" s="175"/>
      <c r="AX34" s="170"/>
      <c r="AY34" s="171"/>
      <c r="AZ34" s="171"/>
      <c r="BA34" s="171"/>
      <c r="BB34" s="171"/>
      <c r="BC34" s="171"/>
      <c r="BD34" s="171"/>
      <c r="BE34" s="171"/>
      <c r="BF34" s="171"/>
      <c r="BG34" s="172"/>
      <c r="BH34" s="173"/>
      <c r="BI34" s="174"/>
      <c r="BJ34" s="174"/>
      <c r="BK34" s="174"/>
      <c r="BL34" s="175"/>
      <c r="BM34" s="173"/>
      <c r="BN34" s="174"/>
      <c r="BO34" s="174"/>
      <c r="BP34" s="174"/>
      <c r="BQ34" s="175"/>
      <c r="BR34" s="35"/>
    </row>
    <row r="35" spans="1:70" s="36" customFormat="1" x14ac:dyDescent="0.25">
      <c r="A35" s="35"/>
      <c r="B35" s="185">
        <f t="shared" si="0"/>
        <v>13</v>
      </c>
      <c r="C35" s="186"/>
      <c r="D35" s="178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80"/>
      <c r="AE35" s="178"/>
      <c r="AF35" s="179"/>
      <c r="AG35" s="179"/>
      <c r="AH35" s="179"/>
      <c r="AI35" s="179"/>
      <c r="AJ35" s="180"/>
      <c r="AK35" s="187"/>
      <c r="AL35" s="188"/>
      <c r="AM35" s="188"/>
      <c r="AN35" s="188"/>
      <c r="AO35" s="188"/>
      <c r="AP35" s="189"/>
      <c r="AQ35" s="173"/>
      <c r="AR35" s="174"/>
      <c r="AS35" s="174"/>
      <c r="AT35" s="174"/>
      <c r="AU35" s="174"/>
      <c r="AV35" s="174"/>
      <c r="AW35" s="175"/>
      <c r="AX35" s="170"/>
      <c r="AY35" s="171"/>
      <c r="AZ35" s="171"/>
      <c r="BA35" s="171"/>
      <c r="BB35" s="171"/>
      <c r="BC35" s="171"/>
      <c r="BD35" s="171"/>
      <c r="BE35" s="171"/>
      <c r="BF35" s="171"/>
      <c r="BG35" s="172"/>
      <c r="BH35" s="173"/>
      <c r="BI35" s="174"/>
      <c r="BJ35" s="174"/>
      <c r="BK35" s="174"/>
      <c r="BL35" s="175"/>
      <c r="BM35" s="173"/>
      <c r="BN35" s="174"/>
      <c r="BO35" s="174"/>
      <c r="BP35" s="174"/>
      <c r="BQ35" s="175"/>
      <c r="BR35" s="35"/>
    </row>
    <row r="36" spans="1:70" s="36" customFormat="1" x14ac:dyDescent="0.25">
      <c r="A36" s="35"/>
      <c r="B36" s="185">
        <f t="shared" si="0"/>
        <v>14</v>
      </c>
      <c r="C36" s="186"/>
      <c r="D36" s="178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80"/>
      <c r="AE36" s="178"/>
      <c r="AF36" s="179"/>
      <c r="AG36" s="179"/>
      <c r="AH36" s="179"/>
      <c r="AI36" s="179"/>
      <c r="AJ36" s="180"/>
      <c r="AK36" s="187"/>
      <c r="AL36" s="188"/>
      <c r="AM36" s="188"/>
      <c r="AN36" s="188"/>
      <c r="AO36" s="188"/>
      <c r="AP36" s="189"/>
      <c r="AQ36" s="173"/>
      <c r="AR36" s="174"/>
      <c r="AS36" s="174"/>
      <c r="AT36" s="174"/>
      <c r="AU36" s="174"/>
      <c r="AV36" s="174"/>
      <c r="AW36" s="175"/>
      <c r="AX36" s="170"/>
      <c r="AY36" s="171"/>
      <c r="AZ36" s="171"/>
      <c r="BA36" s="171"/>
      <c r="BB36" s="171"/>
      <c r="BC36" s="171"/>
      <c r="BD36" s="171"/>
      <c r="BE36" s="171"/>
      <c r="BF36" s="171"/>
      <c r="BG36" s="172"/>
      <c r="BH36" s="173"/>
      <c r="BI36" s="174"/>
      <c r="BJ36" s="174"/>
      <c r="BK36" s="174"/>
      <c r="BL36" s="175"/>
      <c r="BM36" s="173"/>
      <c r="BN36" s="174"/>
      <c r="BO36" s="174"/>
      <c r="BP36" s="174"/>
      <c r="BQ36" s="175"/>
      <c r="BR36" s="35"/>
    </row>
    <row r="37" spans="1:70" s="36" customFormat="1" x14ac:dyDescent="0.25">
      <c r="A37" s="35"/>
      <c r="B37" s="185">
        <f t="shared" si="0"/>
        <v>15</v>
      </c>
      <c r="C37" s="186"/>
      <c r="D37" s="178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80"/>
      <c r="AE37" s="178"/>
      <c r="AF37" s="179"/>
      <c r="AG37" s="179"/>
      <c r="AH37" s="179"/>
      <c r="AI37" s="179"/>
      <c r="AJ37" s="180"/>
      <c r="AK37" s="187"/>
      <c r="AL37" s="188"/>
      <c r="AM37" s="188"/>
      <c r="AN37" s="188"/>
      <c r="AO37" s="188"/>
      <c r="AP37" s="189"/>
      <c r="AQ37" s="173"/>
      <c r="AR37" s="174"/>
      <c r="AS37" s="174"/>
      <c r="AT37" s="174"/>
      <c r="AU37" s="174"/>
      <c r="AV37" s="174"/>
      <c r="AW37" s="175"/>
      <c r="AX37" s="170"/>
      <c r="AY37" s="171"/>
      <c r="AZ37" s="171"/>
      <c r="BA37" s="171"/>
      <c r="BB37" s="171"/>
      <c r="BC37" s="171"/>
      <c r="BD37" s="171"/>
      <c r="BE37" s="171"/>
      <c r="BF37" s="171"/>
      <c r="BG37" s="172"/>
      <c r="BH37" s="173"/>
      <c r="BI37" s="174"/>
      <c r="BJ37" s="174"/>
      <c r="BK37" s="174"/>
      <c r="BL37" s="175"/>
      <c r="BM37" s="173"/>
      <c r="BN37" s="174"/>
      <c r="BO37" s="174"/>
      <c r="BP37" s="174"/>
      <c r="BQ37" s="175"/>
      <c r="BR37" s="35"/>
    </row>
    <row r="38" spans="1:70" s="36" customFormat="1" x14ac:dyDescent="0.25">
      <c r="A38" s="35"/>
      <c r="B38" s="185">
        <f t="shared" si="0"/>
        <v>16</v>
      </c>
      <c r="C38" s="186"/>
      <c r="D38" s="178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80"/>
      <c r="AE38" s="178"/>
      <c r="AF38" s="179"/>
      <c r="AG38" s="179"/>
      <c r="AH38" s="179"/>
      <c r="AI38" s="179"/>
      <c r="AJ38" s="180"/>
      <c r="AK38" s="187"/>
      <c r="AL38" s="188"/>
      <c r="AM38" s="188"/>
      <c r="AN38" s="188"/>
      <c r="AO38" s="188"/>
      <c r="AP38" s="189"/>
      <c r="AQ38" s="173"/>
      <c r="AR38" s="174"/>
      <c r="AS38" s="174"/>
      <c r="AT38" s="174"/>
      <c r="AU38" s="174"/>
      <c r="AV38" s="174"/>
      <c r="AW38" s="175"/>
      <c r="AX38" s="170"/>
      <c r="AY38" s="171"/>
      <c r="AZ38" s="171"/>
      <c r="BA38" s="171"/>
      <c r="BB38" s="171"/>
      <c r="BC38" s="171"/>
      <c r="BD38" s="171"/>
      <c r="BE38" s="171"/>
      <c r="BF38" s="171"/>
      <c r="BG38" s="172"/>
      <c r="BH38" s="173"/>
      <c r="BI38" s="174"/>
      <c r="BJ38" s="174"/>
      <c r="BK38" s="174"/>
      <c r="BL38" s="175"/>
      <c r="BM38" s="173"/>
      <c r="BN38" s="174"/>
      <c r="BO38" s="174"/>
      <c r="BP38" s="174"/>
      <c r="BQ38" s="175"/>
      <c r="BR38" s="35"/>
    </row>
    <row r="39" spans="1:70" s="36" customFormat="1" x14ac:dyDescent="0.25">
      <c r="A39" s="35"/>
      <c r="B39" s="185">
        <f t="shared" si="0"/>
        <v>17</v>
      </c>
      <c r="C39" s="186"/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80"/>
      <c r="AE39" s="178"/>
      <c r="AF39" s="179"/>
      <c r="AG39" s="179"/>
      <c r="AH39" s="179"/>
      <c r="AI39" s="179"/>
      <c r="AJ39" s="180"/>
      <c r="AK39" s="187"/>
      <c r="AL39" s="188"/>
      <c r="AM39" s="188"/>
      <c r="AN39" s="188"/>
      <c r="AO39" s="188"/>
      <c r="AP39" s="189"/>
      <c r="AQ39" s="173"/>
      <c r="AR39" s="174"/>
      <c r="AS39" s="174"/>
      <c r="AT39" s="174"/>
      <c r="AU39" s="174"/>
      <c r="AV39" s="174"/>
      <c r="AW39" s="175"/>
      <c r="AX39" s="170"/>
      <c r="AY39" s="171"/>
      <c r="AZ39" s="171"/>
      <c r="BA39" s="171"/>
      <c r="BB39" s="171"/>
      <c r="BC39" s="171"/>
      <c r="BD39" s="171"/>
      <c r="BE39" s="171"/>
      <c r="BF39" s="171"/>
      <c r="BG39" s="172"/>
      <c r="BH39" s="173"/>
      <c r="BI39" s="174"/>
      <c r="BJ39" s="174"/>
      <c r="BK39" s="174"/>
      <c r="BL39" s="175"/>
      <c r="BM39" s="173"/>
      <c r="BN39" s="174"/>
      <c r="BO39" s="174"/>
      <c r="BP39" s="174"/>
      <c r="BQ39" s="175"/>
      <c r="BR39" s="35"/>
    </row>
    <row r="40" spans="1:70" s="36" customFormat="1" x14ac:dyDescent="0.25">
      <c r="A40" s="35"/>
      <c r="B40" s="185">
        <f t="shared" si="0"/>
        <v>18</v>
      </c>
      <c r="C40" s="186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80"/>
      <c r="AE40" s="178"/>
      <c r="AF40" s="179"/>
      <c r="AG40" s="179"/>
      <c r="AH40" s="179"/>
      <c r="AI40" s="179"/>
      <c r="AJ40" s="180"/>
      <c r="AK40" s="187"/>
      <c r="AL40" s="188"/>
      <c r="AM40" s="188"/>
      <c r="AN40" s="188"/>
      <c r="AO40" s="188"/>
      <c r="AP40" s="189"/>
      <c r="AQ40" s="173"/>
      <c r="AR40" s="174"/>
      <c r="AS40" s="174"/>
      <c r="AT40" s="174"/>
      <c r="AU40" s="174"/>
      <c r="AV40" s="174"/>
      <c r="AW40" s="175"/>
      <c r="AX40" s="170"/>
      <c r="AY40" s="171"/>
      <c r="AZ40" s="171"/>
      <c r="BA40" s="171"/>
      <c r="BB40" s="171"/>
      <c r="BC40" s="171"/>
      <c r="BD40" s="171"/>
      <c r="BE40" s="171"/>
      <c r="BF40" s="171"/>
      <c r="BG40" s="172"/>
      <c r="BH40" s="173"/>
      <c r="BI40" s="174"/>
      <c r="BJ40" s="174"/>
      <c r="BK40" s="174"/>
      <c r="BL40" s="175"/>
      <c r="BM40" s="173"/>
      <c r="BN40" s="174"/>
      <c r="BO40" s="174"/>
      <c r="BP40" s="174"/>
      <c r="BQ40" s="175"/>
      <c r="BR40" s="35"/>
    </row>
    <row r="41" spans="1:70" s="36" customFormat="1" x14ac:dyDescent="0.25">
      <c r="A41" s="35"/>
      <c r="B41" s="185">
        <f t="shared" si="0"/>
        <v>19</v>
      </c>
      <c r="C41" s="186"/>
      <c r="D41" s="178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80"/>
      <c r="AE41" s="178"/>
      <c r="AF41" s="179"/>
      <c r="AG41" s="179"/>
      <c r="AH41" s="179"/>
      <c r="AI41" s="179"/>
      <c r="AJ41" s="180"/>
      <c r="AK41" s="187"/>
      <c r="AL41" s="188"/>
      <c r="AM41" s="188"/>
      <c r="AN41" s="188"/>
      <c r="AO41" s="188"/>
      <c r="AP41" s="189"/>
      <c r="AQ41" s="173"/>
      <c r="AR41" s="174"/>
      <c r="AS41" s="174"/>
      <c r="AT41" s="174"/>
      <c r="AU41" s="174"/>
      <c r="AV41" s="174"/>
      <c r="AW41" s="175"/>
      <c r="AX41" s="170"/>
      <c r="AY41" s="171"/>
      <c r="AZ41" s="171"/>
      <c r="BA41" s="171"/>
      <c r="BB41" s="171"/>
      <c r="BC41" s="171"/>
      <c r="BD41" s="171"/>
      <c r="BE41" s="171"/>
      <c r="BF41" s="171"/>
      <c r="BG41" s="172"/>
      <c r="BH41" s="173"/>
      <c r="BI41" s="174"/>
      <c r="BJ41" s="174"/>
      <c r="BK41" s="174"/>
      <c r="BL41" s="175"/>
      <c r="BM41" s="173"/>
      <c r="BN41" s="174"/>
      <c r="BO41" s="174"/>
      <c r="BP41" s="174"/>
      <c r="BQ41" s="175"/>
      <c r="BR41" s="35"/>
    </row>
    <row r="42" spans="1:70" s="36" customFormat="1" x14ac:dyDescent="0.25">
      <c r="A42" s="35"/>
      <c r="B42" s="185">
        <f t="shared" si="0"/>
        <v>20</v>
      </c>
      <c r="C42" s="186"/>
      <c r="D42" s="178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80"/>
      <c r="AE42" s="178"/>
      <c r="AF42" s="179"/>
      <c r="AG42" s="179"/>
      <c r="AH42" s="179"/>
      <c r="AI42" s="179"/>
      <c r="AJ42" s="180"/>
      <c r="AK42" s="187"/>
      <c r="AL42" s="188"/>
      <c r="AM42" s="188"/>
      <c r="AN42" s="188"/>
      <c r="AO42" s="188"/>
      <c r="AP42" s="189"/>
      <c r="AQ42" s="173"/>
      <c r="AR42" s="174"/>
      <c r="AS42" s="174"/>
      <c r="AT42" s="174"/>
      <c r="AU42" s="174"/>
      <c r="AV42" s="174"/>
      <c r="AW42" s="175"/>
      <c r="AX42" s="170"/>
      <c r="AY42" s="171"/>
      <c r="AZ42" s="171"/>
      <c r="BA42" s="171"/>
      <c r="BB42" s="171"/>
      <c r="BC42" s="171"/>
      <c r="BD42" s="171"/>
      <c r="BE42" s="171"/>
      <c r="BF42" s="171"/>
      <c r="BG42" s="172"/>
      <c r="BH42" s="173"/>
      <c r="BI42" s="174"/>
      <c r="BJ42" s="174"/>
      <c r="BK42" s="174"/>
      <c r="BL42" s="175"/>
      <c r="BM42" s="173"/>
      <c r="BN42" s="174"/>
      <c r="BO42" s="174"/>
      <c r="BP42" s="174"/>
      <c r="BQ42" s="175"/>
      <c r="BR42" s="35"/>
    </row>
    <row r="43" spans="1:70" s="36" customFormat="1" x14ac:dyDescent="0.25">
      <c r="A43" s="35"/>
      <c r="B43" s="185">
        <f t="shared" si="0"/>
        <v>21</v>
      </c>
      <c r="C43" s="186"/>
      <c r="D43" s="178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80"/>
      <c r="AE43" s="178"/>
      <c r="AF43" s="179"/>
      <c r="AG43" s="179"/>
      <c r="AH43" s="179"/>
      <c r="AI43" s="179"/>
      <c r="AJ43" s="180"/>
      <c r="AK43" s="187"/>
      <c r="AL43" s="188"/>
      <c r="AM43" s="188"/>
      <c r="AN43" s="188"/>
      <c r="AO43" s="188"/>
      <c r="AP43" s="189"/>
      <c r="AQ43" s="173"/>
      <c r="AR43" s="174"/>
      <c r="AS43" s="174"/>
      <c r="AT43" s="174"/>
      <c r="AU43" s="174"/>
      <c r="AV43" s="174"/>
      <c r="AW43" s="175"/>
      <c r="AX43" s="170"/>
      <c r="AY43" s="171"/>
      <c r="AZ43" s="171"/>
      <c r="BA43" s="171"/>
      <c r="BB43" s="171"/>
      <c r="BC43" s="171"/>
      <c r="BD43" s="171"/>
      <c r="BE43" s="171"/>
      <c r="BF43" s="171"/>
      <c r="BG43" s="172"/>
      <c r="BH43" s="173"/>
      <c r="BI43" s="174"/>
      <c r="BJ43" s="174"/>
      <c r="BK43" s="174"/>
      <c r="BL43" s="175"/>
      <c r="BM43" s="173"/>
      <c r="BN43" s="174"/>
      <c r="BO43" s="174"/>
      <c r="BP43" s="174"/>
      <c r="BQ43" s="175"/>
      <c r="BR43" s="35"/>
    </row>
    <row r="44" spans="1:70" s="36" customFormat="1" x14ac:dyDescent="0.25">
      <c r="A44" s="35"/>
      <c r="B44" s="185">
        <f t="shared" si="0"/>
        <v>22</v>
      </c>
      <c r="C44" s="186"/>
      <c r="D44" s="178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80"/>
      <c r="AE44" s="178"/>
      <c r="AF44" s="179"/>
      <c r="AG44" s="179"/>
      <c r="AH44" s="179"/>
      <c r="AI44" s="179"/>
      <c r="AJ44" s="180"/>
      <c r="AK44" s="187"/>
      <c r="AL44" s="188"/>
      <c r="AM44" s="188"/>
      <c r="AN44" s="188"/>
      <c r="AO44" s="188"/>
      <c r="AP44" s="189"/>
      <c r="AQ44" s="173"/>
      <c r="AR44" s="174"/>
      <c r="AS44" s="174"/>
      <c r="AT44" s="174"/>
      <c r="AU44" s="174"/>
      <c r="AV44" s="174"/>
      <c r="AW44" s="175"/>
      <c r="AX44" s="170"/>
      <c r="AY44" s="171"/>
      <c r="AZ44" s="171"/>
      <c r="BA44" s="171"/>
      <c r="BB44" s="171"/>
      <c r="BC44" s="171"/>
      <c r="BD44" s="171"/>
      <c r="BE44" s="171"/>
      <c r="BF44" s="171"/>
      <c r="BG44" s="172"/>
      <c r="BH44" s="173"/>
      <c r="BI44" s="174"/>
      <c r="BJ44" s="174"/>
      <c r="BK44" s="174"/>
      <c r="BL44" s="175"/>
      <c r="BM44" s="173"/>
      <c r="BN44" s="174"/>
      <c r="BO44" s="174"/>
      <c r="BP44" s="174"/>
      <c r="BQ44" s="175"/>
      <c r="BR44" s="35"/>
    </row>
    <row r="45" spans="1:70" s="36" customFormat="1" x14ac:dyDescent="0.25">
      <c r="A45" s="35"/>
      <c r="B45" s="185">
        <f t="shared" si="0"/>
        <v>23</v>
      </c>
      <c r="C45" s="186"/>
      <c r="D45" s="178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80"/>
      <c r="AE45" s="178"/>
      <c r="AF45" s="179"/>
      <c r="AG45" s="179"/>
      <c r="AH45" s="179"/>
      <c r="AI45" s="179"/>
      <c r="AJ45" s="180"/>
      <c r="AK45" s="187"/>
      <c r="AL45" s="188"/>
      <c r="AM45" s="188"/>
      <c r="AN45" s="188"/>
      <c r="AO45" s="188"/>
      <c r="AP45" s="189"/>
      <c r="AQ45" s="173"/>
      <c r="AR45" s="174"/>
      <c r="AS45" s="174"/>
      <c r="AT45" s="174"/>
      <c r="AU45" s="174"/>
      <c r="AV45" s="174"/>
      <c r="AW45" s="175"/>
      <c r="AX45" s="170"/>
      <c r="AY45" s="171"/>
      <c r="AZ45" s="171"/>
      <c r="BA45" s="171"/>
      <c r="BB45" s="171"/>
      <c r="BC45" s="171"/>
      <c r="BD45" s="171"/>
      <c r="BE45" s="171"/>
      <c r="BF45" s="171"/>
      <c r="BG45" s="172"/>
      <c r="BH45" s="173"/>
      <c r="BI45" s="174"/>
      <c r="BJ45" s="174"/>
      <c r="BK45" s="174"/>
      <c r="BL45" s="175"/>
      <c r="BM45" s="173"/>
      <c r="BN45" s="174"/>
      <c r="BO45" s="174"/>
      <c r="BP45" s="174"/>
      <c r="BQ45" s="175"/>
      <c r="BR45" s="35"/>
    </row>
    <row r="46" spans="1:70" s="36" customFormat="1" x14ac:dyDescent="0.25">
      <c r="A46" s="35"/>
      <c r="B46" s="185">
        <f t="shared" si="0"/>
        <v>24</v>
      </c>
      <c r="C46" s="186"/>
      <c r="D46" s="178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80"/>
      <c r="AE46" s="178"/>
      <c r="AF46" s="179"/>
      <c r="AG46" s="179"/>
      <c r="AH46" s="179"/>
      <c r="AI46" s="179"/>
      <c r="AJ46" s="180"/>
      <c r="AK46" s="187"/>
      <c r="AL46" s="188"/>
      <c r="AM46" s="188"/>
      <c r="AN46" s="188"/>
      <c r="AO46" s="188"/>
      <c r="AP46" s="189"/>
      <c r="AQ46" s="173"/>
      <c r="AR46" s="174"/>
      <c r="AS46" s="174"/>
      <c r="AT46" s="174"/>
      <c r="AU46" s="174"/>
      <c r="AV46" s="174"/>
      <c r="AW46" s="175"/>
      <c r="AX46" s="170"/>
      <c r="AY46" s="171"/>
      <c r="AZ46" s="171"/>
      <c r="BA46" s="171"/>
      <c r="BB46" s="171"/>
      <c r="BC46" s="171"/>
      <c r="BD46" s="171"/>
      <c r="BE46" s="171"/>
      <c r="BF46" s="171"/>
      <c r="BG46" s="172"/>
      <c r="BH46" s="173"/>
      <c r="BI46" s="174"/>
      <c r="BJ46" s="174"/>
      <c r="BK46" s="174"/>
      <c r="BL46" s="175"/>
      <c r="BM46" s="173"/>
      <c r="BN46" s="174"/>
      <c r="BO46" s="174"/>
      <c r="BP46" s="174"/>
      <c r="BQ46" s="175"/>
      <c r="BR46" s="35"/>
    </row>
    <row r="47" spans="1:70" s="36" customFormat="1" x14ac:dyDescent="0.25">
      <c r="A47" s="35"/>
      <c r="B47" s="185">
        <f t="shared" si="0"/>
        <v>25</v>
      </c>
      <c r="C47" s="186"/>
      <c r="D47" s="178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80"/>
      <c r="AE47" s="178"/>
      <c r="AF47" s="179"/>
      <c r="AG47" s="179"/>
      <c r="AH47" s="179"/>
      <c r="AI47" s="179"/>
      <c r="AJ47" s="180"/>
      <c r="AK47" s="187"/>
      <c r="AL47" s="188"/>
      <c r="AM47" s="188"/>
      <c r="AN47" s="188"/>
      <c r="AO47" s="188"/>
      <c r="AP47" s="189"/>
      <c r="AQ47" s="173"/>
      <c r="AR47" s="174"/>
      <c r="AS47" s="174"/>
      <c r="AT47" s="174"/>
      <c r="AU47" s="174"/>
      <c r="AV47" s="174"/>
      <c r="AW47" s="175"/>
      <c r="AX47" s="170"/>
      <c r="AY47" s="171"/>
      <c r="AZ47" s="171"/>
      <c r="BA47" s="171"/>
      <c r="BB47" s="171"/>
      <c r="BC47" s="171"/>
      <c r="BD47" s="171"/>
      <c r="BE47" s="171"/>
      <c r="BF47" s="171"/>
      <c r="BG47" s="172"/>
      <c r="BH47" s="173"/>
      <c r="BI47" s="174"/>
      <c r="BJ47" s="174"/>
      <c r="BK47" s="174"/>
      <c r="BL47" s="175"/>
      <c r="BM47" s="173"/>
      <c r="BN47" s="174"/>
      <c r="BO47" s="174"/>
      <c r="BP47" s="174"/>
      <c r="BQ47" s="175"/>
      <c r="BR47" s="35"/>
    </row>
    <row r="48" spans="1:70" s="36" customFormat="1" x14ac:dyDescent="0.25">
      <c r="A48" s="35"/>
      <c r="B48" s="185">
        <f t="shared" si="0"/>
        <v>26</v>
      </c>
      <c r="C48" s="186"/>
      <c r="D48" s="178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80"/>
      <c r="AE48" s="178"/>
      <c r="AF48" s="179"/>
      <c r="AG48" s="179"/>
      <c r="AH48" s="179"/>
      <c r="AI48" s="179"/>
      <c r="AJ48" s="180"/>
      <c r="AK48" s="187"/>
      <c r="AL48" s="188"/>
      <c r="AM48" s="188"/>
      <c r="AN48" s="188"/>
      <c r="AO48" s="188"/>
      <c r="AP48" s="189"/>
      <c r="AQ48" s="173"/>
      <c r="AR48" s="174"/>
      <c r="AS48" s="174"/>
      <c r="AT48" s="174"/>
      <c r="AU48" s="174"/>
      <c r="AV48" s="174"/>
      <c r="AW48" s="175"/>
      <c r="AX48" s="170"/>
      <c r="AY48" s="171"/>
      <c r="AZ48" s="171"/>
      <c r="BA48" s="171"/>
      <c r="BB48" s="171"/>
      <c r="BC48" s="171"/>
      <c r="BD48" s="171"/>
      <c r="BE48" s="171"/>
      <c r="BF48" s="171"/>
      <c r="BG48" s="172"/>
      <c r="BH48" s="173"/>
      <c r="BI48" s="174"/>
      <c r="BJ48" s="174"/>
      <c r="BK48" s="174"/>
      <c r="BL48" s="175"/>
      <c r="BM48" s="173"/>
      <c r="BN48" s="174"/>
      <c r="BO48" s="174"/>
      <c r="BP48" s="174"/>
      <c r="BQ48" s="175"/>
      <c r="BR48" s="35"/>
    </row>
    <row r="49" spans="1:70" s="36" customFormat="1" x14ac:dyDescent="0.25">
      <c r="A49" s="35"/>
      <c r="B49" s="185">
        <f t="shared" si="0"/>
        <v>27</v>
      </c>
      <c r="C49" s="186"/>
      <c r="D49" s="178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80"/>
      <c r="AE49" s="178"/>
      <c r="AF49" s="179"/>
      <c r="AG49" s="179"/>
      <c r="AH49" s="179"/>
      <c r="AI49" s="179"/>
      <c r="AJ49" s="180"/>
      <c r="AK49" s="187"/>
      <c r="AL49" s="188"/>
      <c r="AM49" s="188"/>
      <c r="AN49" s="188"/>
      <c r="AO49" s="188"/>
      <c r="AP49" s="189"/>
      <c r="AQ49" s="173"/>
      <c r="AR49" s="174"/>
      <c r="AS49" s="174"/>
      <c r="AT49" s="174"/>
      <c r="AU49" s="174"/>
      <c r="AV49" s="174"/>
      <c r="AW49" s="175"/>
      <c r="AX49" s="170"/>
      <c r="AY49" s="171"/>
      <c r="AZ49" s="171"/>
      <c r="BA49" s="171"/>
      <c r="BB49" s="171"/>
      <c r="BC49" s="171"/>
      <c r="BD49" s="171"/>
      <c r="BE49" s="171"/>
      <c r="BF49" s="171"/>
      <c r="BG49" s="172"/>
      <c r="BH49" s="173"/>
      <c r="BI49" s="174"/>
      <c r="BJ49" s="174"/>
      <c r="BK49" s="174"/>
      <c r="BL49" s="175"/>
      <c r="BM49" s="173"/>
      <c r="BN49" s="174"/>
      <c r="BO49" s="174"/>
      <c r="BP49" s="174"/>
      <c r="BQ49" s="175"/>
      <c r="BR49" s="35"/>
    </row>
    <row r="50" spans="1:70" s="36" customFormat="1" x14ac:dyDescent="0.25">
      <c r="A50" s="35"/>
      <c r="B50" s="185">
        <f t="shared" si="0"/>
        <v>28</v>
      </c>
      <c r="C50" s="186"/>
      <c r="D50" s="178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80"/>
      <c r="AE50" s="178"/>
      <c r="AF50" s="179"/>
      <c r="AG50" s="179"/>
      <c r="AH50" s="179"/>
      <c r="AI50" s="179"/>
      <c r="AJ50" s="180"/>
      <c r="AK50" s="187"/>
      <c r="AL50" s="188"/>
      <c r="AM50" s="188"/>
      <c r="AN50" s="188"/>
      <c r="AO50" s="188"/>
      <c r="AP50" s="189"/>
      <c r="AQ50" s="173"/>
      <c r="AR50" s="174"/>
      <c r="AS50" s="174"/>
      <c r="AT50" s="174"/>
      <c r="AU50" s="174"/>
      <c r="AV50" s="174"/>
      <c r="AW50" s="175"/>
      <c r="AX50" s="170"/>
      <c r="AY50" s="171"/>
      <c r="AZ50" s="171"/>
      <c r="BA50" s="171"/>
      <c r="BB50" s="171"/>
      <c r="BC50" s="171"/>
      <c r="BD50" s="171"/>
      <c r="BE50" s="171"/>
      <c r="BF50" s="171"/>
      <c r="BG50" s="172"/>
      <c r="BH50" s="173"/>
      <c r="BI50" s="174"/>
      <c r="BJ50" s="174"/>
      <c r="BK50" s="174"/>
      <c r="BL50" s="175"/>
      <c r="BM50" s="173"/>
      <c r="BN50" s="174"/>
      <c r="BO50" s="174"/>
      <c r="BP50" s="174"/>
      <c r="BQ50" s="175"/>
      <c r="BR50" s="35"/>
    </row>
    <row r="51" spans="1:70" s="36" customFormat="1" x14ac:dyDescent="0.25">
      <c r="A51" s="35"/>
      <c r="B51" s="185">
        <f t="shared" si="0"/>
        <v>29</v>
      </c>
      <c r="C51" s="186"/>
      <c r="D51" s="178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80"/>
      <c r="AE51" s="178"/>
      <c r="AF51" s="179"/>
      <c r="AG51" s="179"/>
      <c r="AH51" s="179"/>
      <c r="AI51" s="179"/>
      <c r="AJ51" s="180"/>
      <c r="AK51" s="187"/>
      <c r="AL51" s="188"/>
      <c r="AM51" s="188"/>
      <c r="AN51" s="188"/>
      <c r="AO51" s="188"/>
      <c r="AP51" s="189"/>
      <c r="AQ51" s="173"/>
      <c r="AR51" s="174"/>
      <c r="AS51" s="174"/>
      <c r="AT51" s="174"/>
      <c r="AU51" s="174"/>
      <c r="AV51" s="174"/>
      <c r="AW51" s="175"/>
      <c r="AX51" s="170"/>
      <c r="AY51" s="171"/>
      <c r="AZ51" s="171"/>
      <c r="BA51" s="171"/>
      <c r="BB51" s="171"/>
      <c r="BC51" s="171"/>
      <c r="BD51" s="171"/>
      <c r="BE51" s="171"/>
      <c r="BF51" s="171"/>
      <c r="BG51" s="172"/>
      <c r="BH51" s="173"/>
      <c r="BI51" s="174"/>
      <c r="BJ51" s="174"/>
      <c r="BK51" s="174"/>
      <c r="BL51" s="175"/>
      <c r="BM51" s="173"/>
      <c r="BN51" s="174"/>
      <c r="BO51" s="174"/>
      <c r="BP51" s="174"/>
      <c r="BQ51" s="175"/>
      <c r="BR51" s="35"/>
    </row>
    <row r="52" spans="1:70" s="36" customFormat="1" x14ac:dyDescent="0.25">
      <c r="A52" s="35"/>
      <c r="B52" s="185">
        <f t="shared" si="0"/>
        <v>30</v>
      </c>
      <c r="C52" s="186"/>
      <c r="D52" s="178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80"/>
      <c r="AE52" s="178"/>
      <c r="AF52" s="179"/>
      <c r="AG52" s="179"/>
      <c r="AH52" s="179"/>
      <c r="AI52" s="179"/>
      <c r="AJ52" s="180"/>
      <c r="AK52" s="187"/>
      <c r="AL52" s="188"/>
      <c r="AM52" s="188"/>
      <c r="AN52" s="188"/>
      <c r="AO52" s="188"/>
      <c r="AP52" s="189"/>
      <c r="AQ52" s="173"/>
      <c r="AR52" s="174"/>
      <c r="AS52" s="174"/>
      <c r="AT52" s="174"/>
      <c r="AU52" s="174"/>
      <c r="AV52" s="174"/>
      <c r="AW52" s="175"/>
      <c r="AX52" s="170"/>
      <c r="AY52" s="171"/>
      <c r="AZ52" s="171"/>
      <c r="BA52" s="171"/>
      <c r="BB52" s="171"/>
      <c r="BC52" s="171"/>
      <c r="BD52" s="171"/>
      <c r="BE52" s="171"/>
      <c r="BF52" s="171"/>
      <c r="BG52" s="172"/>
      <c r="BH52" s="173"/>
      <c r="BI52" s="174"/>
      <c r="BJ52" s="174"/>
      <c r="BK52" s="174"/>
      <c r="BL52" s="175"/>
      <c r="BM52" s="173"/>
      <c r="BN52" s="174"/>
      <c r="BO52" s="174"/>
      <c r="BP52" s="174"/>
      <c r="BQ52" s="175"/>
      <c r="BR52" s="35"/>
    </row>
    <row r="53" spans="1:70" s="36" customFormat="1" x14ac:dyDescent="0.25">
      <c r="A53" s="35"/>
      <c r="B53" s="185">
        <f t="shared" si="0"/>
        <v>31</v>
      </c>
      <c r="C53" s="186"/>
      <c r="D53" s="178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0"/>
      <c r="AE53" s="178"/>
      <c r="AF53" s="179"/>
      <c r="AG53" s="179"/>
      <c r="AH53" s="179"/>
      <c r="AI53" s="179"/>
      <c r="AJ53" s="180"/>
      <c r="AK53" s="187"/>
      <c r="AL53" s="188"/>
      <c r="AM53" s="188"/>
      <c r="AN53" s="188"/>
      <c r="AO53" s="188"/>
      <c r="AP53" s="189"/>
      <c r="AQ53" s="173"/>
      <c r="AR53" s="174"/>
      <c r="AS53" s="174"/>
      <c r="AT53" s="174"/>
      <c r="AU53" s="174"/>
      <c r="AV53" s="174"/>
      <c r="AW53" s="175"/>
      <c r="AX53" s="170"/>
      <c r="AY53" s="171"/>
      <c r="AZ53" s="171"/>
      <c r="BA53" s="171"/>
      <c r="BB53" s="171"/>
      <c r="BC53" s="171"/>
      <c r="BD53" s="171"/>
      <c r="BE53" s="171"/>
      <c r="BF53" s="171"/>
      <c r="BG53" s="172"/>
      <c r="BH53" s="173"/>
      <c r="BI53" s="174"/>
      <c r="BJ53" s="174"/>
      <c r="BK53" s="174"/>
      <c r="BL53" s="175"/>
      <c r="BM53" s="173"/>
      <c r="BN53" s="174"/>
      <c r="BO53" s="174"/>
      <c r="BP53" s="174"/>
      <c r="BQ53" s="175"/>
      <c r="BR53" s="35"/>
    </row>
    <row r="54" spans="1:70" s="36" customFormat="1" x14ac:dyDescent="0.25">
      <c r="A54" s="35"/>
      <c r="B54" s="185">
        <f t="shared" si="0"/>
        <v>32</v>
      </c>
      <c r="C54" s="186"/>
      <c r="D54" s="178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80"/>
      <c r="AE54" s="178"/>
      <c r="AF54" s="179"/>
      <c r="AG54" s="179"/>
      <c r="AH54" s="179"/>
      <c r="AI54" s="179"/>
      <c r="AJ54" s="180"/>
      <c r="AK54" s="187"/>
      <c r="AL54" s="188"/>
      <c r="AM54" s="188"/>
      <c r="AN54" s="188"/>
      <c r="AO54" s="188"/>
      <c r="AP54" s="189"/>
      <c r="AQ54" s="173"/>
      <c r="AR54" s="174"/>
      <c r="AS54" s="174"/>
      <c r="AT54" s="174"/>
      <c r="AU54" s="174"/>
      <c r="AV54" s="174"/>
      <c r="AW54" s="175"/>
      <c r="AX54" s="170"/>
      <c r="AY54" s="171"/>
      <c r="AZ54" s="171"/>
      <c r="BA54" s="171"/>
      <c r="BB54" s="171"/>
      <c r="BC54" s="171"/>
      <c r="BD54" s="171"/>
      <c r="BE54" s="171"/>
      <c r="BF54" s="171"/>
      <c r="BG54" s="172"/>
      <c r="BH54" s="173"/>
      <c r="BI54" s="174"/>
      <c r="BJ54" s="174"/>
      <c r="BK54" s="174"/>
      <c r="BL54" s="175"/>
      <c r="BM54" s="173"/>
      <c r="BN54" s="174"/>
      <c r="BO54" s="174"/>
      <c r="BP54" s="174"/>
      <c r="BQ54" s="175"/>
      <c r="BR54" s="35"/>
    </row>
    <row r="55" spans="1:70" s="36" customFormat="1" x14ac:dyDescent="0.25">
      <c r="A55" s="35"/>
      <c r="B55" s="185">
        <f t="shared" si="0"/>
        <v>33</v>
      </c>
      <c r="C55" s="186"/>
      <c r="D55" s="178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80"/>
      <c r="AE55" s="178"/>
      <c r="AF55" s="179"/>
      <c r="AG55" s="179"/>
      <c r="AH55" s="179"/>
      <c r="AI55" s="179"/>
      <c r="AJ55" s="180"/>
      <c r="AK55" s="187"/>
      <c r="AL55" s="188"/>
      <c r="AM55" s="188"/>
      <c r="AN55" s="188"/>
      <c r="AO55" s="188"/>
      <c r="AP55" s="189"/>
      <c r="AQ55" s="173"/>
      <c r="AR55" s="174"/>
      <c r="AS55" s="174"/>
      <c r="AT55" s="174"/>
      <c r="AU55" s="174"/>
      <c r="AV55" s="174"/>
      <c r="AW55" s="175"/>
      <c r="AX55" s="170"/>
      <c r="AY55" s="171"/>
      <c r="AZ55" s="171"/>
      <c r="BA55" s="171"/>
      <c r="BB55" s="171"/>
      <c r="BC55" s="171"/>
      <c r="BD55" s="171"/>
      <c r="BE55" s="171"/>
      <c r="BF55" s="171"/>
      <c r="BG55" s="172"/>
      <c r="BH55" s="173"/>
      <c r="BI55" s="174"/>
      <c r="BJ55" s="174"/>
      <c r="BK55" s="174"/>
      <c r="BL55" s="175"/>
      <c r="BM55" s="173"/>
      <c r="BN55" s="174"/>
      <c r="BO55" s="174"/>
      <c r="BP55" s="174"/>
      <c r="BQ55" s="175"/>
      <c r="BR55" s="35"/>
    </row>
    <row r="56" spans="1:70" s="36" customFormat="1" x14ac:dyDescent="0.25">
      <c r="A56" s="35"/>
      <c r="B56" s="185">
        <f t="shared" si="0"/>
        <v>34</v>
      </c>
      <c r="C56" s="186"/>
      <c r="D56" s="178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80"/>
      <c r="AE56" s="178"/>
      <c r="AF56" s="179"/>
      <c r="AG56" s="179"/>
      <c r="AH56" s="179"/>
      <c r="AI56" s="179"/>
      <c r="AJ56" s="180"/>
      <c r="AK56" s="187"/>
      <c r="AL56" s="188"/>
      <c r="AM56" s="188"/>
      <c r="AN56" s="188"/>
      <c r="AO56" s="188"/>
      <c r="AP56" s="189"/>
      <c r="AQ56" s="173"/>
      <c r="AR56" s="174"/>
      <c r="AS56" s="174"/>
      <c r="AT56" s="174"/>
      <c r="AU56" s="174"/>
      <c r="AV56" s="174"/>
      <c r="AW56" s="175"/>
      <c r="AX56" s="170"/>
      <c r="AY56" s="171"/>
      <c r="AZ56" s="171"/>
      <c r="BA56" s="171"/>
      <c r="BB56" s="171"/>
      <c r="BC56" s="171"/>
      <c r="BD56" s="171"/>
      <c r="BE56" s="171"/>
      <c r="BF56" s="171"/>
      <c r="BG56" s="172"/>
      <c r="BH56" s="173"/>
      <c r="BI56" s="174"/>
      <c r="BJ56" s="174"/>
      <c r="BK56" s="174"/>
      <c r="BL56" s="175"/>
      <c r="BM56" s="173"/>
      <c r="BN56" s="174"/>
      <c r="BO56" s="174"/>
      <c r="BP56" s="174"/>
      <c r="BQ56" s="175"/>
      <c r="BR56" s="35"/>
    </row>
    <row r="57" spans="1:70" s="36" customFormat="1" x14ac:dyDescent="0.25">
      <c r="A57" s="35"/>
      <c r="B57" s="185">
        <f t="shared" si="0"/>
        <v>35</v>
      </c>
      <c r="C57" s="186"/>
      <c r="D57" s="178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80"/>
      <c r="AE57" s="178"/>
      <c r="AF57" s="179"/>
      <c r="AG57" s="179"/>
      <c r="AH57" s="179"/>
      <c r="AI57" s="179"/>
      <c r="AJ57" s="180"/>
      <c r="AK57" s="187"/>
      <c r="AL57" s="188"/>
      <c r="AM57" s="188"/>
      <c r="AN57" s="188"/>
      <c r="AO57" s="188"/>
      <c r="AP57" s="189"/>
      <c r="AQ57" s="173"/>
      <c r="AR57" s="174"/>
      <c r="AS57" s="174"/>
      <c r="AT57" s="174"/>
      <c r="AU57" s="174"/>
      <c r="AV57" s="174"/>
      <c r="AW57" s="175"/>
      <c r="AX57" s="170"/>
      <c r="AY57" s="171"/>
      <c r="AZ57" s="171"/>
      <c r="BA57" s="171"/>
      <c r="BB57" s="171"/>
      <c r="BC57" s="171"/>
      <c r="BD57" s="171"/>
      <c r="BE57" s="171"/>
      <c r="BF57" s="171"/>
      <c r="BG57" s="172"/>
      <c r="BH57" s="173"/>
      <c r="BI57" s="174"/>
      <c r="BJ57" s="174"/>
      <c r="BK57" s="174"/>
      <c r="BL57" s="175"/>
      <c r="BM57" s="173"/>
      <c r="BN57" s="174"/>
      <c r="BO57" s="174"/>
      <c r="BP57" s="174"/>
      <c r="BQ57" s="175"/>
      <c r="BR57" s="35"/>
    </row>
    <row r="58" spans="1:70" s="36" customFormat="1" x14ac:dyDescent="0.25">
      <c r="A58" s="35"/>
      <c r="B58" s="185">
        <f t="shared" si="0"/>
        <v>36</v>
      </c>
      <c r="C58" s="186"/>
      <c r="D58" s="178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80"/>
      <c r="AE58" s="178"/>
      <c r="AF58" s="179"/>
      <c r="AG58" s="179"/>
      <c r="AH58" s="179"/>
      <c r="AI58" s="179"/>
      <c r="AJ58" s="180"/>
      <c r="AK58" s="187"/>
      <c r="AL58" s="188"/>
      <c r="AM58" s="188"/>
      <c r="AN58" s="188"/>
      <c r="AO58" s="188"/>
      <c r="AP58" s="189"/>
      <c r="AQ58" s="173"/>
      <c r="AR58" s="174"/>
      <c r="AS58" s="174"/>
      <c r="AT58" s="174"/>
      <c r="AU58" s="174"/>
      <c r="AV58" s="174"/>
      <c r="AW58" s="175"/>
      <c r="AX58" s="170"/>
      <c r="AY58" s="171"/>
      <c r="AZ58" s="171"/>
      <c r="BA58" s="171"/>
      <c r="BB58" s="171"/>
      <c r="BC58" s="171"/>
      <c r="BD58" s="171"/>
      <c r="BE58" s="171"/>
      <c r="BF58" s="171"/>
      <c r="BG58" s="172"/>
      <c r="BH58" s="173"/>
      <c r="BI58" s="174"/>
      <c r="BJ58" s="174"/>
      <c r="BK58" s="174"/>
      <c r="BL58" s="175"/>
      <c r="BM58" s="173"/>
      <c r="BN58" s="174"/>
      <c r="BO58" s="174"/>
      <c r="BP58" s="174"/>
      <c r="BQ58" s="175"/>
      <c r="BR58" s="35"/>
    </row>
    <row r="59" spans="1:70" s="36" customFormat="1" x14ac:dyDescent="0.25">
      <c r="A59" s="35"/>
      <c r="B59" s="185">
        <f t="shared" si="0"/>
        <v>37</v>
      </c>
      <c r="C59" s="186"/>
      <c r="D59" s="178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80"/>
      <c r="AE59" s="178"/>
      <c r="AF59" s="179"/>
      <c r="AG59" s="179"/>
      <c r="AH59" s="179"/>
      <c r="AI59" s="179"/>
      <c r="AJ59" s="180"/>
      <c r="AK59" s="187"/>
      <c r="AL59" s="188"/>
      <c r="AM59" s="188"/>
      <c r="AN59" s="188"/>
      <c r="AO59" s="188"/>
      <c r="AP59" s="189"/>
      <c r="AQ59" s="173"/>
      <c r="AR59" s="174"/>
      <c r="AS59" s="174"/>
      <c r="AT59" s="174"/>
      <c r="AU59" s="174"/>
      <c r="AV59" s="174"/>
      <c r="AW59" s="175"/>
      <c r="AX59" s="170"/>
      <c r="AY59" s="171"/>
      <c r="AZ59" s="171"/>
      <c r="BA59" s="171"/>
      <c r="BB59" s="171"/>
      <c r="BC59" s="171"/>
      <c r="BD59" s="171"/>
      <c r="BE59" s="171"/>
      <c r="BF59" s="171"/>
      <c r="BG59" s="172"/>
      <c r="BH59" s="173"/>
      <c r="BI59" s="174"/>
      <c r="BJ59" s="174"/>
      <c r="BK59" s="174"/>
      <c r="BL59" s="175"/>
      <c r="BM59" s="173"/>
      <c r="BN59" s="174"/>
      <c r="BO59" s="174"/>
      <c r="BP59" s="174"/>
      <c r="BQ59" s="175"/>
      <c r="BR59" s="35"/>
    </row>
    <row r="60" spans="1:70" s="36" customFormat="1" x14ac:dyDescent="0.25">
      <c r="A60" s="35"/>
      <c r="B60" s="185">
        <f t="shared" si="0"/>
        <v>38</v>
      </c>
      <c r="C60" s="186"/>
      <c r="D60" s="178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80"/>
      <c r="AE60" s="178"/>
      <c r="AF60" s="179"/>
      <c r="AG60" s="179"/>
      <c r="AH60" s="179"/>
      <c r="AI60" s="179"/>
      <c r="AJ60" s="180"/>
      <c r="AK60" s="187"/>
      <c r="AL60" s="188"/>
      <c r="AM60" s="188"/>
      <c r="AN60" s="188"/>
      <c r="AO60" s="188"/>
      <c r="AP60" s="189"/>
      <c r="AQ60" s="173"/>
      <c r="AR60" s="174"/>
      <c r="AS60" s="174"/>
      <c r="AT60" s="174"/>
      <c r="AU60" s="174"/>
      <c r="AV60" s="174"/>
      <c r="AW60" s="175"/>
      <c r="AX60" s="170"/>
      <c r="AY60" s="171"/>
      <c r="AZ60" s="171"/>
      <c r="BA60" s="171"/>
      <c r="BB60" s="171"/>
      <c r="BC60" s="171"/>
      <c r="BD60" s="171"/>
      <c r="BE60" s="171"/>
      <c r="BF60" s="171"/>
      <c r="BG60" s="172"/>
      <c r="BH60" s="173"/>
      <c r="BI60" s="174"/>
      <c r="BJ60" s="174"/>
      <c r="BK60" s="174"/>
      <c r="BL60" s="175"/>
      <c r="BM60" s="173"/>
      <c r="BN60" s="174"/>
      <c r="BO60" s="174"/>
      <c r="BP60" s="174"/>
      <c r="BQ60" s="175"/>
      <c r="BR60" s="35"/>
    </row>
    <row r="61" spans="1:70" s="36" customFormat="1" x14ac:dyDescent="0.25">
      <c r="A61" s="35"/>
      <c r="B61" s="185">
        <f t="shared" si="0"/>
        <v>39</v>
      </c>
      <c r="C61" s="186"/>
      <c r="D61" s="178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80"/>
      <c r="AE61" s="178"/>
      <c r="AF61" s="179"/>
      <c r="AG61" s="179"/>
      <c r="AH61" s="179"/>
      <c r="AI61" s="179"/>
      <c r="AJ61" s="180"/>
      <c r="AK61" s="187"/>
      <c r="AL61" s="188"/>
      <c r="AM61" s="188"/>
      <c r="AN61" s="188"/>
      <c r="AO61" s="188"/>
      <c r="AP61" s="189"/>
      <c r="AQ61" s="173"/>
      <c r="AR61" s="174"/>
      <c r="AS61" s="174"/>
      <c r="AT61" s="174"/>
      <c r="AU61" s="174"/>
      <c r="AV61" s="174"/>
      <c r="AW61" s="175"/>
      <c r="AX61" s="170"/>
      <c r="AY61" s="171"/>
      <c r="AZ61" s="171"/>
      <c r="BA61" s="171"/>
      <c r="BB61" s="171"/>
      <c r="BC61" s="171"/>
      <c r="BD61" s="171"/>
      <c r="BE61" s="171"/>
      <c r="BF61" s="171"/>
      <c r="BG61" s="172"/>
      <c r="BH61" s="173"/>
      <c r="BI61" s="174"/>
      <c r="BJ61" s="174"/>
      <c r="BK61" s="174"/>
      <c r="BL61" s="175"/>
      <c r="BM61" s="173"/>
      <c r="BN61" s="174"/>
      <c r="BO61" s="174"/>
      <c r="BP61" s="174"/>
      <c r="BQ61" s="175"/>
      <c r="BR61" s="35"/>
    </row>
    <row r="62" spans="1:70" s="36" customFormat="1" x14ac:dyDescent="0.25">
      <c r="A62" s="35"/>
      <c r="B62" s="185">
        <f t="shared" si="0"/>
        <v>40</v>
      </c>
      <c r="C62" s="186"/>
      <c r="D62" s="178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80"/>
      <c r="AE62" s="178"/>
      <c r="AF62" s="179"/>
      <c r="AG62" s="179"/>
      <c r="AH62" s="179"/>
      <c r="AI62" s="179"/>
      <c r="AJ62" s="180"/>
      <c r="AK62" s="187"/>
      <c r="AL62" s="188"/>
      <c r="AM62" s="188"/>
      <c r="AN62" s="188"/>
      <c r="AO62" s="188"/>
      <c r="AP62" s="189"/>
      <c r="AQ62" s="173"/>
      <c r="AR62" s="174"/>
      <c r="AS62" s="174"/>
      <c r="AT62" s="174"/>
      <c r="AU62" s="174"/>
      <c r="AV62" s="174"/>
      <c r="AW62" s="175"/>
      <c r="AX62" s="170"/>
      <c r="AY62" s="171"/>
      <c r="AZ62" s="171"/>
      <c r="BA62" s="171"/>
      <c r="BB62" s="171"/>
      <c r="BC62" s="171"/>
      <c r="BD62" s="171"/>
      <c r="BE62" s="171"/>
      <c r="BF62" s="171"/>
      <c r="BG62" s="172"/>
      <c r="BH62" s="173"/>
      <c r="BI62" s="174"/>
      <c r="BJ62" s="174"/>
      <c r="BK62" s="174"/>
      <c r="BL62" s="175"/>
      <c r="BM62" s="173"/>
      <c r="BN62" s="174"/>
      <c r="BO62" s="174"/>
      <c r="BP62" s="174"/>
      <c r="BQ62" s="175"/>
      <c r="BR62" s="35"/>
    </row>
    <row r="63" spans="1:70" s="36" customFormat="1" x14ac:dyDescent="0.25">
      <c r="A63" s="35"/>
      <c r="B63" s="185">
        <f t="shared" si="0"/>
        <v>41</v>
      </c>
      <c r="C63" s="186"/>
      <c r="D63" s="178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80"/>
      <c r="AE63" s="178"/>
      <c r="AF63" s="179"/>
      <c r="AG63" s="179"/>
      <c r="AH63" s="179"/>
      <c r="AI63" s="179"/>
      <c r="AJ63" s="180"/>
      <c r="AK63" s="187"/>
      <c r="AL63" s="188"/>
      <c r="AM63" s="188"/>
      <c r="AN63" s="188"/>
      <c r="AO63" s="188"/>
      <c r="AP63" s="189"/>
      <c r="AQ63" s="173"/>
      <c r="AR63" s="174"/>
      <c r="AS63" s="174"/>
      <c r="AT63" s="174"/>
      <c r="AU63" s="174"/>
      <c r="AV63" s="174"/>
      <c r="AW63" s="175"/>
      <c r="AX63" s="170"/>
      <c r="AY63" s="171"/>
      <c r="AZ63" s="171"/>
      <c r="BA63" s="171"/>
      <c r="BB63" s="171"/>
      <c r="BC63" s="171"/>
      <c r="BD63" s="171"/>
      <c r="BE63" s="171"/>
      <c r="BF63" s="171"/>
      <c r="BG63" s="172"/>
      <c r="BH63" s="173"/>
      <c r="BI63" s="174"/>
      <c r="BJ63" s="174"/>
      <c r="BK63" s="174"/>
      <c r="BL63" s="175"/>
      <c r="BM63" s="173"/>
      <c r="BN63" s="174"/>
      <c r="BO63" s="174"/>
      <c r="BP63" s="174"/>
      <c r="BQ63" s="175"/>
      <c r="BR63" s="35"/>
    </row>
    <row r="64" spans="1:70" s="36" customFormat="1" x14ac:dyDescent="0.25">
      <c r="A64" s="35"/>
      <c r="B64" s="185">
        <f t="shared" si="0"/>
        <v>42</v>
      </c>
      <c r="C64" s="186"/>
      <c r="D64" s="178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80"/>
      <c r="AE64" s="178"/>
      <c r="AF64" s="179"/>
      <c r="AG64" s="179"/>
      <c r="AH64" s="179"/>
      <c r="AI64" s="179"/>
      <c r="AJ64" s="180"/>
      <c r="AK64" s="187"/>
      <c r="AL64" s="188"/>
      <c r="AM64" s="188"/>
      <c r="AN64" s="188"/>
      <c r="AO64" s="188"/>
      <c r="AP64" s="189"/>
      <c r="AQ64" s="173"/>
      <c r="AR64" s="174"/>
      <c r="AS64" s="174"/>
      <c r="AT64" s="174"/>
      <c r="AU64" s="174"/>
      <c r="AV64" s="174"/>
      <c r="AW64" s="175"/>
      <c r="AX64" s="170"/>
      <c r="AY64" s="171"/>
      <c r="AZ64" s="171"/>
      <c r="BA64" s="171"/>
      <c r="BB64" s="171"/>
      <c r="BC64" s="171"/>
      <c r="BD64" s="171"/>
      <c r="BE64" s="171"/>
      <c r="BF64" s="171"/>
      <c r="BG64" s="172"/>
      <c r="BH64" s="173"/>
      <c r="BI64" s="174"/>
      <c r="BJ64" s="174"/>
      <c r="BK64" s="174"/>
      <c r="BL64" s="175"/>
      <c r="BM64" s="173"/>
      <c r="BN64" s="174"/>
      <c r="BO64" s="174"/>
      <c r="BP64" s="174"/>
      <c r="BQ64" s="175"/>
      <c r="BR64" s="35"/>
    </row>
    <row r="65" spans="1:70" s="36" customFormat="1" x14ac:dyDescent="0.25">
      <c r="A65" s="35"/>
      <c r="B65" s="185">
        <f t="shared" si="0"/>
        <v>43</v>
      </c>
      <c r="C65" s="186"/>
      <c r="D65" s="178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80"/>
      <c r="AE65" s="178"/>
      <c r="AF65" s="179"/>
      <c r="AG65" s="179"/>
      <c r="AH65" s="179"/>
      <c r="AI65" s="179"/>
      <c r="AJ65" s="180"/>
      <c r="AK65" s="187"/>
      <c r="AL65" s="188"/>
      <c r="AM65" s="188"/>
      <c r="AN65" s="188"/>
      <c r="AO65" s="188"/>
      <c r="AP65" s="189"/>
      <c r="AQ65" s="173"/>
      <c r="AR65" s="174"/>
      <c r="AS65" s="174"/>
      <c r="AT65" s="174"/>
      <c r="AU65" s="174"/>
      <c r="AV65" s="174"/>
      <c r="AW65" s="175"/>
      <c r="AX65" s="170"/>
      <c r="AY65" s="171"/>
      <c r="AZ65" s="171"/>
      <c r="BA65" s="171"/>
      <c r="BB65" s="171"/>
      <c r="BC65" s="171"/>
      <c r="BD65" s="171"/>
      <c r="BE65" s="171"/>
      <c r="BF65" s="171"/>
      <c r="BG65" s="172"/>
      <c r="BH65" s="173"/>
      <c r="BI65" s="174"/>
      <c r="BJ65" s="174"/>
      <c r="BK65" s="174"/>
      <c r="BL65" s="175"/>
      <c r="BM65" s="173"/>
      <c r="BN65" s="174"/>
      <c r="BO65" s="174"/>
      <c r="BP65" s="174"/>
      <c r="BQ65" s="175"/>
      <c r="BR65" s="35"/>
    </row>
    <row r="66" spans="1:70" s="36" customFormat="1" x14ac:dyDescent="0.25">
      <c r="A66" s="35"/>
      <c r="B66" s="185">
        <f t="shared" si="0"/>
        <v>44</v>
      </c>
      <c r="C66" s="186"/>
      <c r="D66" s="178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80"/>
      <c r="AE66" s="178"/>
      <c r="AF66" s="179"/>
      <c r="AG66" s="179"/>
      <c r="AH66" s="179"/>
      <c r="AI66" s="179"/>
      <c r="AJ66" s="180"/>
      <c r="AK66" s="187"/>
      <c r="AL66" s="188"/>
      <c r="AM66" s="188"/>
      <c r="AN66" s="188"/>
      <c r="AO66" s="188"/>
      <c r="AP66" s="189"/>
      <c r="AQ66" s="173"/>
      <c r="AR66" s="174"/>
      <c r="AS66" s="174"/>
      <c r="AT66" s="174"/>
      <c r="AU66" s="174"/>
      <c r="AV66" s="174"/>
      <c r="AW66" s="175"/>
      <c r="AX66" s="170"/>
      <c r="AY66" s="171"/>
      <c r="AZ66" s="171"/>
      <c r="BA66" s="171"/>
      <c r="BB66" s="171"/>
      <c r="BC66" s="171"/>
      <c r="BD66" s="171"/>
      <c r="BE66" s="171"/>
      <c r="BF66" s="171"/>
      <c r="BG66" s="172"/>
      <c r="BH66" s="173"/>
      <c r="BI66" s="174"/>
      <c r="BJ66" s="174"/>
      <c r="BK66" s="174"/>
      <c r="BL66" s="175"/>
      <c r="BM66" s="173"/>
      <c r="BN66" s="174"/>
      <c r="BO66" s="174"/>
      <c r="BP66" s="174"/>
      <c r="BQ66" s="175"/>
      <c r="BR66" s="35"/>
    </row>
    <row r="67" spans="1:70" s="36" customFormat="1" x14ac:dyDescent="0.25">
      <c r="A67" s="35"/>
      <c r="B67" s="185">
        <f t="shared" si="0"/>
        <v>45</v>
      </c>
      <c r="C67" s="186"/>
      <c r="D67" s="178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80"/>
      <c r="AE67" s="178"/>
      <c r="AF67" s="179"/>
      <c r="AG67" s="179"/>
      <c r="AH67" s="179"/>
      <c r="AI67" s="179"/>
      <c r="AJ67" s="180"/>
      <c r="AK67" s="187"/>
      <c r="AL67" s="188"/>
      <c r="AM67" s="188"/>
      <c r="AN67" s="188"/>
      <c r="AO67" s="188"/>
      <c r="AP67" s="189"/>
      <c r="AQ67" s="173"/>
      <c r="AR67" s="174"/>
      <c r="AS67" s="174"/>
      <c r="AT67" s="174"/>
      <c r="AU67" s="174"/>
      <c r="AV67" s="174"/>
      <c r="AW67" s="175"/>
      <c r="AX67" s="170"/>
      <c r="AY67" s="171"/>
      <c r="AZ67" s="171"/>
      <c r="BA67" s="171"/>
      <c r="BB67" s="171"/>
      <c r="BC67" s="171"/>
      <c r="BD67" s="171"/>
      <c r="BE67" s="171"/>
      <c r="BF67" s="171"/>
      <c r="BG67" s="172"/>
      <c r="BH67" s="173"/>
      <c r="BI67" s="174"/>
      <c r="BJ67" s="174"/>
      <c r="BK67" s="174"/>
      <c r="BL67" s="175"/>
      <c r="BM67" s="173"/>
      <c r="BN67" s="174"/>
      <c r="BO67" s="174"/>
      <c r="BP67" s="174"/>
      <c r="BQ67" s="175"/>
      <c r="BR67" s="35"/>
    </row>
    <row r="68" spans="1:70" s="36" customFormat="1" x14ac:dyDescent="0.25">
      <c r="A68" s="35"/>
      <c r="B68" s="185">
        <f t="shared" si="0"/>
        <v>46</v>
      </c>
      <c r="C68" s="186"/>
      <c r="D68" s="178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80"/>
      <c r="AE68" s="178"/>
      <c r="AF68" s="179"/>
      <c r="AG68" s="179"/>
      <c r="AH68" s="179"/>
      <c r="AI68" s="179"/>
      <c r="AJ68" s="180"/>
      <c r="AK68" s="187"/>
      <c r="AL68" s="188"/>
      <c r="AM68" s="188"/>
      <c r="AN68" s="188"/>
      <c r="AO68" s="188"/>
      <c r="AP68" s="189"/>
      <c r="AQ68" s="173"/>
      <c r="AR68" s="174"/>
      <c r="AS68" s="174"/>
      <c r="AT68" s="174"/>
      <c r="AU68" s="174"/>
      <c r="AV68" s="174"/>
      <c r="AW68" s="175"/>
      <c r="AX68" s="170"/>
      <c r="AY68" s="171"/>
      <c r="AZ68" s="171"/>
      <c r="BA68" s="171"/>
      <c r="BB68" s="171"/>
      <c r="BC68" s="171"/>
      <c r="BD68" s="171"/>
      <c r="BE68" s="171"/>
      <c r="BF68" s="171"/>
      <c r="BG68" s="172"/>
      <c r="BH68" s="173"/>
      <c r="BI68" s="174"/>
      <c r="BJ68" s="174"/>
      <c r="BK68" s="174"/>
      <c r="BL68" s="175"/>
      <c r="BM68" s="173"/>
      <c r="BN68" s="174"/>
      <c r="BO68" s="174"/>
      <c r="BP68" s="174"/>
      <c r="BQ68" s="175"/>
      <c r="BR68" s="35"/>
    </row>
    <row r="69" spans="1:70" s="36" customFormat="1" x14ac:dyDescent="0.25">
      <c r="A69" s="35"/>
      <c r="B69" s="185">
        <f t="shared" si="0"/>
        <v>47</v>
      </c>
      <c r="C69" s="186"/>
      <c r="D69" s="178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80"/>
      <c r="AE69" s="178"/>
      <c r="AF69" s="179"/>
      <c r="AG69" s="179"/>
      <c r="AH69" s="179"/>
      <c r="AI69" s="179"/>
      <c r="AJ69" s="180"/>
      <c r="AK69" s="187"/>
      <c r="AL69" s="188"/>
      <c r="AM69" s="188"/>
      <c r="AN69" s="188"/>
      <c r="AO69" s="188"/>
      <c r="AP69" s="189"/>
      <c r="AQ69" s="173"/>
      <c r="AR69" s="174"/>
      <c r="AS69" s="174"/>
      <c r="AT69" s="174"/>
      <c r="AU69" s="174"/>
      <c r="AV69" s="174"/>
      <c r="AW69" s="175"/>
      <c r="AX69" s="170"/>
      <c r="AY69" s="171"/>
      <c r="AZ69" s="171"/>
      <c r="BA69" s="171"/>
      <c r="BB69" s="171"/>
      <c r="BC69" s="171"/>
      <c r="BD69" s="171"/>
      <c r="BE69" s="171"/>
      <c r="BF69" s="171"/>
      <c r="BG69" s="172"/>
      <c r="BH69" s="173"/>
      <c r="BI69" s="174"/>
      <c r="BJ69" s="174"/>
      <c r="BK69" s="174"/>
      <c r="BL69" s="175"/>
      <c r="BM69" s="173"/>
      <c r="BN69" s="174"/>
      <c r="BO69" s="174"/>
      <c r="BP69" s="174"/>
      <c r="BQ69" s="175"/>
      <c r="BR69" s="35"/>
    </row>
    <row r="70" spans="1:70" s="36" customFormat="1" x14ac:dyDescent="0.25">
      <c r="A70" s="35"/>
      <c r="B70" s="185">
        <f t="shared" si="0"/>
        <v>48</v>
      </c>
      <c r="C70" s="186"/>
      <c r="D70" s="178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80"/>
      <c r="AE70" s="178"/>
      <c r="AF70" s="179"/>
      <c r="AG70" s="179"/>
      <c r="AH70" s="179"/>
      <c r="AI70" s="179"/>
      <c r="AJ70" s="180"/>
      <c r="AK70" s="187"/>
      <c r="AL70" s="188"/>
      <c r="AM70" s="188"/>
      <c r="AN70" s="188"/>
      <c r="AO70" s="188"/>
      <c r="AP70" s="189"/>
      <c r="AQ70" s="173"/>
      <c r="AR70" s="174"/>
      <c r="AS70" s="174"/>
      <c r="AT70" s="174"/>
      <c r="AU70" s="174"/>
      <c r="AV70" s="174"/>
      <c r="AW70" s="175"/>
      <c r="AX70" s="170"/>
      <c r="AY70" s="171"/>
      <c r="AZ70" s="171"/>
      <c r="BA70" s="171"/>
      <c r="BB70" s="171"/>
      <c r="BC70" s="171"/>
      <c r="BD70" s="171"/>
      <c r="BE70" s="171"/>
      <c r="BF70" s="171"/>
      <c r="BG70" s="172"/>
      <c r="BH70" s="173"/>
      <c r="BI70" s="174"/>
      <c r="BJ70" s="174"/>
      <c r="BK70" s="174"/>
      <c r="BL70" s="175"/>
      <c r="BM70" s="173"/>
      <c r="BN70" s="174"/>
      <c r="BO70" s="174"/>
      <c r="BP70" s="174"/>
      <c r="BQ70" s="175"/>
      <c r="BR70" s="35"/>
    </row>
    <row r="71" spans="1:70" s="36" customFormat="1" x14ac:dyDescent="0.25">
      <c r="A71" s="35"/>
      <c r="B71" s="185">
        <f t="shared" si="0"/>
        <v>49</v>
      </c>
      <c r="C71" s="186"/>
      <c r="D71" s="178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80"/>
      <c r="AE71" s="178"/>
      <c r="AF71" s="179"/>
      <c r="AG71" s="179"/>
      <c r="AH71" s="179"/>
      <c r="AI71" s="179"/>
      <c r="AJ71" s="180"/>
      <c r="AK71" s="187"/>
      <c r="AL71" s="188"/>
      <c r="AM71" s="188"/>
      <c r="AN71" s="188"/>
      <c r="AO71" s="188"/>
      <c r="AP71" s="189"/>
      <c r="AQ71" s="173"/>
      <c r="AR71" s="174"/>
      <c r="AS71" s="174"/>
      <c r="AT71" s="174"/>
      <c r="AU71" s="174"/>
      <c r="AV71" s="174"/>
      <c r="AW71" s="175"/>
      <c r="AX71" s="170"/>
      <c r="AY71" s="171"/>
      <c r="AZ71" s="171"/>
      <c r="BA71" s="171"/>
      <c r="BB71" s="171"/>
      <c r="BC71" s="171"/>
      <c r="BD71" s="171"/>
      <c r="BE71" s="171"/>
      <c r="BF71" s="171"/>
      <c r="BG71" s="172"/>
      <c r="BH71" s="173"/>
      <c r="BI71" s="174"/>
      <c r="BJ71" s="174"/>
      <c r="BK71" s="174"/>
      <c r="BL71" s="175"/>
      <c r="BM71" s="173"/>
      <c r="BN71" s="174"/>
      <c r="BO71" s="174"/>
      <c r="BP71" s="174"/>
      <c r="BQ71" s="175"/>
      <c r="BR71" s="35"/>
    </row>
    <row r="72" spans="1:70" s="36" customFormat="1" x14ac:dyDescent="0.25">
      <c r="A72" s="35"/>
      <c r="B72" s="185">
        <f t="shared" si="0"/>
        <v>50</v>
      </c>
      <c r="C72" s="186"/>
      <c r="D72" s="178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80"/>
      <c r="AE72" s="178"/>
      <c r="AF72" s="179"/>
      <c r="AG72" s="179"/>
      <c r="AH72" s="179"/>
      <c r="AI72" s="179"/>
      <c r="AJ72" s="180"/>
      <c r="AK72" s="187"/>
      <c r="AL72" s="188"/>
      <c r="AM72" s="188"/>
      <c r="AN72" s="188"/>
      <c r="AO72" s="188"/>
      <c r="AP72" s="189"/>
      <c r="AQ72" s="173"/>
      <c r="AR72" s="174"/>
      <c r="AS72" s="174"/>
      <c r="AT72" s="174"/>
      <c r="AU72" s="174"/>
      <c r="AV72" s="174"/>
      <c r="AW72" s="175"/>
      <c r="AX72" s="170"/>
      <c r="AY72" s="171"/>
      <c r="AZ72" s="171"/>
      <c r="BA72" s="171"/>
      <c r="BB72" s="171"/>
      <c r="BC72" s="171"/>
      <c r="BD72" s="171"/>
      <c r="BE72" s="171"/>
      <c r="BF72" s="171"/>
      <c r="BG72" s="172"/>
      <c r="BH72" s="173"/>
      <c r="BI72" s="174"/>
      <c r="BJ72" s="174"/>
      <c r="BK72" s="174"/>
      <c r="BL72" s="175"/>
      <c r="BM72" s="173"/>
      <c r="BN72" s="174"/>
      <c r="BO72" s="174"/>
      <c r="BP72" s="174"/>
      <c r="BQ72" s="175"/>
      <c r="BR72" s="35"/>
    </row>
    <row r="73" spans="1:70" s="36" customFormat="1" x14ac:dyDescent="0.25">
      <c r="A73" s="35"/>
      <c r="B73" s="185">
        <f t="shared" si="0"/>
        <v>51</v>
      </c>
      <c r="C73" s="186"/>
      <c r="D73" s="178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80"/>
      <c r="AE73" s="178"/>
      <c r="AF73" s="179"/>
      <c r="AG73" s="179"/>
      <c r="AH73" s="179"/>
      <c r="AI73" s="179"/>
      <c r="AJ73" s="180"/>
      <c r="AK73" s="187"/>
      <c r="AL73" s="188"/>
      <c r="AM73" s="188"/>
      <c r="AN73" s="188"/>
      <c r="AO73" s="188"/>
      <c r="AP73" s="189"/>
      <c r="AQ73" s="173"/>
      <c r="AR73" s="174"/>
      <c r="AS73" s="174"/>
      <c r="AT73" s="174"/>
      <c r="AU73" s="174"/>
      <c r="AV73" s="174"/>
      <c r="AW73" s="175"/>
      <c r="AX73" s="170"/>
      <c r="AY73" s="171"/>
      <c r="AZ73" s="171"/>
      <c r="BA73" s="171"/>
      <c r="BB73" s="171"/>
      <c r="BC73" s="171"/>
      <c r="BD73" s="171"/>
      <c r="BE73" s="171"/>
      <c r="BF73" s="171"/>
      <c r="BG73" s="172"/>
      <c r="BH73" s="173"/>
      <c r="BI73" s="174"/>
      <c r="BJ73" s="174"/>
      <c r="BK73" s="174"/>
      <c r="BL73" s="175"/>
      <c r="BM73" s="173"/>
      <c r="BN73" s="174"/>
      <c r="BO73" s="174"/>
      <c r="BP73" s="174"/>
      <c r="BQ73" s="175"/>
      <c r="BR73" s="35"/>
    </row>
    <row r="74" spans="1:70" s="36" customFormat="1" x14ac:dyDescent="0.25">
      <c r="A74" s="35"/>
      <c r="B74" s="185">
        <f t="shared" si="0"/>
        <v>52</v>
      </c>
      <c r="C74" s="186"/>
      <c r="D74" s="178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80"/>
      <c r="AE74" s="178"/>
      <c r="AF74" s="179"/>
      <c r="AG74" s="179"/>
      <c r="AH74" s="179"/>
      <c r="AI74" s="179"/>
      <c r="AJ74" s="180"/>
      <c r="AK74" s="187"/>
      <c r="AL74" s="188"/>
      <c r="AM74" s="188"/>
      <c r="AN74" s="188"/>
      <c r="AO74" s="188"/>
      <c r="AP74" s="189"/>
      <c r="AQ74" s="173"/>
      <c r="AR74" s="174"/>
      <c r="AS74" s="174"/>
      <c r="AT74" s="174"/>
      <c r="AU74" s="174"/>
      <c r="AV74" s="174"/>
      <c r="AW74" s="175"/>
      <c r="AX74" s="170"/>
      <c r="AY74" s="171"/>
      <c r="AZ74" s="171"/>
      <c r="BA74" s="171"/>
      <c r="BB74" s="171"/>
      <c r="BC74" s="171"/>
      <c r="BD74" s="171"/>
      <c r="BE74" s="171"/>
      <c r="BF74" s="171"/>
      <c r="BG74" s="172"/>
      <c r="BH74" s="173"/>
      <c r="BI74" s="174"/>
      <c r="BJ74" s="174"/>
      <c r="BK74" s="174"/>
      <c r="BL74" s="175"/>
      <c r="BM74" s="173"/>
      <c r="BN74" s="174"/>
      <c r="BO74" s="174"/>
      <c r="BP74" s="174"/>
      <c r="BQ74" s="175"/>
      <c r="BR74" s="35"/>
    </row>
    <row r="75" spans="1:70" s="36" customFormat="1" x14ac:dyDescent="0.25">
      <c r="A75" s="35"/>
      <c r="B75" s="185">
        <f t="shared" si="0"/>
        <v>53</v>
      </c>
      <c r="C75" s="186"/>
      <c r="D75" s="178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80"/>
      <c r="AE75" s="178"/>
      <c r="AF75" s="179"/>
      <c r="AG75" s="179"/>
      <c r="AH75" s="179"/>
      <c r="AI75" s="179"/>
      <c r="AJ75" s="180"/>
      <c r="AK75" s="187"/>
      <c r="AL75" s="188"/>
      <c r="AM75" s="188"/>
      <c r="AN75" s="188"/>
      <c r="AO75" s="188"/>
      <c r="AP75" s="189"/>
      <c r="AQ75" s="173"/>
      <c r="AR75" s="174"/>
      <c r="AS75" s="174"/>
      <c r="AT75" s="174"/>
      <c r="AU75" s="174"/>
      <c r="AV75" s="174"/>
      <c r="AW75" s="175"/>
      <c r="AX75" s="170"/>
      <c r="AY75" s="171"/>
      <c r="AZ75" s="171"/>
      <c r="BA75" s="171"/>
      <c r="BB75" s="171"/>
      <c r="BC75" s="171"/>
      <c r="BD75" s="171"/>
      <c r="BE75" s="171"/>
      <c r="BF75" s="171"/>
      <c r="BG75" s="172"/>
      <c r="BH75" s="173"/>
      <c r="BI75" s="174"/>
      <c r="BJ75" s="174"/>
      <c r="BK75" s="174"/>
      <c r="BL75" s="175"/>
      <c r="BM75" s="173"/>
      <c r="BN75" s="174"/>
      <c r="BO75" s="174"/>
      <c r="BP75" s="174"/>
      <c r="BQ75" s="175"/>
      <c r="BR75" s="35"/>
    </row>
    <row r="76" spans="1:70" s="36" customFormat="1" x14ac:dyDescent="0.25">
      <c r="A76" s="35"/>
      <c r="B76" s="185">
        <f t="shared" si="0"/>
        <v>54</v>
      </c>
      <c r="C76" s="186"/>
      <c r="D76" s="178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80"/>
      <c r="AE76" s="178"/>
      <c r="AF76" s="179"/>
      <c r="AG76" s="179"/>
      <c r="AH76" s="179"/>
      <c r="AI76" s="179"/>
      <c r="AJ76" s="180"/>
      <c r="AK76" s="187"/>
      <c r="AL76" s="188"/>
      <c r="AM76" s="188"/>
      <c r="AN76" s="188"/>
      <c r="AO76" s="188"/>
      <c r="AP76" s="189"/>
      <c r="AQ76" s="173"/>
      <c r="AR76" s="174"/>
      <c r="AS76" s="174"/>
      <c r="AT76" s="174"/>
      <c r="AU76" s="174"/>
      <c r="AV76" s="174"/>
      <c r="AW76" s="175"/>
      <c r="AX76" s="170"/>
      <c r="AY76" s="171"/>
      <c r="AZ76" s="171"/>
      <c r="BA76" s="171"/>
      <c r="BB76" s="171"/>
      <c r="BC76" s="171"/>
      <c r="BD76" s="171"/>
      <c r="BE76" s="171"/>
      <c r="BF76" s="171"/>
      <c r="BG76" s="172"/>
      <c r="BH76" s="173"/>
      <c r="BI76" s="174"/>
      <c r="BJ76" s="174"/>
      <c r="BK76" s="174"/>
      <c r="BL76" s="175"/>
      <c r="BM76" s="173"/>
      <c r="BN76" s="174"/>
      <c r="BO76" s="174"/>
      <c r="BP76" s="174"/>
      <c r="BQ76" s="175"/>
      <c r="BR76" s="35"/>
    </row>
    <row r="77" spans="1:70" s="36" customFormat="1" x14ac:dyDescent="0.25">
      <c r="A77" s="35"/>
      <c r="B77" s="185">
        <f t="shared" si="0"/>
        <v>55</v>
      </c>
      <c r="C77" s="186"/>
      <c r="D77" s="178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80"/>
      <c r="AE77" s="178"/>
      <c r="AF77" s="179"/>
      <c r="AG77" s="179"/>
      <c r="AH77" s="179"/>
      <c r="AI77" s="179"/>
      <c r="AJ77" s="180"/>
      <c r="AK77" s="187"/>
      <c r="AL77" s="188"/>
      <c r="AM77" s="188"/>
      <c r="AN77" s="188"/>
      <c r="AO77" s="188"/>
      <c r="AP77" s="189"/>
      <c r="AQ77" s="173"/>
      <c r="AR77" s="174"/>
      <c r="AS77" s="174"/>
      <c r="AT77" s="174"/>
      <c r="AU77" s="174"/>
      <c r="AV77" s="174"/>
      <c r="AW77" s="175"/>
      <c r="AX77" s="170"/>
      <c r="AY77" s="171"/>
      <c r="AZ77" s="171"/>
      <c r="BA77" s="171"/>
      <c r="BB77" s="171"/>
      <c r="BC77" s="171"/>
      <c r="BD77" s="171"/>
      <c r="BE77" s="171"/>
      <c r="BF77" s="171"/>
      <c r="BG77" s="172"/>
      <c r="BH77" s="173"/>
      <c r="BI77" s="174"/>
      <c r="BJ77" s="174"/>
      <c r="BK77" s="174"/>
      <c r="BL77" s="175"/>
      <c r="BM77" s="173"/>
      <c r="BN77" s="174"/>
      <c r="BO77" s="174"/>
      <c r="BP77" s="174"/>
      <c r="BQ77" s="175"/>
      <c r="BR77" s="35"/>
    </row>
    <row r="78" spans="1:70" s="36" customFormat="1" x14ac:dyDescent="0.25">
      <c r="A78" s="35"/>
      <c r="B78" s="185">
        <f t="shared" si="0"/>
        <v>56</v>
      </c>
      <c r="C78" s="186"/>
      <c r="D78" s="178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80"/>
      <c r="AE78" s="178"/>
      <c r="AF78" s="179"/>
      <c r="AG78" s="179"/>
      <c r="AH78" s="179"/>
      <c r="AI78" s="179"/>
      <c r="AJ78" s="180"/>
      <c r="AK78" s="187"/>
      <c r="AL78" s="188"/>
      <c r="AM78" s="188"/>
      <c r="AN78" s="188"/>
      <c r="AO78" s="188"/>
      <c r="AP78" s="189"/>
      <c r="AQ78" s="173"/>
      <c r="AR78" s="174"/>
      <c r="AS78" s="174"/>
      <c r="AT78" s="174"/>
      <c r="AU78" s="174"/>
      <c r="AV78" s="174"/>
      <c r="AW78" s="175"/>
      <c r="AX78" s="170"/>
      <c r="AY78" s="171"/>
      <c r="AZ78" s="171"/>
      <c r="BA78" s="171"/>
      <c r="BB78" s="171"/>
      <c r="BC78" s="171"/>
      <c r="BD78" s="171"/>
      <c r="BE78" s="171"/>
      <c r="BF78" s="171"/>
      <c r="BG78" s="172"/>
      <c r="BH78" s="173"/>
      <c r="BI78" s="174"/>
      <c r="BJ78" s="174"/>
      <c r="BK78" s="174"/>
      <c r="BL78" s="175"/>
      <c r="BM78" s="173"/>
      <c r="BN78" s="174"/>
      <c r="BO78" s="174"/>
      <c r="BP78" s="174"/>
      <c r="BQ78" s="175"/>
      <c r="BR78" s="35"/>
    </row>
    <row r="79" spans="1:70" s="36" customFormat="1" x14ac:dyDescent="0.25">
      <c r="A79" s="35"/>
      <c r="B79" s="185">
        <f t="shared" si="0"/>
        <v>57</v>
      </c>
      <c r="C79" s="186"/>
      <c r="D79" s="178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  <c r="AB79" s="179"/>
      <c r="AC79" s="179"/>
      <c r="AD79" s="180"/>
      <c r="AE79" s="178"/>
      <c r="AF79" s="179"/>
      <c r="AG79" s="179"/>
      <c r="AH79" s="179"/>
      <c r="AI79" s="179"/>
      <c r="AJ79" s="180"/>
      <c r="AK79" s="187"/>
      <c r="AL79" s="188"/>
      <c r="AM79" s="188"/>
      <c r="AN79" s="188"/>
      <c r="AO79" s="188"/>
      <c r="AP79" s="189"/>
      <c r="AQ79" s="173"/>
      <c r="AR79" s="174"/>
      <c r="AS79" s="174"/>
      <c r="AT79" s="174"/>
      <c r="AU79" s="174"/>
      <c r="AV79" s="174"/>
      <c r="AW79" s="175"/>
      <c r="AX79" s="170"/>
      <c r="AY79" s="171"/>
      <c r="AZ79" s="171"/>
      <c r="BA79" s="171"/>
      <c r="BB79" s="171"/>
      <c r="BC79" s="171"/>
      <c r="BD79" s="171"/>
      <c r="BE79" s="171"/>
      <c r="BF79" s="171"/>
      <c r="BG79" s="172"/>
      <c r="BH79" s="173"/>
      <c r="BI79" s="174"/>
      <c r="BJ79" s="174"/>
      <c r="BK79" s="174"/>
      <c r="BL79" s="175"/>
      <c r="BM79" s="173"/>
      <c r="BN79" s="174"/>
      <c r="BO79" s="174"/>
      <c r="BP79" s="174"/>
      <c r="BQ79" s="175"/>
      <c r="BR79" s="35"/>
    </row>
    <row r="80" spans="1:70" s="36" customFormat="1" x14ac:dyDescent="0.25">
      <c r="A80" s="35"/>
      <c r="B80" s="185">
        <f t="shared" si="0"/>
        <v>58</v>
      </c>
      <c r="C80" s="186"/>
      <c r="D80" s="178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80"/>
      <c r="AE80" s="178"/>
      <c r="AF80" s="179"/>
      <c r="AG80" s="179"/>
      <c r="AH80" s="179"/>
      <c r="AI80" s="179"/>
      <c r="AJ80" s="180"/>
      <c r="AK80" s="187"/>
      <c r="AL80" s="188"/>
      <c r="AM80" s="188"/>
      <c r="AN80" s="188"/>
      <c r="AO80" s="188"/>
      <c r="AP80" s="189"/>
      <c r="AQ80" s="173"/>
      <c r="AR80" s="174"/>
      <c r="AS80" s="174"/>
      <c r="AT80" s="174"/>
      <c r="AU80" s="174"/>
      <c r="AV80" s="174"/>
      <c r="AW80" s="175"/>
      <c r="AX80" s="170"/>
      <c r="AY80" s="171"/>
      <c r="AZ80" s="171"/>
      <c r="BA80" s="171"/>
      <c r="BB80" s="171"/>
      <c r="BC80" s="171"/>
      <c r="BD80" s="171"/>
      <c r="BE80" s="171"/>
      <c r="BF80" s="171"/>
      <c r="BG80" s="172"/>
      <c r="BH80" s="173"/>
      <c r="BI80" s="174"/>
      <c r="BJ80" s="174"/>
      <c r="BK80" s="174"/>
      <c r="BL80" s="175"/>
      <c r="BM80" s="173"/>
      <c r="BN80" s="174"/>
      <c r="BO80" s="174"/>
      <c r="BP80" s="174"/>
      <c r="BQ80" s="175"/>
      <c r="BR80" s="35"/>
    </row>
    <row r="81" spans="1:70" s="36" customFormat="1" x14ac:dyDescent="0.25">
      <c r="A81" s="35"/>
      <c r="B81" s="185">
        <f t="shared" si="0"/>
        <v>59</v>
      </c>
      <c r="C81" s="186"/>
      <c r="D81" s="178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80"/>
      <c r="AE81" s="178"/>
      <c r="AF81" s="179"/>
      <c r="AG81" s="179"/>
      <c r="AH81" s="179"/>
      <c r="AI81" s="179"/>
      <c r="AJ81" s="180"/>
      <c r="AK81" s="187"/>
      <c r="AL81" s="188"/>
      <c r="AM81" s="188"/>
      <c r="AN81" s="188"/>
      <c r="AO81" s="188"/>
      <c r="AP81" s="189"/>
      <c r="AQ81" s="173"/>
      <c r="AR81" s="174"/>
      <c r="AS81" s="174"/>
      <c r="AT81" s="174"/>
      <c r="AU81" s="174"/>
      <c r="AV81" s="174"/>
      <c r="AW81" s="175"/>
      <c r="AX81" s="170"/>
      <c r="AY81" s="171"/>
      <c r="AZ81" s="171"/>
      <c r="BA81" s="171"/>
      <c r="BB81" s="171"/>
      <c r="BC81" s="171"/>
      <c r="BD81" s="171"/>
      <c r="BE81" s="171"/>
      <c r="BF81" s="171"/>
      <c r="BG81" s="172"/>
      <c r="BH81" s="173"/>
      <c r="BI81" s="174"/>
      <c r="BJ81" s="174"/>
      <c r="BK81" s="174"/>
      <c r="BL81" s="175"/>
      <c r="BM81" s="173"/>
      <c r="BN81" s="174"/>
      <c r="BO81" s="174"/>
      <c r="BP81" s="174"/>
      <c r="BQ81" s="175"/>
      <c r="BR81" s="35"/>
    </row>
    <row r="82" spans="1:70" s="36" customFormat="1" x14ac:dyDescent="0.25">
      <c r="A82" s="35"/>
      <c r="B82" s="185">
        <f t="shared" si="0"/>
        <v>60</v>
      </c>
      <c r="C82" s="186"/>
      <c r="D82" s="178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80"/>
      <c r="AE82" s="178"/>
      <c r="AF82" s="179"/>
      <c r="AG82" s="179"/>
      <c r="AH82" s="179"/>
      <c r="AI82" s="179"/>
      <c r="AJ82" s="180"/>
      <c r="AK82" s="187"/>
      <c r="AL82" s="188"/>
      <c r="AM82" s="188"/>
      <c r="AN82" s="188"/>
      <c r="AO82" s="188"/>
      <c r="AP82" s="189"/>
      <c r="AQ82" s="173"/>
      <c r="AR82" s="174"/>
      <c r="AS82" s="174"/>
      <c r="AT82" s="174"/>
      <c r="AU82" s="174"/>
      <c r="AV82" s="174"/>
      <c r="AW82" s="175"/>
      <c r="AX82" s="170"/>
      <c r="AY82" s="171"/>
      <c r="AZ82" s="171"/>
      <c r="BA82" s="171"/>
      <c r="BB82" s="171"/>
      <c r="BC82" s="171"/>
      <c r="BD82" s="171"/>
      <c r="BE82" s="171"/>
      <c r="BF82" s="171"/>
      <c r="BG82" s="172"/>
      <c r="BH82" s="173"/>
      <c r="BI82" s="174"/>
      <c r="BJ82" s="174"/>
      <c r="BK82" s="174"/>
      <c r="BL82" s="175"/>
      <c r="BM82" s="173"/>
      <c r="BN82" s="174"/>
      <c r="BO82" s="174"/>
      <c r="BP82" s="174"/>
      <c r="BQ82" s="175"/>
      <c r="BR82" s="35"/>
    </row>
    <row r="83" spans="1:70" s="36" customFormat="1" x14ac:dyDescent="0.25">
      <c r="A83" s="35"/>
      <c r="B83" s="185">
        <f t="shared" si="0"/>
        <v>61</v>
      </c>
      <c r="C83" s="186"/>
      <c r="D83" s="178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80"/>
      <c r="AE83" s="178"/>
      <c r="AF83" s="179"/>
      <c r="AG83" s="179"/>
      <c r="AH83" s="179"/>
      <c r="AI83" s="179"/>
      <c r="AJ83" s="180"/>
      <c r="AK83" s="187"/>
      <c r="AL83" s="188"/>
      <c r="AM83" s="188"/>
      <c r="AN83" s="188"/>
      <c r="AO83" s="188"/>
      <c r="AP83" s="189"/>
      <c r="AQ83" s="173"/>
      <c r="AR83" s="174"/>
      <c r="AS83" s="174"/>
      <c r="AT83" s="174"/>
      <c r="AU83" s="174"/>
      <c r="AV83" s="174"/>
      <c r="AW83" s="175"/>
      <c r="AX83" s="170"/>
      <c r="AY83" s="171"/>
      <c r="AZ83" s="171"/>
      <c r="BA83" s="171"/>
      <c r="BB83" s="171"/>
      <c r="BC83" s="171"/>
      <c r="BD83" s="171"/>
      <c r="BE83" s="171"/>
      <c r="BF83" s="171"/>
      <c r="BG83" s="172"/>
      <c r="BH83" s="173"/>
      <c r="BI83" s="174"/>
      <c r="BJ83" s="174"/>
      <c r="BK83" s="174"/>
      <c r="BL83" s="175"/>
      <c r="BM83" s="173"/>
      <c r="BN83" s="174"/>
      <c r="BO83" s="174"/>
      <c r="BP83" s="174"/>
      <c r="BQ83" s="175"/>
      <c r="BR83" s="35"/>
    </row>
    <row r="84" spans="1:70" s="36" customFormat="1" x14ac:dyDescent="0.25">
      <c r="A84" s="35"/>
      <c r="B84" s="185">
        <f t="shared" si="0"/>
        <v>62</v>
      </c>
      <c r="C84" s="186"/>
      <c r="D84" s="178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80"/>
      <c r="AE84" s="178"/>
      <c r="AF84" s="179"/>
      <c r="AG84" s="179"/>
      <c r="AH84" s="179"/>
      <c r="AI84" s="179"/>
      <c r="AJ84" s="180"/>
      <c r="AK84" s="187"/>
      <c r="AL84" s="188"/>
      <c r="AM84" s="188"/>
      <c r="AN84" s="188"/>
      <c r="AO84" s="188"/>
      <c r="AP84" s="189"/>
      <c r="AQ84" s="173"/>
      <c r="AR84" s="174"/>
      <c r="AS84" s="174"/>
      <c r="AT84" s="174"/>
      <c r="AU84" s="174"/>
      <c r="AV84" s="174"/>
      <c r="AW84" s="175"/>
      <c r="AX84" s="170"/>
      <c r="AY84" s="171"/>
      <c r="AZ84" s="171"/>
      <c r="BA84" s="171"/>
      <c r="BB84" s="171"/>
      <c r="BC84" s="171"/>
      <c r="BD84" s="171"/>
      <c r="BE84" s="171"/>
      <c r="BF84" s="171"/>
      <c r="BG84" s="172"/>
      <c r="BH84" s="173"/>
      <c r="BI84" s="174"/>
      <c r="BJ84" s="174"/>
      <c r="BK84" s="174"/>
      <c r="BL84" s="175"/>
      <c r="BM84" s="173"/>
      <c r="BN84" s="174"/>
      <c r="BO84" s="174"/>
      <c r="BP84" s="174"/>
      <c r="BQ84" s="175"/>
      <c r="BR84" s="35"/>
    </row>
    <row r="85" spans="1:70" s="36" customFormat="1" x14ac:dyDescent="0.25">
      <c r="A85" s="35"/>
      <c r="B85" s="185">
        <f t="shared" si="0"/>
        <v>63</v>
      </c>
      <c r="C85" s="186"/>
      <c r="D85" s="178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80"/>
      <c r="AE85" s="178"/>
      <c r="AF85" s="179"/>
      <c r="AG85" s="179"/>
      <c r="AH85" s="179"/>
      <c r="AI85" s="179"/>
      <c r="AJ85" s="180"/>
      <c r="AK85" s="187"/>
      <c r="AL85" s="188"/>
      <c r="AM85" s="188"/>
      <c r="AN85" s="188"/>
      <c r="AO85" s="188"/>
      <c r="AP85" s="189"/>
      <c r="AQ85" s="173"/>
      <c r="AR85" s="174"/>
      <c r="AS85" s="174"/>
      <c r="AT85" s="174"/>
      <c r="AU85" s="174"/>
      <c r="AV85" s="174"/>
      <c r="AW85" s="175"/>
      <c r="AX85" s="170"/>
      <c r="AY85" s="171"/>
      <c r="AZ85" s="171"/>
      <c r="BA85" s="171"/>
      <c r="BB85" s="171"/>
      <c r="BC85" s="171"/>
      <c r="BD85" s="171"/>
      <c r="BE85" s="171"/>
      <c r="BF85" s="171"/>
      <c r="BG85" s="172"/>
      <c r="BH85" s="173"/>
      <c r="BI85" s="174"/>
      <c r="BJ85" s="174"/>
      <c r="BK85" s="174"/>
      <c r="BL85" s="175"/>
      <c r="BM85" s="173"/>
      <c r="BN85" s="174"/>
      <c r="BO85" s="174"/>
      <c r="BP85" s="174"/>
      <c r="BQ85" s="175"/>
      <c r="BR85" s="35"/>
    </row>
    <row r="86" spans="1:70" s="36" customFormat="1" x14ac:dyDescent="0.25">
      <c r="A86" s="35"/>
      <c r="B86" s="185">
        <f t="shared" si="0"/>
        <v>64</v>
      </c>
      <c r="C86" s="186"/>
      <c r="D86" s="178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80"/>
      <c r="AE86" s="178"/>
      <c r="AF86" s="179"/>
      <c r="AG86" s="179"/>
      <c r="AH86" s="179"/>
      <c r="AI86" s="179"/>
      <c r="AJ86" s="180"/>
      <c r="AK86" s="187"/>
      <c r="AL86" s="188"/>
      <c r="AM86" s="188"/>
      <c r="AN86" s="188"/>
      <c r="AO86" s="188"/>
      <c r="AP86" s="189"/>
      <c r="AQ86" s="173"/>
      <c r="AR86" s="174"/>
      <c r="AS86" s="174"/>
      <c r="AT86" s="174"/>
      <c r="AU86" s="174"/>
      <c r="AV86" s="174"/>
      <c r="AW86" s="175"/>
      <c r="AX86" s="170"/>
      <c r="AY86" s="171"/>
      <c r="AZ86" s="171"/>
      <c r="BA86" s="171"/>
      <c r="BB86" s="171"/>
      <c r="BC86" s="171"/>
      <c r="BD86" s="171"/>
      <c r="BE86" s="171"/>
      <c r="BF86" s="171"/>
      <c r="BG86" s="172"/>
      <c r="BH86" s="173"/>
      <c r="BI86" s="174"/>
      <c r="BJ86" s="174"/>
      <c r="BK86" s="174"/>
      <c r="BL86" s="175"/>
      <c r="BM86" s="173"/>
      <c r="BN86" s="174"/>
      <c r="BO86" s="174"/>
      <c r="BP86" s="174"/>
      <c r="BQ86" s="175"/>
      <c r="BR86" s="35"/>
    </row>
    <row r="87" spans="1:70" s="36" customFormat="1" x14ac:dyDescent="0.25">
      <c r="A87" s="35"/>
      <c r="B87" s="185">
        <f t="shared" si="0"/>
        <v>65</v>
      </c>
      <c r="C87" s="186"/>
      <c r="D87" s="178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80"/>
      <c r="AE87" s="178"/>
      <c r="AF87" s="179"/>
      <c r="AG87" s="179"/>
      <c r="AH87" s="179"/>
      <c r="AI87" s="179"/>
      <c r="AJ87" s="180"/>
      <c r="AK87" s="187"/>
      <c r="AL87" s="188"/>
      <c r="AM87" s="188"/>
      <c r="AN87" s="188"/>
      <c r="AO87" s="188"/>
      <c r="AP87" s="189"/>
      <c r="AQ87" s="173"/>
      <c r="AR87" s="174"/>
      <c r="AS87" s="174"/>
      <c r="AT87" s="174"/>
      <c r="AU87" s="174"/>
      <c r="AV87" s="174"/>
      <c r="AW87" s="175"/>
      <c r="AX87" s="170"/>
      <c r="AY87" s="171"/>
      <c r="AZ87" s="171"/>
      <c r="BA87" s="171"/>
      <c r="BB87" s="171"/>
      <c r="BC87" s="171"/>
      <c r="BD87" s="171"/>
      <c r="BE87" s="171"/>
      <c r="BF87" s="171"/>
      <c r="BG87" s="172"/>
      <c r="BH87" s="173"/>
      <c r="BI87" s="174"/>
      <c r="BJ87" s="174"/>
      <c r="BK87" s="174"/>
      <c r="BL87" s="175"/>
      <c r="BM87" s="173"/>
      <c r="BN87" s="174"/>
      <c r="BO87" s="174"/>
      <c r="BP87" s="174"/>
      <c r="BQ87" s="175"/>
      <c r="BR87" s="35"/>
    </row>
    <row r="88" spans="1:70" s="36" customFormat="1" x14ac:dyDescent="0.25">
      <c r="A88" s="35"/>
      <c r="B88" s="185">
        <f t="shared" si="0"/>
        <v>66</v>
      </c>
      <c r="C88" s="186"/>
      <c r="D88" s="178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80"/>
      <c r="AE88" s="178"/>
      <c r="AF88" s="179"/>
      <c r="AG88" s="179"/>
      <c r="AH88" s="179"/>
      <c r="AI88" s="179"/>
      <c r="AJ88" s="180"/>
      <c r="AK88" s="187"/>
      <c r="AL88" s="188"/>
      <c r="AM88" s="188"/>
      <c r="AN88" s="188"/>
      <c r="AO88" s="188"/>
      <c r="AP88" s="189"/>
      <c r="AQ88" s="173"/>
      <c r="AR88" s="174"/>
      <c r="AS88" s="174"/>
      <c r="AT88" s="174"/>
      <c r="AU88" s="174"/>
      <c r="AV88" s="174"/>
      <c r="AW88" s="175"/>
      <c r="AX88" s="170"/>
      <c r="AY88" s="171"/>
      <c r="AZ88" s="171"/>
      <c r="BA88" s="171"/>
      <c r="BB88" s="171"/>
      <c r="BC88" s="171"/>
      <c r="BD88" s="171"/>
      <c r="BE88" s="171"/>
      <c r="BF88" s="171"/>
      <c r="BG88" s="172"/>
      <c r="BH88" s="173"/>
      <c r="BI88" s="174"/>
      <c r="BJ88" s="174"/>
      <c r="BK88" s="174"/>
      <c r="BL88" s="175"/>
      <c r="BM88" s="173"/>
      <c r="BN88" s="174"/>
      <c r="BO88" s="174"/>
      <c r="BP88" s="174"/>
      <c r="BQ88" s="175"/>
      <c r="BR88" s="35"/>
    </row>
    <row r="89" spans="1:70" s="36" customFormat="1" x14ac:dyDescent="0.25">
      <c r="A89" s="35"/>
      <c r="B89" s="185">
        <f t="shared" ref="B89:B122" si="1">B88+1</f>
        <v>67</v>
      </c>
      <c r="C89" s="186"/>
      <c r="D89" s="178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80"/>
      <c r="AE89" s="178"/>
      <c r="AF89" s="179"/>
      <c r="AG89" s="179"/>
      <c r="AH89" s="179"/>
      <c r="AI89" s="179"/>
      <c r="AJ89" s="180"/>
      <c r="AK89" s="187"/>
      <c r="AL89" s="188"/>
      <c r="AM89" s="188"/>
      <c r="AN89" s="188"/>
      <c r="AO89" s="188"/>
      <c r="AP89" s="189"/>
      <c r="AQ89" s="173"/>
      <c r="AR89" s="174"/>
      <c r="AS89" s="174"/>
      <c r="AT89" s="174"/>
      <c r="AU89" s="174"/>
      <c r="AV89" s="174"/>
      <c r="AW89" s="175"/>
      <c r="AX89" s="170"/>
      <c r="AY89" s="171"/>
      <c r="AZ89" s="171"/>
      <c r="BA89" s="171"/>
      <c r="BB89" s="171"/>
      <c r="BC89" s="171"/>
      <c r="BD89" s="171"/>
      <c r="BE89" s="171"/>
      <c r="BF89" s="171"/>
      <c r="BG89" s="172"/>
      <c r="BH89" s="173"/>
      <c r="BI89" s="174"/>
      <c r="BJ89" s="174"/>
      <c r="BK89" s="174"/>
      <c r="BL89" s="175"/>
      <c r="BM89" s="173"/>
      <c r="BN89" s="174"/>
      <c r="BO89" s="174"/>
      <c r="BP89" s="174"/>
      <c r="BQ89" s="175"/>
      <c r="BR89" s="35"/>
    </row>
    <row r="90" spans="1:70" s="36" customFormat="1" x14ac:dyDescent="0.25">
      <c r="A90" s="35"/>
      <c r="B90" s="185">
        <f t="shared" si="1"/>
        <v>68</v>
      </c>
      <c r="C90" s="186"/>
      <c r="D90" s="178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80"/>
      <c r="AE90" s="178"/>
      <c r="AF90" s="179"/>
      <c r="AG90" s="179"/>
      <c r="AH90" s="179"/>
      <c r="AI90" s="179"/>
      <c r="AJ90" s="180"/>
      <c r="AK90" s="187"/>
      <c r="AL90" s="188"/>
      <c r="AM90" s="188"/>
      <c r="AN90" s="188"/>
      <c r="AO90" s="188"/>
      <c r="AP90" s="189"/>
      <c r="AQ90" s="173"/>
      <c r="AR90" s="174"/>
      <c r="AS90" s="174"/>
      <c r="AT90" s="174"/>
      <c r="AU90" s="174"/>
      <c r="AV90" s="174"/>
      <c r="AW90" s="175"/>
      <c r="AX90" s="170"/>
      <c r="AY90" s="171"/>
      <c r="AZ90" s="171"/>
      <c r="BA90" s="171"/>
      <c r="BB90" s="171"/>
      <c r="BC90" s="171"/>
      <c r="BD90" s="171"/>
      <c r="BE90" s="171"/>
      <c r="BF90" s="171"/>
      <c r="BG90" s="172"/>
      <c r="BH90" s="173"/>
      <c r="BI90" s="174"/>
      <c r="BJ90" s="174"/>
      <c r="BK90" s="174"/>
      <c r="BL90" s="175"/>
      <c r="BM90" s="173"/>
      <c r="BN90" s="174"/>
      <c r="BO90" s="174"/>
      <c r="BP90" s="174"/>
      <c r="BQ90" s="175"/>
      <c r="BR90" s="35"/>
    </row>
    <row r="91" spans="1:70" s="36" customFormat="1" x14ac:dyDescent="0.25">
      <c r="A91" s="35"/>
      <c r="B91" s="185">
        <f t="shared" si="1"/>
        <v>69</v>
      </c>
      <c r="C91" s="186"/>
      <c r="D91" s="178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80"/>
      <c r="AE91" s="178"/>
      <c r="AF91" s="179"/>
      <c r="AG91" s="179"/>
      <c r="AH91" s="179"/>
      <c r="AI91" s="179"/>
      <c r="AJ91" s="180"/>
      <c r="AK91" s="187"/>
      <c r="AL91" s="188"/>
      <c r="AM91" s="188"/>
      <c r="AN91" s="188"/>
      <c r="AO91" s="188"/>
      <c r="AP91" s="189"/>
      <c r="AQ91" s="173"/>
      <c r="AR91" s="174"/>
      <c r="AS91" s="174"/>
      <c r="AT91" s="174"/>
      <c r="AU91" s="174"/>
      <c r="AV91" s="174"/>
      <c r="AW91" s="175"/>
      <c r="AX91" s="170"/>
      <c r="AY91" s="171"/>
      <c r="AZ91" s="171"/>
      <c r="BA91" s="171"/>
      <c r="BB91" s="171"/>
      <c r="BC91" s="171"/>
      <c r="BD91" s="171"/>
      <c r="BE91" s="171"/>
      <c r="BF91" s="171"/>
      <c r="BG91" s="172"/>
      <c r="BH91" s="173"/>
      <c r="BI91" s="174"/>
      <c r="BJ91" s="174"/>
      <c r="BK91" s="174"/>
      <c r="BL91" s="175"/>
      <c r="BM91" s="173"/>
      <c r="BN91" s="174"/>
      <c r="BO91" s="174"/>
      <c r="BP91" s="174"/>
      <c r="BQ91" s="175"/>
      <c r="BR91" s="35"/>
    </row>
    <row r="92" spans="1:70" s="36" customFormat="1" x14ac:dyDescent="0.25">
      <c r="A92" s="35"/>
      <c r="B92" s="185">
        <f t="shared" si="1"/>
        <v>70</v>
      </c>
      <c r="C92" s="186"/>
      <c r="D92" s="178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80"/>
      <c r="AE92" s="178"/>
      <c r="AF92" s="179"/>
      <c r="AG92" s="179"/>
      <c r="AH92" s="179"/>
      <c r="AI92" s="179"/>
      <c r="AJ92" s="180"/>
      <c r="AK92" s="187"/>
      <c r="AL92" s="188"/>
      <c r="AM92" s="188"/>
      <c r="AN92" s="188"/>
      <c r="AO92" s="188"/>
      <c r="AP92" s="189"/>
      <c r="AQ92" s="173"/>
      <c r="AR92" s="174"/>
      <c r="AS92" s="174"/>
      <c r="AT92" s="174"/>
      <c r="AU92" s="174"/>
      <c r="AV92" s="174"/>
      <c r="AW92" s="175"/>
      <c r="AX92" s="170"/>
      <c r="AY92" s="171"/>
      <c r="AZ92" s="171"/>
      <c r="BA92" s="171"/>
      <c r="BB92" s="171"/>
      <c r="BC92" s="171"/>
      <c r="BD92" s="171"/>
      <c r="BE92" s="171"/>
      <c r="BF92" s="171"/>
      <c r="BG92" s="172"/>
      <c r="BH92" s="173"/>
      <c r="BI92" s="174"/>
      <c r="BJ92" s="174"/>
      <c r="BK92" s="174"/>
      <c r="BL92" s="175"/>
      <c r="BM92" s="173"/>
      <c r="BN92" s="174"/>
      <c r="BO92" s="174"/>
      <c r="BP92" s="174"/>
      <c r="BQ92" s="175"/>
      <c r="BR92" s="35"/>
    </row>
    <row r="93" spans="1:70" s="36" customFormat="1" x14ac:dyDescent="0.25">
      <c r="A93" s="35"/>
      <c r="B93" s="185">
        <f t="shared" si="1"/>
        <v>71</v>
      </c>
      <c r="C93" s="186"/>
      <c r="D93" s="178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80"/>
      <c r="AE93" s="178"/>
      <c r="AF93" s="179"/>
      <c r="AG93" s="179"/>
      <c r="AH93" s="179"/>
      <c r="AI93" s="179"/>
      <c r="AJ93" s="180"/>
      <c r="AK93" s="187"/>
      <c r="AL93" s="188"/>
      <c r="AM93" s="188"/>
      <c r="AN93" s="188"/>
      <c r="AO93" s="188"/>
      <c r="AP93" s="189"/>
      <c r="AQ93" s="173"/>
      <c r="AR93" s="174"/>
      <c r="AS93" s="174"/>
      <c r="AT93" s="174"/>
      <c r="AU93" s="174"/>
      <c r="AV93" s="174"/>
      <c r="AW93" s="175"/>
      <c r="AX93" s="170"/>
      <c r="AY93" s="171"/>
      <c r="AZ93" s="171"/>
      <c r="BA93" s="171"/>
      <c r="BB93" s="171"/>
      <c r="BC93" s="171"/>
      <c r="BD93" s="171"/>
      <c r="BE93" s="171"/>
      <c r="BF93" s="171"/>
      <c r="BG93" s="172"/>
      <c r="BH93" s="173"/>
      <c r="BI93" s="174"/>
      <c r="BJ93" s="174"/>
      <c r="BK93" s="174"/>
      <c r="BL93" s="175"/>
      <c r="BM93" s="173"/>
      <c r="BN93" s="174"/>
      <c r="BO93" s="174"/>
      <c r="BP93" s="174"/>
      <c r="BQ93" s="175"/>
      <c r="BR93" s="35"/>
    </row>
    <row r="94" spans="1:70" s="36" customFormat="1" x14ac:dyDescent="0.25">
      <c r="A94" s="35"/>
      <c r="B94" s="185">
        <f t="shared" si="1"/>
        <v>72</v>
      </c>
      <c r="C94" s="186"/>
      <c r="D94" s="178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80"/>
      <c r="AE94" s="178"/>
      <c r="AF94" s="179"/>
      <c r="AG94" s="179"/>
      <c r="AH94" s="179"/>
      <c r="AI94" s="179"/>
      <c r="AJ94" s="180"/>
      <c r="AK94" s="187"/>
      <c r="AL94" s="188"/>
      <c r="AM94" s="188"/>
      <c r="AN94" s="188"/>
      <c r="AO94" s="188"/>
      <c r="AP94" s="189"/>
      <c r="AQ94" s="173"/>
      <c r="AR94" s="174"/>
      <c r="AS94" s="174"/>
      <c r="AT94" s="174"/>
      <c r="AU94" s="174"/>
      <c r="AV94" s="174"/>
      <c r="AW94" s="175"/>
      <c r="AX94" s="170"/>
      <c r="AY94" s="171"/>
      <c r="AZ94" s="171"/>
      <c r="BA94" s="171"/>
      <c r="BB94" s="171"/>
      <c r="BC94" s="171"/>
      <c r="BD94" s="171"/>
      <c r="BE94" s="171"/>
      <c r="BF94" s="171"/>
      <c r="BG94" s="172"/>
      <c r="BH94" s="173"/>
      <c r="BI94" s="174"/>
      <c r="BJ94" s="174"/>
      <c r="BK94" s="174"/>
      <c r="BL94" s="175"/>
      <c r="BM94" s="173"/>
      <c r="BN94" s="174"/>
      <c r="BO94" s="174"/>
      <c r="BP94" s="174"/>
      <c r="BQ94" s="175"/>
      <c r="BR94" s="35"/>
    </row>
    <row r="95" spans="1:70" s="36" customFormat="1" x14ac:dyDescent="0.25">
      <c r="A95" s="35"/>
      <c r="B95" s="185">
        <f t="shared" si="1"/>
        <v>73</v>
      </c>
      <c r="C95" s="186"/>
      <c r="D95" s="178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80"/>
      <c r="AE95" s="178"/>
      <c r="AF95" s="179"/>
      <c r="AG95" s="179"/>
      <c r="AH95" s="179"/>
      <c r="AI95" s="179"/>
      <c r="AJ95" s="180"/>
      <c r="AK95" s="187"/>
      <c r="AL95" s="188"/>
      <c r="AM95" s="188"/>
      <c r="AN95" s="188"/>
      <c r="AO95" s="188"/>
      <c r="AP95" s="189"/>
      <c r="AQ95" s="173"/>
      <c r="AR95" s="174"/>
      <c r="AS95" s="174"/>
      <c r="AT95" s="174"/>
      <c r="AU95" s="174"/>
      <c r="AV95" s="174"/>
      <c r="AW95" s="175"/>
      <c r="AX95" s="170"/>
      <c r="AY95" s="171"/>
      <c r="AZ95" s="171"/>
      <c r="BA95" s="171"/>
      <c r="BB95" s="171"/>
      <c r="BC95" s="171"/>
      <c r="BD95" s="171"/>
      <c r="BE95" s="171"/>
      <c r="BF95" s="171"/>
      <c r="BG95" s="172"/>
      <c r="BH95" s="173"/>
      <c r="BI95" s="174"/>
      <c r="BJ95" s="174"/>
      <c r="BK95" s="174"/>
      <c r="BL95" s="175"/>
      <c r="BM95" s="173"/>
      <c r="BN95" s="174"/>
      <c r="BO95" s="174"/>
      <c r="BP95" s="174"/>
      <c r="BQ95" s="175"/>
      <c r="BR95" s="35"/>
    </row>
    <row r="96" spans="1:70" s="36" customFormat="1" x14ac:dyDescent="0.25">
      <c r="A96" s="35"/>
      <c r="B96" s="185">
        <f t="shared" si="1"/>
        <v>74</v>
      </c>
      <c r="C96" s="186"/>
      <c r="D96" s="178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80"/>
      <c r="AE96" s="178"/>
      <c r="AF96" s="179"/>
      <c r="AG96" s="179"/>
      <c r="AH96" s="179"/>
      <c r="AI96" s="179"/>
      <c r="AJ96" s="180"/>
      <c r="AK96" s="187"/>
      <c r="AL96" s="188"/>
      <c r="AM96" s="188"/>
      <c r="AN96" s="188"/>
      <c r="AO96" s="188"/>
      <c r="AP96" s="189"/>
      <c r="AQ96" s="173"/>
      <c r="AR96" s="174"/>
      <c r="AS96" s="174"/>
      <c r="AT96" s="174"/>
      <c r="AU96" s="174"/>
      <c r="AV96" s="174"/>
      <c r="AW96" s="175"/>
      <c r="AX96" s="170"/>
      <c r="AY96" s="171"/>
      <c r="AZ96" s="171"/>
      <c r="BA96" s="171"/>
      <c r="BB96" s="171"/>
      <c r="BC96" s="171"/>
      <c r="BD96" s="171"/>
      <c r="BE96" s="171"/>
      <c r="BF96" s="171"/>
      <c r="BG96" s="172"/>
      <c r="BH96" s="173"/>
      <c r="BI96" s="174"/>
      <c r="BJ96" s="174"/>
      <c r="BK96" s="174"/>
      <c r="BL96" s="175"/>
      <c r="BM96" s="173"/>
      <c r="BN96" s="174"/>
      <c r="BO96" s="174"/>
      <c r="BP96" s="174"/>
      <c r="BQ96" s="175"/>
      <c r="BR96" s="35"/>
    </row>
    <row r="97" spans="1:70" s="36" customFormat="1" x14ac:dyDescent="0.25">
      <c r="A97" s="35"/>
      <c r="B97" s="185">
        <f t="shared" si="1"/>
        <v>75</v>
      </c>
      <c r="C97" s="186"/>
      <c r="D97" s="178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80"/>
      <c r="AE97" s="178"/>
      <c r="AF97" s="179"/>
      <c r="AG97" s="179"/>
      <c r="AH97" s="179"/>
      <c r="AI97" s="179"/>
      <c r="AJ97" s="180"/>
      <c r="AK97" s="187"/>
      <c r="AL97" s="188"/>
      <c r="AM97" s="188"/>
      <c r="AN97" s="188"/>
      <c r="AO97" s="188"/>
      <c r="AP97" s="189"/>
      <c r="AQ97" s="173"/>
      <c r="AR97" s="174"/>
      <c r="AS97" s="174"/>
      <c r="AT97" s="174"/>
      <c r="AU97" s="174"/>
      <c r="AV97" s="174"/>
      <c r="AW97" s="175"/>
      <c r="AX97" s="170"/>
      <c r="AY97" s="171"/>
      <c r="AZ97" s="171"/>
      <c r="BA97" s="171"/>
      <c r="BB97" s="171"/>
      <c r="BC97" s="171"/>
      <c r="BD97" s="171"/>
      <c r="BE97" s="171"/>
      <c r="BF97" s="171"/>
      <c r="BG97" s="172"/>
      <c r="BH97" s="173"/>
      <c r="BI97" s="174"/>
      <c r="BJ97" s="174"/>
      <c r="BK97" s="174"/>
      <c r="BL97" s="175"/>
      <c r="BM97" s="173"/>
      <c r="BN97" s="174"/>
      <c r="BO97" s="174"/>
      <c r="BP97" s="174"/>
      <c r="BQ97" s="175"/>
      <c r="BR97" s="35"/>
    </row>
    <row r="98" spans="1:70" s="36" customFormat="1" x14ac:dyDescent="0.25">
      <c r="A98" s="35"/>
      <c r="B98" s="185">
        <f t="shared" si="1"/>
        <v>76</v>
      </c>
      <c r="C98" s="186"/>
      <c r="D98" s="178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80"/>
      <c r="AE98" s="178"/>
      <c r="AF98" s="179"/>
      <c r="AG98" s="179"/>
      <c r="AH98" s="179"/>
      <c r="AI98" s="179"/>
      <c r="AJ98" s="180"/>
      <c r="AK98" s="187"/>
      <c r="AL98" s="188"/>
      <c r="AM98" s="188"/>
      <c r="AN98" s="188"/>
      <c r="AO98" s="188"/>
      <c r="AP98" s="189"/>
      <c r="AQ98" s="173"/>
      <c r="AR98" s="174"/>
      <c r="AS98" s="174"/>
      <c r="AT98" s="174"/>
      <c r="AU98" s="174"/>
      <c r="AV98" s="174"/>
      <c r="AW98" s="175"/>
      <c r="AX98" s="170"/>
      <c r="AY98" s="171"/>
      <c r="AZ98" s="171"/>
      <c r="BA98" s="171"/>
      <c r="BB98" s="171"/>
      <c r="BC98" s="171"/>
      <c r="BD98" s="171"/>
      <c r="BE98" s="171"/>
      <c r="BF98" s="171"/>
      <c r="BG98" s="172"/>
      <c r="BH98" s="173"/>
      <c r="BI98" s="174"/>
      <c r="BJ98" s="174"/>
      <c r="BK98" s="174"/>
      <c r="BL98" s="175"/>
      <c r="BM98" s="173"/>
      <c r="BN98" s="174"/>
      <c r="BO98" s="174"/>
      <c r="BP98" s="174"/>
      <c r="BQ98" s="175"/>
      <c r="BR98" s="35"/>
    </row>
    <row r="99" spans="1:70" s="36" customFormat="1" x14ac:dyDescent="0.25">
      <c r="A99" s="35"/>
      <c r="B99" s="185">
        <f t="shared" si="1"/>
        <v>77</v>
      </c>
      <c r="C99" s="186"/>
      <c r="D99" s="178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80"/>
      <c r="AE99" s="178"/>
      <c r="AF99" s="179"/>
      <c r="AG99" s="179"/>
      <c r="AH99" s="179"/>
      <c r="AI99" s="179"/>
      <c r="AJ99" s="180"/>
      <c r="AK99" s="187"/>
      <c r="AL99" s="188"/>
      <c r="AM99" s="188"/>
      <c r="AN99" s="188"/>
      <c r="AO99" s="188"/>
      <c r="AP99" s="189"/>
      <c r="AQ99" s="173"/>
      <c r="AR99" s="174"/>
      <c r="AS99" s="174"/>
      <c r="AT99" s="174"/>
      <c r="AU99" s="174"/>
      <c r="AV99" s="174"/>
      <c r="AW99" s="175"/>
      <c r="AX99" s="170"/>
      <c r="AY99" s="171"/>
      <c r="AZ99" s="171"/>
      <c r="BA99" s="171"/>
      <c r="BB99" s="171"/>
      <c r="BC99" s="171"/>
      <c r="BD99" s="171"/>
      <c r="BE99" s="171"/>
      <c r="BF99" s="171"/>
      <c r="BG99" s="172"/>
      <c r="BH99" s="173"/>
      <c r="BI99" s="174"/>
      <c r="BJ99" s="174"/>
      <c r="BK99" s="174"/>
      <c r="BL99" s="175"/>
      <c r="BM99" s="173"/>
      <c r="BN99" s="174"/>
      <c r="BO99" s="174"/>
      <c r="BP99" s="174"/>
      <c r="BQ99" s="175"/>
      <c r="BR99" s="35"/>
    </row>
    <row r="100" spans="1:70" s="36" customFormat="1" x14ac:dyDescent="0.25">
      <c r="A100" s="35"/>
      <c r="B100" s="185">
        <f t="shared" si="1"/>
        <v>78</v>
      </c>
      <c r="C100" s="186"/>
      <c r="D100" s="178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80"/>
      <c r="AE100" s="178"/>
      <c r="AF100" s="179"/>
      <c r="AG100" s="179"/>
      <c r="AH100" s="179"/>
      <c r="AI100" s="179"/>
      <c r="AJ100" s="180"/>
      <c r="AK100" s="187"/>
      <c r="AL100" s="188"/>
      <c r="AM100" s="188"/>
      <c r="AN100" s="188"/>
      <c r="AO100" s="188"/>
      <c r="AP100" s="189"/>
      <c r="AQ100" s="173"/>
      <c r="AR100" s="174"/>
      <c r="AS100" s="174"/>
      <c r="AT100" s="174"/>
      <c r="AU100" s="174"/>
      <c r="AV100" s="174"/>
      <c r="AW100" s="175"/>
      <c r="AX100" s="170"/>
      <c r="AY100" s="171"/>
      <c r="AZ100" s="171"/>
      <c r="BA100" s="171"/>
      <c r="BB100" s="171"/>
      <c r="BC100" s="171"/>
      <c r="BD100" s="171"/>
      <c r="BE100" s="171"/>
      <c r="BF100" s="171"/>
      <c r="BG100" s="172"/>
      <c r="BH100" s="173"/>
      <c r="BI100" s="174"/>
      <c r="BJ100" s="174"/>
      <c r="BK100" s="174"/>
      <c r="BL100" s="175"/>
      <c r="BM100" s="173"/>
      <c r="BN100" s="174"/>
      <c r="BO100" s="174"/>
      <c r="BP100" s="174"/>
      <c r="BQ100" s="175"/>
      <c r="BR100" s="35"/>
    </row>
    <row r="101" spans="1:70" s="36" customFormat="1" x14ac:dyDescent="0.25">
      <c r="A101" s="35"/>
      <c r="B101" s="185">
        <f t="shared" si="1"/>
        <v>79</v>
      </c>
      <c r="C101" s="186"/>
      <c r="D101" s="178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80"/>
      <c r="AE101" s="178"/>
      <c r="AF101" s="179"/>
      <c r="AG101" s="179"/>
      <c r="AH101" s="179"/>
      <c r="AI101" s="179"/>
      <c r="AJ101" s="180"/>
      <c r="AK101" s="187"/>
      <c r="AL101" s="188"/>
      <c r="AM101" s="188"/>
      <c r="AN101" s="188"/>
      <c r="AO101" s="188"/>
      <c r="AP101" s="189"/>
      <c r="AQ101" s="173"/>
      <c r="AR101" s="174"/>
      <c r="AS101" s="174"/>
      <c r="AT101" s="174"/>
      <c r="AU101" s="174"/>
      <c r="AV101" s="174"/>
      <c r="AW101" s="175"/>
      <c r="AX101" s="170"/>
      <c r="AY101" s="171"/>
      <c r="AZ101" s="171"/>
      <c r="BA101" s="171"/>
      <c r="BB101" s="171"/>
      <c r="BC101" s="171"/>
      <c r="BD101" s="171"/>
      <c r="BE101" s="171"/>
      <c r="BF101" s="171"/>
      <c r="BG101" s="172"/>
      <c r="BH101" s="173"/>
      <c r="BI101" s="174"/>
      <c r="BJ101" s="174"/>
      <c r="BK101" s="174"/>
      <c r="BL101" s="175"/>
      <c r="BM101" s="173"/>
      <c r="BN101" s="174"/>
      <c r="BO101" s="174"/>
      <c r="BP101" s="174"/>
      <c r="BQ101" s="175"/>
      <c r="BR101" s="35"/>
    </row>
    <row r="102" spans="1:70" s="36" customFormat="1" x14ac:dyDescent="0.25">
      <c r="A102" s="35"/>
      <c r="B102" s="185">
        <f t="shared" si="1"/>
        <v>80</v>
      </c>
      <c r="C102" s="186"/>
      <c r="D102" s="178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80"/>
      <c r="AE102" s="178"/>
      <c r="AF102" s="179"/>
      <c r="AG102" s="179"/>
      <c r="AH102" s="179"/>
      <c r="AI102" s="179"/>
      <c r="AJ102" s="180"/>
      <c r="AK102" s="187"/>
      <c r="AL102" s="188"/>
      <c r="AM102" s="188"/>
      <c r="AN102" s="188"/>
      <c r="AO102" s="188"/>
      <c r="AP102" s="189"/>
      <c r="AQ102" s="173"/>
      <c r="AR102" s="174"/>
      <c r="AS102" s="174"/>
      <c r="AT102" s="174"/>
      <c r="AU102" s="174"/>
      <c r="AV102" s="174"/>
      <c r="AW102" s="175"/>
      <c r="AX102" s="170"/>
      <c r="AY102" s="171"/>
      <c r="AZ102" s="171"/>
      <c r="BA102" s="171"/>
      <c r="BB102" s="171"/>
      <c r="BC102" s="171"/>
      <c r="BD102" s="171"/>
      <c r="BE102" s="171"/>
      <c r="BF102" s="171"/>
      <c r="BG102" s="172"/>
      <c r="BH102" s="173"/>
      <c r="BI102" s="174"/>
      <c r="BJ102" s="174"/>
      <c r="BK102" s="174"/>
      <c r="BL102" s="175"/>
      <c r="BM102" s="173"/>
      <c r="BN102" s="174"/>
      <c r="BO102" s="174"/>
      <c r="BP102" s="174"/>
      <c r="BQ102" s="175"/>
      <c r="BR102" s="35"/>
    </row>
    <row r="103" spans="1:70" s="36" customFormat="1" x14ac:dyDescent="0.25">
      <c r="A103" s="35"/>
      <c r="B103" s="185">
        <f t="shared" si="1"/>
        <v>81</v>
      </c>
      <c r="C103" s="186"/>
      <c r="D103" s="178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80"/>
      <c r="AE103" s="178"/>
      <c r="AF103" s="179"/>
      <c r="AG103" s="179"/>
      <c r="AH103" s="179"/>
      <c r="AI103" s="179"/>
      <c r="AJ103" s="180"/>
      <c r="AK103" s="187"/>
      <c r="AL103" s="188"/>
      <c r="AM103" s="188"/>
      <c r="AN103" s="188"/>
      <c r="AO103" s="188"/>
      <c r="AP103" s="189"/>
      <c r="AQ103" s="173"/>
      <c r="AR103" s="174"/>
      <c r="AS103" s="174"/>
      <c r="AT103" s="174"/>
      <c r="AU103" s="174"/>
      <c r="AV103" s="174"/>
      <c r="AW103" s="175"/>
      <c r="AX103" s="170"/>
      <c r="AY103" s="171"/>
      <c r="AZ103" s="171"/>
      <c r="BA103" s="171"/>
      <c r="BB103" s="171"/>
      <c r="BC103" s="171"/>
      <c r="BD103" s="171"/>
      <c r="BE103" s="171"/>
      <c r="BF103" s="171"/>
      <c r="BG103" s="172"/>
      <c r="BH103" s="173"/>
      <c r="BI103" s="174"/>
      <c r="BJ103" s="174"/>
      <c r="BK103" s="174"/>
      <c r="BL103" s="175"/>
      <c r="BM103" s="173"/>
      <c r="BN103" s="174"/>
      <c r="BO103" s="174"/>
      <c r="BP103" s="174"/>
      <c r="BQ103" s="175"/>
      <c r="BR103" s="35"/>
    </row>
    <row r="104" spans="1:70" s="36" customFormat="1" x14ac:dyDescent="0.25">
      <c r="A104" s="35"/>
      <c r="B104" s="185">
        <f t="shared" si="1"/>
        <v>82</v>
      </c>
      <c r="C104" s="186"/>
      <c r="D104" s="178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80"/>
      <c r="AE104" s="178"/>
      <c r="AF104" s="179"/>
      <c r="AG104" s="179"/>
      <c r="AH104" s="179"/>
      <c r="AI104" s="179"/>
      <c r="AJ104" s="180"/>
      <c r="AK104" s="187"/>
      <c r="AL104" s="188"/>
      <c r="AM104" s="188"/>
      <c r="AN104" s="188"/>
      <c r="AO104" s="188"/>
      <c r="AP104" s="189"/>
      <c r="AQ104" s="173"/>
      <c r="AR104" s="174"/>
      <c r="AS104" s="174"/>
      <c r="AT104" s="174"/>
      <c r="AU104" s="174"/>
      <c r="AV104" s="174"/>
      <c r="AW104" s="175"/>
      <c r="AX104" s="170"/>
      <c r="AY104" s="171"/>
      <c r="AZ104" s="171"/>
      <c r="BA104" s="171"/>
      <c r="BB104" s="171"/>
      <c r="BC104" s="171"/>
      <c r="BD104" s="171"/>
      <c r="BE104" s="171"/>
      <c r="BF104" s="171"/>
      <c r="BG104" s="172"/>
      <c r="BH104" s="173"/>
      <c r="BI104" s="174"/>
      <c r="BJ104" s="174"/>
      <c r="BK104" s="174"/>
      <c r="BL104" s="175"/>
      <c r="BM104" s="173"/>
      <c r="BN104" s="174"/>
      <c r="BO104" s="174"/>
      <c r="BP104" s="174"/>
      <c r="BQ104" s="175"/>
      <c r="BR104" s="35"/>
    </row>
    <row r="105" spans="1:70" s="36" customFormat="1" x14ac:dyDescent="0.25">
      <c r="A105" s="35"/>
      <c r="B105" s="185">
        <f t="shared" si="1"/>
        <v>83</v>
      </c>
      <c r="C105" s="186"/>
      <c r="D105" s="178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80"/>
      <c r="AE105" s="178"/>
      <c r="AF105" s="179"/>
      <c r="AG105" s="179"/>
      <c r="AH105" s="179"/>
      <c r="AI105" s="179"/>
      <c r="AJ105" s="180"/>
      <c r="AK105" s="187"/>
      <c r="AL105" s="188"/>
      <c r="AM105" s="188"/>
      <c r="AN105" s="188"/>
      <c r="AO105" s="188"/>
      <c r="AP105" s="189"/>
      <c r="AQ105" s="173"/>
      <c r="AR105" s="174"/>
      <c r="AS105" s="174"/>
      <c r="AT105" s="174"/>
      <c r="AU105" s="174"/>
      <c r="AV105" s="174"/>
      <c r="AW105" s="175"/>
      <c r="AX105" s="170"/>
      <c r="AY105" s="171"/>
      <c r="AZ105" s="171"/>
      <c r="BA105" s="171"/>
      <c r="BB105" s="171"/>
      <c r="BC105" s="171"/>
      <c r="BD105" s="171"/>
      <c r="BE105" s="171"/>
      <c r="BF105" s="171"/>
      <c r="BG105" s="172"/>
      <c r="BH105" s="173"/>
      <c r="BI105" s="174"/>
      <c r="BJ105" s="174"/>
      <c r="BK105" s="174"/>
      <c r="BL105" s="175"/>
      <c r="BM105" s="173"/>
      <c r="BN105" s="174"/>
      <c r="BO105" s="174"/>
      <c r="BP105" s="174"/>
      <c r="BQ105" s="175"/>
      <c r="BR105" s="35"/>
    </row>
    <row r="106" spans="1:70" s="36" customFormat="1" x14ac:dyDescent="0.25">
      <c r="A106" s="35"/>
      <c r="B106" s="185">
        <f t="shared" si="1"/>
        <v>84</v>
      </c>
      <c r="C106" s="186"/>
      <c r="D106" s="178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T106" s="179"/>
      <c r="U106" s="179"/>
      <c r="V106" s="179"/>
      <c r="W106" s="179"/>
      <c r="X106" s="179"/>
      <c r="Y106" s="179"/>
      <c r="Z106" s="179"/>
      <c r="AA106" s="179"/>
      <c r="AB106" s="179"/>
      <c r="AC106" s="179"/>
      <c r="AD106" s="180"/>
      <c r="AE106" s="178"/>
      <c r="AF106" s="179"/>
      <c r="AG106" s="179"/>
      <c r="AH106" s="179"/>
      <c r="AI106" s="179"/>
      <c r="AJ106" s="180"/>
      <c r="AK106" s="187"/>
      <c r="AL106" s="188"/>
      <c r="AM106" s="188"/>
      <c r="AN106" s="188"/>
      <c r="AO106" s="188"/>
      <c r="AP106" s="189"/>
      <c r="AQ106" s="173"/>
      <c r="AR106" s="174"/>
      <c r="AS106" s="174"/>
      <c r="AT106" s="174"/>
      <c r="AU106" s="174"/>
      <c r="AV106" s="174"/>
      <c r="AW106" s="175"/>
      <c r="AX106" s="170"/>
      <c r="AY106" s="171"/>
      <c r="AZ106" s="171"/>
      <c r="BA106" s="171"/>
      <c r="BB106" s="171"/>
      <c r="BC106" s="171"/>
      <c r="BD106" s="171"/>
      <c r="BE106" s="171"/>
      <c r="BF106" s="171"/>
      <c r="BG106" s="172"/>
      <c r="BH106" s="173"/>
      <c r="BI106" s="174"/>
      <c r="BJ106" s="174"/>
      <c r="BK106" s="174"/>
      <c r="BL106" s="175"/>
      <c r="BM106" s="173"/>
      <c r="BN106" s="174"/>
      <c r="BO106" s="174"/>
      <c r="BP106" s="174"/>
      <c r="BQ106" s="175"/>
      <c r="BR106" s="35"/>
    </row>
    <row r="107" spans="1:70" s="36" customFormat="1" x14ac:dyDescent="0.25">
      <c r="A107" s="35"/>
      <c r="B107" s="185">
        <f t="shared" si="1"/>
        <v>85</v>
      </c>
      <c r="C107" s="186"/>
      <c r="D107" s="178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T107" s="179"/>
      <c r="U107" s="179"/>
      <c r="V107" s="179"/>
      <c r="W107" s="179"/>
      <c r="X107" s="179"/>
      <c r="Y107" s="179"/>
      <c r="Z107" s="179"/>
      <c r="AA107" s="179"/>
      <c r="AB107" s="179"/>
      <c r="AC107" s="179"/>
      <c r="AD107" s="180"/>
      <c r="AE107" s="178"/>
      <c r="AF107" s="179"/>
      <c r="AG107" s="179"/>
      <c r="AH107" s="179"/>
      <c r="AI107" s="179"/>
      <c r="AJ107" s="180"/>
      <c r="AK107" s="187"/>
      <c r="AL107" s="188"/>
      <c r="AM107" s="188"/>
      <c r="AN107" s="188"/>
      <c r="AO107" s="188"/>
      <c r="AP107" s="189"/>
      <c r="AQ107" s="173"/>
      <c r="AR107" s="174"/>
      <c r="AS107" s="174"/>
      <c r="AT107" s="174"/>
      <c r="AU107" s="174"/>
      <c r="AV107" s="174"/>
      <c r="AW107" s="175"/>
      <c r="AX107" s="170"/>
      <c r="AY107" s="171"/>
      <c r="AZ107" s="171"/>
      <c r="BA107" s="171"/>
      <c r="BB107" s="171"/>
      <c r="BC107" s="171"/>
      <c r="BD107" s="171"/>
      <c r="BE107" s="171"/>
      <c r="BF107" s="171"/>
      <c r="BG107" s="172"/>
      <c r="BH107" s="173"/>
      <c r="BI107" s="174"/>
      <c r="BJ107" s="174"/>
      <c r="BK107" s="174"/>
      <c r="BL107" s="175"/>
      <c r="BM107" s="173"/>
      <c r="BN107" s="174"/>
      <c r="BO107" s="174"/>
      <c r="BP107" s="174"/>
      <c r="BQ107" s="175"/>
      <c r="BR107" s="35"/>
    </row>
    <row r="108" spans="1:70" s="36" customFormat="1" x14ac:dyDescent="0.25">
      <c r="A108" s="35"/>
      <c r="B108" s="185">
        <f t="shared" si="1"/>
        <v>86</v>
      </c>
      <c r="C108" s="186"/>
      <c r="D108" s="178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  <c r="Y108" s="179"/>
      <c r="Z108" s="179"/>
      <c r="AA108" s="179"/>
      <c r="AB108" s="179"/>
      <c r="AC108" s="179"/>
      <c r="AD108" s="180"/>
      <c r="AE108" s="178"/>
      <c r="AF108" s="179"/>
      <c r="AG108" s="179"/>
      <c r="AH108" s="179"/>
      <c r="AI108" s="179"/>
      <c r="AJ108" s="180"/>
      <c r="AK108" s="187"/>
      <c r="AL108" s="188"/>
      <c r="AM108" s="188"/>
      <c r="AN108" s="188"/>
      <c r="AO108" s="188"/>
      <c r="AP108" s="189"/>
      <c r="AQ108" s="173"/>
      <c r="AR108" s="174"/>
      <c r="AS108" s="174"/>
      <c r="AT108" s="174"/>
      <c r="AU108" s="174"/>
      <c r="AV108" s="174"/>
      <c r="AW108" s="175"/>
      <c r="AX108" s="170"/>
      <c r="AY108" s="171"/>
      <c r="AZ108" s="171"/>
      <c r="BA108" s="171"/>
      <c r="BB108" s="171"/>
      <c r="BC108" s="171"/>
      <c r="BD108" s="171"/>
      <c r="BE108" s="171"/>
      <c r="BF108" s="171"/>
      <c r="BG108" s="172"/>
      <c r="BH108" s="173"/>
      <c r="BI108" s="174"/>
      <c r="BJ108" s="174"/>
      <c r="BK108" s="174"/>
      <c r="BL108" s="175"/>
      <c r="BM108" s="173"/>
      <c r="BN108" s="174"/>
      <c r="BO108" s="174"/>
      <c r="BP108" s="174"/>
      <c r="BQ108" s="175"/>
      <c r="BR108" s="35"/>
    </row>
    <row r="109" spans="1:70" s="36" customFormat="1" x14ac:dyDescent="0.25">
      <c r="A109" s="35"/>
      <c r="B109" s="185">
        <f t="shared" si="1"/>
        <v>87</v>
      </c>
      <c r="C109" s="186"/>
      <c r="D109" s="178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80"/>
      <c r="AE109" s="178"/>
      <c r="AF109" s="179"/>
      <c r="AG109" s="179"/>
      <c r="AH109" s="179"/>
      <c r="AI109" s="179"/>
      <c r="AJ109" s="180"/>
      <c r="AK109" s="187"/>
      <c r="AL109" s="188"/>
      <c r="AM109" s="188"/>
      <c r="AN109" s="188"/>
      <c r="AO109" s="188"/>
      <c r="AP109" s="189"/>
      <c r="AQ109" s="173"/>
      <c r="AR109" s="174"/>
      <c r="AS109" s="174"/>
      <c r="AT109" s="174"/>
      <c r="AU109" s="174"/>
      <c r="AV109" s="174"/>
      <c r="AW109" s="175"/>
      <c r="AX109" s="170"/>
      <c r="AY109" s="171"/>
      <c r="AZ109" s="171"/>
      <c r="BA109" s="171"/>
      <c r="BB109" s="171"/>
      <c r="BC109" s="171"/>
      <c r="BD109" s="171"/>
      <c r="BE109" s="171"/>
      <c r="BF109" s="171"/>
      <c r="BG109" s="172"/>
      <c r="BH109" s="173"/>
      <c r="BI109" s="174"/>
      <c r="BJ109" s="174"/>
      <c r="BK109" s="174"/>
      <c r="BL109" s="175"/>
      <c r="BM109" s="173"/>
      <c r="BN109" s="174"/>
      <c r="BO109" s="174"/>
      <c r="BP109" s="174"/>
      <c r="BQ109" s="175"/>
      <c r="BR109" s="35"/>
    </row>
    <row r="110" spans="1:70" s="36" customFormat="1" x14ac:dyDescent="0.25">
      <c r="A110" s="35"/>
      <c r="B110" s="185">
        <f t="shared" si="1"/>
        <v>88</v>
      </c>
      <c r="C110" s="186"/>
      <c r="D110" s="178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80"/>
      <c r="AE110" s="178"/>
      <c r="AF110" s="179"/>
      <c r="AG110" s="179"/>
      <c r="AH110" s="179"/>
      <c r="AI110" s="179"/>
      <c r="AJ110" s="180"/>
      <c r="AK110" s="187"/>
      <c r="AL110" s="188"/>
      <c r="AM110" s="188"/>
      <c r="AN110" s="188"/>
      <c r="AO110" s="188"/>
      <c r="AP110" s="189"/>
      <c r="AQ110" s="173"/>
      <c r="AR110" s="174"/>
      <c r="AS110" s="174"/>
      <c r="AT110" s="174"/>
      <c r="AU110" s="174"/>
      <c r="AV110" s="174"/>
      <c r="AW110" s="175"/>
      <c r="AX110" s="170"/>
      <c r="AY110" s="171"/>
      <c r="AZ110" s="171"/>
      <c r="BA110" s="171"/>
      <c r="BB110" s="171"/>
      <c r="BC110" s="171"/>
      <c r="BD110" s="171"/>
      <c r="BE110" s="171"/>
      <c r="BF110" s="171"/>
      <c r="BG110" s="172"/>
      <c r="BH110" s="173"/>
      <c r="BI110" s="174"/>
      <c r="BJ110" s="174"/>
      <c r="BK110" s="174"/>
      <c r="BL110" s="175"/>
      <c r="BM110" s="173"/>
      <c r="BN110" s="174"/>
      <c r="BO110" s="174"/>
      <c r="BP110" s="174"/>
      <c r="BQ110" s="175"/>
      <c r="BR110" s="35"/>
    </row>
    <row r="111" spans="1:70" s="36" customFormat="1" x14ac:dyDescent="0.25">
      <c r="A111" s="35"/>
      <c r="B111" s="185">
        <f t="shared" si="1"/>
        <v>89</v>
      </c>
      <c r="C111" s="186"/>
      <c r="D111" s="178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80"/>
      <c r="AE111" s="178"/>
      <c r="AF111" s="179"/>
      <c r="AG111" s="179"/>
      <c r="AH111" s="179"/>
      <c r="AI111" s="179"/>
      <c r="AJ111" s="180"/>
      <c r="AK111" s="187"/>
      <c r="AL111" s="188"/>
      <c r="AM111" s="188"/>
      <c r="AN111" s="188"/>
      <c r="AO111" s="188"/>
      <c r="AP111" s="189"/>
      <c r="AQ111" s="173"/>
      <c r="AR111" s="174"/>
      <c r="AS111" s="174"/>
      <c r="AT111" s="174"/>
      <c r="AU111" s="174"/>
      <c r="AV111" s="174"/>
      <c r="AW111" s="175"/>
      <c r="AX111" s="170"/>
      <c r="AY111" s="171"/>
      <c r="AZ111" s="171"/>
      <c r="BA111" s="171"/>
      <c r="BB111" s="171"/>
      <c r="BC111" s="171"/>
      <c r="BD111" s="171"/>
      <c r="BE111" s="171"/>
      <c r="BF111" s="171"/>
      <c r="BG111" s="172"/>
      <c r="BH111" s="173"/>
      <c r="BI111" s="174"/>
      <c r="BJ111" s="174"/>
      <c r="BK111" s="174"/>
      <c r="BL111" s="175"/>
      <c r="BM111" s="173"/>
      <c r="BN111" s="174"/>
      <c r="BO111" s="174"/>
      <c r="BP111" s="174"/>
      <c r="BQ111" s="175"/>
      <c r="BR111" s="35"/>
    </row>
    <row r="112" spans="1:70" s="36" customFormat="1" x14ac:dyDescent="0.25">
      <c r="A112" s="35"/>
      <c r="B112" s="185">
        <f t="shared" si="1"/>
        <v>90</v>
      </c>
      <c r="C112" s="186"/>
      <c r="D112" s="178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T112" s="179"/>
      <c r="U112" s="179"/>
      <c r="V112" s="179"/>
      <c r="W112" s="179"/>
      <c r="X112" s="179"/>
      <c r="Y112" s="179"/>
      <c r="Z112" s="179"/>
      <c r="AA112" s="179"/>
      <c r="AB112" s="179"/>
      <c r="AC112" s="179"/>
      <c r="AD112" s="180"/>
      <c r="AE112" s="178"/>
      <c r="AF112" s="179"/>
      <c r="AG112" s="179"/>
      <c r="AH112" s="179"/>
      <c r="AI112" s="179"/>
      <c r="AJ112" s="180"/>
      <c r="AK112" s="187"/>
      <c r="AL112" s="188"/>
      <c r="AM112" s="188"/>
      <c r="AN112" s="188"/>
      <c r="AO112" s="188"/>
      <c r="AP112" s="189"/>
      <c r="AQ112" s="173"/>
      <c r="AR112" s="174"/>
      <c r="AS112" s="174"/>
      <c r="AT112" s="174"/>
      <c r="AU112" s="174"/>
      <c r="AV112" s="174"/>
      <c r="AW112" s="175"/>
      <c r="AX112" s="170"/>
      <c r="AY112" s="171"/>
      <c r="AZ112" s="171"/>
      <c r="BA112" s="171"/>
      <c r="BB112" s="171"/>
      <c r="BC112" s="171"/>
      <c r="BD112" s="171"/>
      <c r="BE112" s="171"/>
      <c r="BF112" s="171"/>
      <c r="BG112" s="172"/>
      <c r="BH112" s="173"/>
      <c r="BI112" s="174"/>
      <c r="BJ112" s="174"/>
      <c r="BK112" s="174"/>
      <c r="BL112" s="175"/>
      <c r="BM112" s="173"/>
      <c r="BN112" s="174"/>
      <c r="BO112" s="174"/>
      <c r="BP112" s="174"/>
      <c r="BQ112" s="175"/>
      <c r="BR112" s="35"/>
    </row>
    <row r="113" spans="1:81" s="36" customFormat="1" x14ac:dyDescent="0.25">
      <c r="A113" s="35"/>
      <c r="B113" s="185">
        <f t="shared" si="1"/>
        <v>91</v>
      </c>
      <c r="C113" s="186"/>
      <c r="D113" s="178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T113" s="179"/>
      <c r="U113" s="179"/>
      <c r="V113" s="179"/>
      <c r="W113" s="179"/>
      <c r="X113" s="179"/>
      <c r="Y113" s="179"/>
      <c r="Z113" s="179"/>
      <c r="AA113" s="179"/>
      <c r="AB113" s="179"/>
      <c r="AC113" s="179"/>
      <c r="AD113" s="180"/>
      <c r="AE113" s="178"/>
      <c r="AF113" s="179"/>
      <c r="AG113" s="179"/>
      <c r="AH113" s="179"/>
      <c r="AI113" s="179"/>
      <c r="AJ113" s="180"/>
      <c r="AK113" s="187"/>
      <c r="AL113" s="188"/>
      <c r="AM113" s="188"/>
      <c r="AN113" s="188"/>
      <c r="AO113" s="188"/>
      <c r="AP113" s="189"/>
      <c r="AQ113" s="173"/>
      <c r="AR113" s="174"/>
      <c r="AS113" s="174"/>
      <c r="AT113" s="174"/>
      <c r="AU113" s="174"/>
      <c r="AV113" s="174"/>
      <c r="AW113" s="175"/>
      <c r="AX113" s="170"/>
      <c r="AY113" s="171"/>
      <c r="AZ113" s="171"/>
      <c r="BA113" s="171"/>
      <c r="BB113" s="171"/>
      <c r="BC113" s="171"/>
      <c r="BD113" s="171"/>
      <c r="BE113" s="171"/>
      <c r="BF113" s="171"/>
      <c r="BG113" s="172"/>
      <c r="BH113" s="173"/>
      <c r="BI113" s="174"/>
      <c r="BJ113" s="174"/>
      <c r="BK113" s="174"/>
      <c r="BL113" s="175"/>
      <c r="BM113" s="173"/>
      <c r="BN113" s="174"/>
      <c r="BO113" s="174"/>
      <c r="BP113" s="174"/>
      <c r="BQ113" s="175"/>
      <c r="BR113" s="35"/>
    </row>
    <row r="114" spans="1:81" s="36" customFormat="1" x14ac:dyDescent="0.25">
      <c r="A114" s="35"/>
      <c r="B114" s="185">
        <f t="shared" si="1"/>
        <v>92</v>
      </c>
      <c r="C114" s="186"/>
      <c r="D114" s="178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T114" s="179"/>
      <c r="U114" s="179"/>
      <c r="V114" s="179"/>
      <c r="W114" s="179"/>
      <c r="X114" s="179"/>
      <c r="Y114" s="179"/>
      <c r="Z114" s="179"/>
      <c r="AA114" s="179"/>
      <c r="AB114" s="179"/>
      <c r="AC114" s="179"/>
      <c r="AD114" s="180"/>
      <c r="AE114" s="178"/>
      <c r="AF114" s="179"/>
      <c r="AG114" s="179"/>
      <c r="AH114" s="179"/>
      <c r="AI114" s="179"/>
      <c r="AJ114" s="180"/>
      <c r="AK114" s="187"/>
      <c r="AL114" s="188"/>
      <c r="AM114" s="188"/>
      <c r="AN114" s="188"/>
      <c r="AO114" s="188"/>
      <c r="AP114" s="189"/>
      <c r="AQ114" s="173"/>
      <c r="AR114" s="174"/>
      <c r="AS114" s="174"/>
      <c r="AT114" s="174"/>
      <c r="AU114" s="174"/>
      <c r="AV114" s="174"/>
      <c r="AW114" s="175"/>
      <c r="AX114" s="170"/>
      <c r="AY114" s="171"/>
      <c r="AZ114" s="171"/>
      <c r="BA114" s="171"/>
      <c r="BB114" s="171"/>
      <c r="BC114" s="171"/>
      <c r="BD114" s="171"/>
      <c r="BE114" s="171"/>
      <c r="BF114" s="171"/>
      <c r="BG114" s="172"/>
      <c r="BH114" s="173"/>
      <c r="BI114" s="174"/>
      <c r="BJ114" s="174"/>
      <c r="BK114" s="174"/>
      <c r="BL114" s="175"/>
      <c r="BM114" s="173"/>
      <c r="BN114" s="174"/>
      <c r="BO114" s="174"/>
      <c r="BP114" s="174"/>
      <c r="BQ114" s="175"/>
      <c r="BR114" s="35"/>
    </row>
    <row r="115" spans="1:81" s="36" customFormat="1" x14ac:dyDescent="0.25">
      <c r="A115" s="35"/>
      <c r="B115" s="185">
        <f t="shared" si="1"/>
        <v>93</v>
      </c>
      <c r="C115" s="186"/>
      <c r="D115" s="178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T115" s="179"/>
      <c r="U115" s="179"/>
      <c r="V115" s="179"/>
      <c r="W115" s="179"/>
      <c r="X115" s="179"/>
      <c r="Y115" s="179"/>
      <c r="Z115" s="179"/>
      <c r="AA115" s="179"/>
      <c r="AB115" s="179"/>
      <c r="AC115" s="179"/>
      <c r="AD115" s="180"/>
      <c r="AE115" s="178"/>
      <c r="AF115" s="179"/>
      <c r="AG115" s="179"/>
      <c r="AH115" s="179"/>
      <c r="AI115" s="179"/>
      <c r="AJ115" s="180"/>
      <c r="AK115" s="187"/>
      <c r="AL115" s="188"/>
      <c r="AM115" s="188"/>
      <c r="AN115" s="188"/>
      <c r="AO115" s="188"/>
      <c r="AP115" s="189"/>
      <c r="AQ115" s="173"/>
      <c r="AR115" s="174"/>
      <c r="AS115" s="174"/>
      <c r="AT115" s="174"/>
      <c r="AU115" s="174"/>
      <c r="AV115" s="174"/>
      <c r="AW115" s="175"/>
      <c r="AX115" s="170"/>
      <c r="AY115" s="171"/>
      <c r="AZ115" s="171"/>
      <c r="BA115" s="171"/>
      <c r="BB115" s="171"/>
      <c r="BC115" s="171"/>
      <c r="BD115" s="171"/>
      <c r="BE115" s="171"/>
      <c r="BF115" s="171"/>
      <c r="BG115" s="172"/>
      <c r="BH115" s="173"/>
      <c r="BI115" s="174"/>
      <c r="BJ115" s="174"/>
      <c r="BK115" s="174"/>
      <c r="BL115" s="175"/>
      <c r="BM115" s="173"/>
      <c r="BN115" s="174"/>
      <c r="BO115" s="174"/>
      <c r="BP115" s="174"/>
      <c r="BQ115" s="175"/>
      <c r="BR115" s="35"/>
    </row>
    <row r="116" spans="1:81" s="36" customFormat="1" x14ac:dyDescent="0.25">
      <c r="A116" s="35"/>
      <c r="B116" s="185">
        <f t="shared" si="1"/>
        <v>94</v>
      </c>
      <c r="C116" s="186"/>
      <c r="D116" s="178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T116" s="179"/>
      <c r="U116" s="179"/>
      <c r="V116" s="179"/>
      <c r="W116" s="179"/>
      <c r="X116" s="179"/>
      <c r="Y116" s="179"/>
      <c r="Z116" s="179"/>
      <c r="AA116" s="179"/>
      <c r="AB116" s="179"/>
      <c r="AC116" s="179"/>
      <c r="AD116" s="180"/>
      <c r="AE116" s="178"/>
      <c r="AF116" s="179"/>
      <c r="AG116" s="179"/>
      <c r="AH116" s="179"/>
      <c r="AI116" s="179"/>
      <c r="AJ116" s="180"/>
      <c r="AK116" s="187"/>
      <c r="AL116" s="188"/>
      <c r="AM116" s="188"/>
      <c r="AN116" s="188"/>
      <c r="AO116" s="188"/>
      <c r="AP116" s="189"/>
      <c r="AQ116" s="173"/>
      <c r="AR116" s="174"/>
      <c r="AS116" s="174"/>
      <c r="AT116" s="174"/>
      <c r="AU116" s="174"/>
      <c r="AV116" s="174"/>
      <c r="AW116" s="175"/>
      <c r="AX116" s="170"/>
      <c r="AY116" s="171"/>
      <c r="AZ116" s="171"/>
      <c r="BA116" s="171"/>
      <c r="BB116" s="171"/>
      <c r="BC116" s="171"/>
      <c r="BD116" s="171"/>
      <c r="BE116" s="171"/>
      <c r="BF116" s="171"/>
      <c r="BG116" s="172"/>
      <c r="BH116" s="173"/>
      <c r="BI116" s="174"/>
      <c r="BJ116" s="174"/>
      <c r="BK116" s="174"/>
      <c r="BL116" s="175"/>
      <c r="BM116" s="173"/>
      <c r="BN116" s="174"/>
      <c r="BO116" s="174"/>
      <c r="BP116" s="174"/>
      <c r="BQ116" s="175"/>
      <c r="BR116" s="35"/>
    </row>
    <row r="117" spans="1:81" s="36" customFormat="1" x14ac:dyDescent="0.25">
      <c r="A117" s="35"/>
      <c r="B117" s="185">
        <f t="shared" si="1"/>
        <v>95</v>
      </c>
      <c r="C117" s="186"/>
      <c r="D117" s="178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  <c r="V117" s="179"/>
      <c r="W117" s="179"/>
      <c r="X117" s="179"/>
      <c r="Y117" s="179"/>
      <c r="Z117" s="179"/>
      <c r="AA117" s="179"/>
      <c r="AB117" s="179"/>
      <c r="AC117" s="179"/>
      <c r="AD117" s="180"/>
      <c r="AE117" s="178"/>
      <c r="AF117" s="179"/>
      <c r="AG117" s="179"/>
      <c r="AH117" s="179"/>
      <c r="AI117" s="179"/>
      <c r="AJ117" s="180"/>
      <c r="AK117" s="187"/>
      <c r="AL117" s="188"/>
      <c r="AM117" s="188"/>
      <c r="AN117" s="188"/>
      <c r="AO117" s="188"/>
      <c r="AP117" s="189"/>
      <c r="AQ117" s="173"/>
      <c r="AR117" s="174"/>
      <c r="AS117" s="174"/>
      <c r="AT117" s="174"/>
      <c r="AU117" s="174"/>
      <c r="AV117" s="174"/>
      <c r="AW117" s="175"/>
      <c r="AX117" s="170"/>
      <c r="AY117" s="171"/>
      <c r="AZ117" s="171"/>
      <c r="BA117" s="171"/>
      <c r="BB117" s="171"/>
      <c r="BC117" s="171"/>
      <c r="BD117" s="171"/>
      <c r="BE117" s="171"/>
      <c r="BF117" s="171"/>
      <c r="BG117" s="172"/>
      <c r="BH117" s="173"/>
      <c r="BI117" s="174"/>
      <c r="BJ117" s="174"/>
      <c r="BK117" s="174"/>
      <c r="BL117" s="175"/>
      <c r="BM117" s="173"/>
      <c r="BN117" s="174"/>
      <c r="BO117" s="174"/>
      <c r="BP117" s="174"/>
      <c r="BQ117" s="175"/>
      <c r="BR117" s="35"/>
    </row>
    <row r="118" spans="1:81" s="36" customFormat="1" x14ac:dyDescent="0.25">
      <c r="A118" s="35"/>
      <c r="B118" s="185">
        <f t="shared" si="1"/>
        <v>96</v>
      </c>
      <c r="C118" s="186"/>
      <c r="D118" s="178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  <c r="V118" s="179"/>
      <c r="W118" s="179"/>
      <c r="X118" s="179"/>
      <c r="Y118" s="179"/>
      <c r="Z118" s="179"/>
      <c r="AA118" s="179"/>
      <c r="AB118" s="179"/>
      <c r="AC118" s="179"/>
      <c r="AD118" s="180"/>
      <c r="AE118" s="178"/>
      <c r="AF118" s="179"/>
      <c r="AG118" s="179"/>
      <c r="AH118" s="179"/>
      <c r="AI118" s="179"/>
      <c r="AJ118" s="180"/>
      <c r="AK118" s="187"/>
      <c r="AL118" s="188"/>
      <c r="AM118" s="188"/>
      <c r="AN118" s="188"/>
      <c r="AO118" s="188"/>
      <c r="AP118" s="189"/>
      <c r="AQ118" s="173"/>
      <c r="AR118" s="174"/>
      <c r="AS118" s="174"/>
      <c r="AT118" s="174"/>
      <c r="AU118" s="174"/>
      <c r="AV118" s="174"/>
      <c r="AW118" s="175"/>
      <c r="AX118" s="170"/>
      <c r="AY118" s="171"/>
      <c r="AZ118" s="171"/>
      <c r="BA118" s="171"/>
      <c r="BB118" s="171"/>
      <c r="BC118" s="171"/>
      <c r="BD118" s="171"/>
      <c r="BE118" s="171"/>
      <c r="BF118" s="171"/>
      <c r="BG118" s="172"/>
      <c r="BH118" s="173"/>
      <c r="BI118" s="174"/>
      <c r="BJ118" s="174"/>
      <c r="BK118" s="174"/>
      <c r="BL118" s="175"/>
      <c r="BM118" s="173"/>
      <c r="BN118" s="174"/>
      <c r="BO118" s="174"/>
      <c r="BP118" s="174"/>
      <c r="BQ118" s="175"/>
      <c r="BR118" s="35"/>
    </row>
    <row r="119" spans="1:81" s="36" customFormat="1" x14ac:dyDescent="0.25">
      <c r="A119" s="35"/>
      <c r="B119" s="185">
        <f t="shared" si="1"/>
        <v>97</v>
      </c>
      <c r="C119" s="186"/>
      <c r="D119" s="178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  <c r="V119" s="179"/>
      <c r="W119" s="179"/>
      <c r="X119" s="179"/>
      <c r="Y119" s="179"/>
      <c r="Z119" s="179"/>
      <c r="AA119" s="179"/>
      <c r="AB119" s="179"/>
      <c r="AC119" s="179"/>
      <c r="AD119" s="180"/>
      <c r="AE119" s="178"/>
      <c r="AF119" s="179"/>
      <c r="AG119" s="179"/>
      <c r="AH119" s="179"/>
      <c r="AI119" s="179"/>
      <c r="AJ119" s="180"/>
      <c r="AK119" s="187"/>
      <c r="AL119" s="188"/>
      <c r="AM119" s="188"/>
      <c r="AN119" s="188"/>
      <c r="AO119" s="188"/>
      <c r="AP119" s="189"/>
      <c r="AQ119" s="173"/>
      <c r="AR119" s="174"/>
      <c r="AS119" s="174"/>
      <c r="AT119" s="174"/>
      <c r="AU119" s="174"/>
      <c r="AV119" s="174"/>
      <c r="AW119" s="175"/>
      <c r="AX119" s="170"/>
      <c r="AY119" s="171"/>
      <c r="AZ119" s="171"/>
      <c r="BA119" s="171"/>
      <c r="BB119" s="171"/>
      <c r="BC119" s="171"/>
      <c r="BD119" s="171"/>
      <c r="BE119" s="171"/>
      <c r="BF119" s="171"/>
      <c r="BG119" s="172"/>
      <c r="BH119" s="173"/>
      <c r="BI119" s="174"/>
      <c r="BJ119" s="174"/>
      <c r="BK119" s="174"/>
      <c r="BL119" s="175"/>
      <c r="BM119" s="173"/>
      <c r="BN119" s="174"/>
      <c r="BO119" s="174"/>
      <c r="BP119" s="174"/>
      <c r="BQ119" s="175"/>
      <c r="BR119" s="35"/>
    </row>
    <row r="120" spans="1:81" s="36" customFormat="1" x14ac:dyDescent="0.25">
      <c r="A120" s="35"/>
      <c r="B120" s="185">
        <f t="shared" si="1"/>
        <v>98</v>
      </c>
      <c r="C120" s="186"/>
      <c r="D120" s="178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  <c r="V120" s="179"/>
      <c r="W120" s="179"/>
      <c r="X120" s="179"/>
      <c r="Y120" s="179"/>
      <c r="Z120" s="179"/>
      <c r="AA120" s="179"/>
      <c r="AB120" s="179"/>
      <c r="AC120" s="179"/>
      <c r="AD120" s="180"/>
      <c r="AE120" s="178"/>
      <c r="AF120" s="179"/>
      <c r="AG120" s="179"/>
      <c r="AH120" s="179"/>
      <c r="AI120" s="179"/>
      <c r="AJ120" s="180"/>
      <c r="AK120" s="187"/>
      <c r="AL120" s="188"/>
      <c r="AM120" s="188"/>
      <c r="AN120" s="188"/>
      <c r="AO120" s="188"/>
      <c r="AP120" s="189"/>
      <c r="AQ120" s="173"/>
      <c r="AR120" s="174"/>
      <c r="AS120" s="174"/>
      <c r="AT120" s="174"/>
      <c r="AU120" s="174"/>
      <c r="AV120" s="174"/>
      <c r="AW120" s="175"/>
      <c r="AX120" s="170"/>
      <c r="AY120" s="171"/>
      <c r="AZ120" s="171"/>
      <c r="BA120" s="171"/>
      <c r="BB120" s="171"/>
      <c r="BC120" s="171"/>
      <c r="BD120" s="171"/>
      <c r="BE120" s="171"/>
      <c r="BF120" s="171"/>
      <c r="BG120" s="172"/>
      <c r="BH120" s="173"/>
      <c r="BI120" s="174"/>
      <c r="BJ120" s="174"/>
      <c r="BK120" s="174"/>
      <c r="BL120" s="175"/>
      <c r="BM120" s="173"/>
      <c r="BN120" s="174"/>
      <c r="BO120" s="174"/>
      <c r="BP120" s="174"/>
      <c r="BQ120" s="175"/>
      <c r="BR120" s="35"/>
    </row>
    <row r="121" spans="1:81" s="36" customFormat="1" x14ac:dyDescent="0.25">
      <c r="A121" s="35"/>
      <c r="B121" s="185">
        <f t="shared" si="1"/>
        <v>99</v>
      </c>
      <c r="C121" s="186"/>
      <c r="D121" s="178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  <c r="S121" s="179"/>
      <c r="T121" s="179"/>
      <c r="U121" s="179"/>
      <c r="V121" s="179"/>
      <c r="W121" s="179"/>
      <c r="X121" s="179"/>
      <c r="Y121" s="179"/>
      <c r="Z121" s="179"/>
      <c r="AA121" s="179"/>
      <c r="AB121" s="179"/>
      <c r="AC121" s="179"/>
      <c r="AD121" s="180"/>
      <c r="AE121" s="178"/>
      <c r="AF121" s="179"/>
      <c r="AG121" s="179"/>
      <c r="AH121" s="179"/>
      <c r="AI121" s="179"/>
      <c r="AJ121" s="180"/>
      <c r="AK121" s="187"/>
      <c r="AL121" s="188"/>
      <c r="AM121" s="188"/>
      <c r="AN121" s="188"/>
      <c r="AO121" s="188"/>
      <c r="AP121" s="189"/>
      <c r="AQ121" s="173"/>
      <c r="AR121" s="174"/>
      <c r="AS121" s="174"/>
      <c r="AT121" s="174"/>
      <c r="AU121" s="174"/>
      <c r="AV121" s="174"/>
      <c r="AW121" s="175"/>
      <c r="AX121" s="170"/>
      <c r="AY121" s="171"/>
      <c r="AZ121" s="171"/>
      <c r="BA121" s="171"/>
      <c r="BB121" s="171"/>
      <c r="BC121" s="171"/>
      <c r="BD121" s="171"/>
      <c r="BE121" s="171"/>
      <c r="BF121" s="171"/>
      <c r="BG121" s="172"/>
      <c r="BH121" s="173"/>
      <c r="BI121" s="174"/>
      <c r="BJ121" s="174"/>
      <c r="BK121" s="174"/>
      <c r="BL121" s="175"/>
      <c r="BM121" s="173"/>
      <c r="BN121" s="174"/>
      <c r="BO121" s="174"/>
      <c r="BP121" s="174"/>
      <c r="BQ121" s="175"/>
      <c r="BR121" s="35"/>
    </row>
    <row r="122" spans="1:81" s="36" customFormat="1" x14ac:dyDescent="0.25">
      <c r="A122" s="35"/>
      <c r="B122" s="185">
        <f t="shared" si="1"/>
        <v>100</v>
      </c>
      <c r="C122" s="186"/>
      <c r="D122" s="178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  <c r="S122" s="179"/>
      <c r="T122" s="179"/>
      <c r="U122" s="179"/>
      <c r="V122" s="179"/>
      <c r="W122" s="179"/>
      <c r="X122" s="179"/>
      <c r="Y122" s="179"/>
      <c r="Z122" s="179"/>
      <c r="AA122" s="179"/>
      <c r="AB122" s="179"/>
      <c r="AC122" s="179"/>
      <c r="AD122" s="180"/>
      <c r="AE122" s="178"/>
      <c r="AF122" s="179"/>
      <c r="AG122" s="179"/>
      <c r="AH122" s="179"/>
      <c r="AI122" s="179"/>
      <c r="AJ122" s="180"/>
      <c r="AK122" s="187"/>
      <c r="AL122" s="188"/>
      <c r="AM122" s="188"/>
      <c r="AN122" s="188"/>
      <c r="AO122" s="188"/>
      <c r="AP122" s="189"/>
      <c r="AQ122" s="173"/>
      <c r="AR122" s="174"/>
      <c r="AS122" s="174"/>
      <c r="AT122" s="174"/>
      <c r="AU122" s="174"/>
      <c r="AV122" s="174"/>
      <c r="AW122" s="175"/>
      <c r="AX122" s="170"/>
      <c r="AY122" s="171"/>
      <c r="AZ122" s="171"/>
      <c r="BA122" s="171"/>
      <c r="BB122" s="171"/>
      <c r="BC122" s="171"/>
      <c r="BD122" s="171"/>
      <c r="BE122" s="171"/>
      <c r="BF122" s="171"/>
      <c r="BG122" s="172"/>
      <c r="BH122" s="173"/>
      <c r="BI122" s="174"/>
      <c r="BJ122" s="174"/>
      <c r="BK122" s="174"/>
      <c r="BL122" s="175"/>
      <c r="BM122" s="173"/>
      <c r="BN122" s="174"/>
      <c r="BO122" s="174"/>
      <c r="BP122" s="174"/>
      <c r="BQ122" s="175"/>
      <c r="BR122" s="35"/>
    </row>
    <row r="123" spans="1:81" s="36" customFormat="1" ht="12.95" customHeight="1" x14ac:dyDescent="0.25">
      <c r="A123" s="35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12" t="s">
        <v>185</v>
      </c>
      <c r="P123" s="113"/>
      <c r="Q123" s="113"/>
      <c r="R123" s="113"/>
      <c r="S123" s="113"/>
      <c r="T123" s="113"/>
      <c r="U123" s="113"/>
      <c r="V123" s="190">
        <f>COUNTA(D23:AD122)</f>
        <v>0</v>
      </c>
      <c r="W123" s="190"/>
      <c r="X123" s="191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6" t="s">
        <v>42</v>
      </c>
      <c r="AY123" s="177"/>
      <c r="AZ123" s="177"/>
      <c r="BA123" s="177"/>
      <c r="BB123" s="177"/>
      <c r="BC123" s="177"/>
      <c r="BD123" s="177"/>
      <c r="BE123" s="177"/>
      <c r="BF123" s="177"/>
      <c r="BG123" s="177"/>
      <c r="BH123" s="181">
        <f>COUNTIF(BH23:BL122,"OUI")</f>
        <v>0</v>
      </c>
      <c r="BI123" s="182"/>
      <c r="BJ123" s="182"/>
      <c r="BK123" s="182"/>
      <c r="BL123" s="183"/>
      <c r="BM123" s="182">
        <f>SUM(BM23:BQ122)</f>
        <v>0</v>
      </c>
      <c r="BN123" s="182"/>
      <c r="BO123" s="182"/>
      <c r="BP123" s="182"/>
      <c r="BQ123" s="183"/>
      <c r="BR123" s="35"/>
    </row>
    <row r="124" spans="1:81" ht="4.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18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37"/>
      <c r="BN124" s="37"/>
      <c r="BO124" s="37"/>
      <c r="BP124" s="37"/>
      <c r="BQ124" s="37"/>
      <c r="BR124" s="17"/>
    </row>
    <row r="125" spans="1:81" ht="12.9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 t="s">
        <v>31</v>
      </c>
      <c r="Y125" s="17"/>
      <c r="Z125" s="17"/>
      <c r="AA125" s="17"/>
      <c r="AB125" s="17"/>
      <c r="AC125" s="17"/>
      <c r="AD125" s="167" t="s">
        <v>33</v>
      </c>
      <c r="AE125" s="167"/>
      <c r="AF125" s="167"/>
      <c r="AG125" s="167"/>
      <c r="AH125" s="167"/>
      <c r="AI125" s="167"/>
      <c r="AJ125" s="167"/>
      <c r="AK125" s="167"/>
      <c r="AL125" s="17"/>
      <c r="AM125" s="168">
        <f>COUNTIF(AK23:AP122,"court métrage")</f>
        <v>0</v>
      </c>
      <c r="AN125" s="168"/>
      <c r="AO125" s="168"/>
      <c r="AP125" s="168"/>
      <c r="AQ125" s="17"/>
      <c r="AR125" s="169" t="s">
        <v>32</v>
      </c>
      <c r="AS125" s="169"/>
      <c r="AT125" s="169"/>
      <c r="AU125" s="169"/>
      <c r="AV125" s="169"/>
      <c r="AW125" s="17"/>
      <c r="AX125" s="168">
        <f>COUNTIFS(BH23:BH122,"oui",AK23:AK122,"court métrage")</f>
        <v>0</v>
      </c>
      <c r="AY125" s="168"/>
      <c r="AZ125" s="168"/>
      <c r="BA125" s="168"/>
      <c r="BB125" s="168"/>
      <c r="BC125" s="24"/>
      <c r="BD125" s="169" t="s">
        <v>30</v>
      </c>
      <c r="BE125" s="169"/>
      <c r="BF125" s="169"/>
      <c r="BG125" s="169"/>
      <c r="BH125" s="169"/>
      <c r="BI125" s="24"/>
      <c r="BJ125" s="168">
        <f ca="1">SUMIF(AK23:AP122,"court métrage",BM23:BQ122)</f>
        <v>0</v>
      </c>
      <c r="BK125" s="168"/>
      <c r="BL125" s="168"/>
      <c r="BM125" s="168"/>
      <c r="BN125" s="168"/>
      <c r="BO125" s="24"/>
      <c r="BP125" s="24"/>
      <c r="BQ125" s="24"/>
      <c r="BR125" s="17"/>
      <c r="BT125" s="47" t="s">
        <v>43</v>
      </c>
      <c r="BZ125" s="184" t="b">
        <f>BH123=SUM(AX125:BB128)</f>
        <v>1</v>
      </c>
      <c r="CA125" s="184"/>
      <c r="CB125" s="184"/>
      <c r="CC125" s="184"/>
    </row>
    <row r="126" spans="1:81" ht="12.9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7" t="s">
        <v>34</v>
      </c>
      <c r="AE126" s="167"/>
      <c r="AF126" s="167"/>
      <c r="AG126" s="167"/>
      <c r="AH126" s="167"/>
      <c r="AI126" s="167"/>
      <c r="AJ126" s="167"/>
      <c r="AK126" s="167"/>
      <c r="AL126" s="17"/>
      <c r="AM126" s="168">
        <f>COUNTIF(AK23:AP122,"moyen métrage")</f>
        <v>0</v>
      </c>
      <c r="AN126" s="168"/>
      <c r="AO126" s="168"/>
      <c r="AP126" s="168"/>
      <c r="AQ126" s="17"/>
      <c r="AR126" s="169" t="s">
        <v>32</v>
      </c>
      <c r="AS126" s="169"/>
      <c r="AT126" s="169"/>
      <c r="AU126" s="169"/>
      <c r="AV126" s="169"/>
      <c r="AW126" s="17"/>
      <c r="AX126" s="168">
        <f>COUNTIFS(BH23:BH122,"oui",AK23:AK122,"moyen métrage")</f>
        <v>0</v>
      </c>
      <c r="AY126" s="168"/>
      <c r="AZ126" s="168"/>
      <c r="BA126" s="168"/>
      <c r="BB126" s="168"/>
      <c r="BC126" s="24"/>
      <c r="BD126" s="169" t="s">
        <v>30</v>
      </c>
      <c r="BE126" s="169"/>
      <c r="BF126" s="169"/>
      <c r="BG126" s="169"/>
      <c r="BH126" s="169"/>
      <c r="BI126" s="24"/>
      <c r="BJ126" s="168">
        <f ca="1">SUMIF(AK23:AP122,"moyen métrage",BM23:BQ122)</f>
        <v>0</v>
      </c>
      <c r="BK126" s="168"/>
      <c r="BL126" s="168"/>
      <c r="BM126" s="168"/>
      <c r="BN126" s="168"/>
      <c r="BO126" s="24"/>
      <c r="BP126" s="24"/>
      <c r="BQ126" s="24"/>
      <c r="BR126" s="17"/>
      <c r="BT126" s="5" t="s">
        <v>44</v>
      </c>
      <c r="BZ126" s="184" t="b">
        <f ca="1">BM123=SUM(BJ125:BN128)</f>
        <v>1</v>
      </c>
      <c r="CA126" s="184"/>
      <c r="CB126" s="184"/>
      <c r="CC126" s="184"/>
    </row>
    <row r="127" spans="1:81" ht="12.9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7" t="s">
        <v>35</v>
      </c>
      <c r="AE127" s="167"/>
      <c r="AF127" s="167"/>
      <c r="AG127" s="167"/>
      <c r="AH127" s="167"/>
      <c r="AI127" s="167"/>
      <c r="AJ127" s="167"/>
      <c r="AK127" s="167"/>
      <c r="AL127" s="17"/>
      <c r="AM127" s="168">
        <f>COUNTIF(AK23:AP122,"long métrage")</f>
        <v>0</v>
      </c>
      <c r="AN127" s="168"/>
      <c r="AO127" s="168"/>
      <c r="AP127" s="168"/>
      <c r="AQ127" s="17"/>
      <c r="AR127" s="169" t="s">
        <v>32</v>
      </c>
      <c r="AS127" s="169"/>
      <c r="AT127" s="169"/>
      <c r="AU127" s="169"/>
      <c r="AV127" s="169"/>
      <c r="AW127" s="17"/>
      <c r="AX127" s="168">
        <f>COUNTIFS(BH23:BH122,"oui",AK23:AK122,"long métrage")</f>
        <v>0</v>
      </c>
      <c r="AY127" s="168"/>
      <c r="AZ127" s="168"/>
      <c r="BA127" s="168"/>
      <c r="BB127" s="168"/>
      <c r="BC127" s="24"/>
      <c r="BD127" s="169" t="s">
        <v>30</v>
      </c>
      <c r="BE127" s="169"/>
      <c r="BF127" s="169"/>
      <c r="BG127" s="169"/>
      <c r="BH127" s="169"/>
      <c r="BI127" s="24"/>
      <c r="BJ127" s="168">
        <f ca="1">SUMIF(AK23:AP122,"long métrage",BM23:BQ122)</f>
        <v>0</v>
      </c>
      <c r="BK127" s="168"/>
      <c r="BL127" s="168"/>
      <c r="BM127" s="168"/>
      <c r="BN127" s="168"/>
      <c r="BO127" s="24"/>
      <c r="BP127" s="24"/>
      <c r="BQ127" s="24"/>
      <c r="BR127" s="17"/>
    </row>
    <row r="128" spans="1:81" ht="12.9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7" t="s">
        <v>36</v>
      </c>
      <c r="AE128" s="167"/>
      <c r="AF128" s="167"/>
      <c r="AG128" s="167"/>
      <c r="AH128" s="167"/>
      <c r="AI128" s="167"/>
      <c r="AJ128" s="167"/>
      <c r="AK128" s="167"/>
      <c r="AL128" s="17"/>
      <c r="AM128" s="168">
        <f>COUNTIF(AK23:AP122,"autre")</f>
        <v>0</v>
      </c>
      <c r="AN128" s="168"/>
      <c r="AO128" s="168"/>
      <c r="AP128" s="168"/>
      <c r="AQ128" s="17"/>
      <c r="AR128" s="169" t="s">
        <v>32</v>
      </c>
      <c r="AS128" s="169"/>
      <c r="AT128" s="169"/>
      <c r="AU128" s="169"/>
      <c r="AV128" s="169"/>
      <c r="AW128" s="17"/>
      <c r="AX128" s="168">
        <f>COUNTIFS(BH23:BH122,"oui",AK23:AK122,"autre")</f>
        <v>0</v>
      </c>
      <c r="AY128" s="168"/>
      <c r="AZ128" s="168"/>
      <c r="BA128" s="168"/>
      <c r="BB128" s="168"/>
      <c r="BC128" s="24"/>
      <c r="BD128" s="169" t="s">
        <v>30</v>
      </c>
      <c r="BE128" s="169"/>
      <c r="BF128" s="169"/>
      <c r="BG128" s="169"/>
      <c r="BH128" s="169"/>
      <c r="BI128" s="24"/>
      <c r="BJ128" s="168">
        <f ca="1">SUMIF(AK23:AP122,"autre",BM23:BQ122)</f>
        <v>0</v>
      </c>
      <c r="BK128" s="168"/>
      <c r="BL128" s="168"/>
      <c r="BM128" s="168"/>
      <c r="BN128" s="168"/>
      <c r="BO128" s="24"/>
      <c r="BP128" s="24"/>
      <c r="BQ128" s="24"/>
      <c r="BR128" s="17"/>
    </row>
    <row r="129" spans="1:80" ht="6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18"/>
      <c r="AL129" s="17"/>
      <c r="AM129" s="119"/>
      <c r="AN129" s="119"/>
      <c r="AO129" s="119"/>
      <c r="AP129" s="119"/>
      <c r="AQ129" s="17"/>
      <c r="AR129" s="169"/>
      <c r="AS129" s="169"/>
      <c r="AT129" s="169"/>
      <c r="AU129" s="169"/>
      <c r="AV129" s="169"/>
      <c r="AW129" s="17"/>
      <c r="AX129" s="119"/>
      <c r="AY129" s="119"/>
      <c r="AZ129" s="119"/>
      <c r="BA129" s="119"/>
      <c r="BB129" s="119"/>
      <c r="BC129" s="24"/>
      <c r="BD129" s="120"/>
      <c r="BE129" s="120"/>
      <c r="BF129" s="120"/>
      <c r="BG129" s="120"/>
      <c r="BH129" s="120"/>
      <c r="BI129" s="24"/>
      <c r="BJ129" s="119"/>
      <c r="BK129" s="119"/>
      <c r="BL129" s="119"/>
      <c r="BM129" s="119"/>
      <c r="BN129" s="119"/>
      <c r="BO129" s="24"/>
      <c r="BP129" s="24"/>
      <c r="BQ129" s="24"/>
      <c r="BR129" s="17"/>
    </row>
    <row r="130" spans="1:80" ht="12.9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67" t="s">
        <v>37</v>
      </c>
      <c r="AF130" s="167"/>
      <c r="AG130" s="167"/>
      <c r="AH130" s="167"/>
      <c r="AI130" s="167"/>
      <c r="AJ130" s="167"/>
      <c r="AK130" s="167"/>
      <c r="AL130" s="17"/>
      <c r="AM130" s="168">
        <f>COUNTIF(AQ23:AW122,"fiction")</f>
        <v>0</v>
      </c>
      <c r="AN130" s="168"/>
      <c r="AO130" s="168"/>
      <c r="AP130" s="168"/>
      <c r="AQ130" s="17"/>
      <c r="AR130" s="169" t="s">
        <v>32</v>
      </c>
      <c r="AS130" s="169"/>
      <c r="AT130" s="169"/>
      <c r="AU130" s="169"/>
      <c r="AV130" s="169"/>
      <c r="AW130" s="17"/>
      <c r="AX130" s="168">
        <f>COUNTIFS(BH23:BH122,"oui",AQ23:AQ122,"fiction")</f>
        <v>0</v>
      </c>
      <c r="AY130" s="168"/>
      <c r="AZ130" s="168"/>
      <c r="BA130" s="168"/>
      <c r="BB130" s="168"/>
      <c r="BC130" s="24"/>
      <c r="BD130" s="169" t="s">
        <v>30</v>
      </c>
      <c r="BE130" s="169"/>
      <c r="BF130" s="169"/>
      <c r="BG130" s="169"/>
      <c r="BH130" s="169"/>
      <c r="BI130" s="24"/>
      <c r="BJ130" s="168">
        <f ca="1">SUMIF(AQ23:AW122,"fiction",BM23:BQ122)</f>
        <v>0</v>
      </c>
      <c r="BK130" s="168"/>
      <c r="BL130" s="168"/>
      <c r="BM130" s="168"/>
      <c r="BN130" s="168"/>
      <c r="BO130" s="24"/>
      <c r="BP130" s="24"/>
      <c r="BQ130" s="24"/>
      <c r="BR130" s="17"/>
      <c r="BT130" s="47" t="s">
        <v>43</v>
      </c>
      <c r="BZ130" s="184" t="b">
        <f>BH123=SUM(AX130:BB134)</f>
        <v>1</v>
      </c>
      <c r="CA130" s="184"/>
      <c r="CB130" s="184"/>
    </row>
    <row r="131" spans="1:80" ht="12.9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7" t="s">
        <v>38</v>
      </c>
      <c r="AE131" s="167"/>
      <c r="AF131" s="167"/>
      <c r="AG131" s="167"/>
      <c r="AH131" s="167"/>
      <c r="AI131" s="167"/>
      <c r="AJ131" s="167"/>
      <c r="AK131" s="167"/>
      <c r="AL131" s="17"/>
      <c r="AM131" s="168">
        <f>COUNTIF(AQ23:AW122,"animation")</f>
        <v>0</v>
      </c>
      <c r="AN131" s="168"/>
      <c r="AO131" s="168"/>
      <c r="AP131" s="168"/>
      <c r="AQ131" s="17"/>
      <c r="AR131" s="169" t="s">
        <v>32</v>
      </c>
      <c r="AS131" s="169"/>
      <c r="AT131" s="169"/>
      <c r="AU131" s="169"/>
      <c r="AV131" s="169"/>
      <c r="AW131" s="17"/>
      <c r="AX131" s="168">
        <f>COUNTIFS(BH23:BH122,"oui",AQ23:AQ122,"animation")</f>
        <v>0</v>
      </c>
      <c r="AY131" s="168"/>
      <c r="AZ131" s="168"/>
      <c r="BA131" s="168"/>
      <c r="BB131" s="168"/>
      <c r="BC131" s="24"/>
      <c r="BD131" s="169" t="s">
        <v>30</v>
      </c>
      <c r="BE131" s="169"/>
      <c r="BF131" s="169"/>
      <c r="BG131" s="169"/>
      <c r="BH131" s="169"/>
      <c r="BI131" s="24"/>
      <c r="BJ131" s="168">
        <f ca="1">SUMIF(AQ23:AW122,"animation",BM23:BQ122)</f>
        <v>0</v>
      </c>
      <c r="BK131" s="168"/>
      <c r="BL131" s="168"/>
      <c r="BM131" s="168"/>
      <c r="BN131" s="168"/>
      <c r="BO131" s="24"/>
      <c r="BP131" s="24"/>
      <c r="BQ131" s="24"/>
      <c r="BR131" s="17"/>
      <c r="BT131" s="5" t="s">
        <v>44</v>
      </c>
      <c r="BZ131" s="184" t="b">
        <f ca="1">BM123=SUM(BJ130:BN134)</f>
        <v>1</v>
      </c>
      <c r="CA131" s="184"/>
      <c r="CB131" s="184"/>
    </row>
    <row r="132" spans="1:80" ht="12.9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7" t="s">
        <v>39</v>
      </c>
      <c r="AD132" s="167"/>
      <c r="AE132" s="167"/>
      <c r="AF132" s="167"/>
      <c r="AG132" s="167"/>
      <c r="AH132" s="167"/>
      <c r="AI132" s="167"/>
      <c r="AJ132" s="167"/>
      <c r="AK132" s="167"/>
      <c r="AL132" s="17"/>
      <c r="AM132" s="168">
        <f>COUNTIF(AQ23:AW122,"documentaire")</f>
        <v>0</v>
      </c>
      <c r="AN132" s="168"/>
      <c r="AO132" s="168"/>
      <c r="AP132" s="168"/>
      <c r="AQ132" s="17"/>
      <c r="AR132" s="169" t="s">
        <v>32</v>
      </c>
      <c r="AS132" s="169"/>
      <c r="AT132" s="169"/>
      <c r="AU132" s="169"/>
      <c r="AV132" s="169"/>
      <c r="AW132" s="17"/>
      <c r="AX132" s="168">
        <f>COUNTIFS(BH23:BH122,"oui",AQ23:AQ122,"documentaire")</f>
        <v>0</v>
      </c>
      <c r="AY132" s="168"/>
      <c r="AZ132" s="168"/>
      <c r="BA132" s="168"/>
      <c r="BB132" s="168"/>
      <c r="BC132" s="24"/>
      <c r="BD132" s="169" t="s">
        <v>30</v>
      </c>
      <c r="BE132" s="169"/>
      <c r="BF132" s="169"/>
      <c r="BG132" s="169"/>
      <c r="BH132" s="169"/>
      <c r="BI132" s="24"/>
      <c r="BJ132" s="168">
        <f ca="1">SUMIF(AQ23:AW122,"documentaire",BM23:BQ122)</f>
        <v>0</v>
      </c>
      <c r="BK132" s="168"/>
      <c r="BL132" s="168"/>
      <c r="BM132" s="168"/>
      <c r="BN132" s="168"/>
      <c r="BO132" s="24"/>
      <c r="BP132" s="24"/>
      <c r="BQ132" s="24"/>
      <c r="BR132" s="17"/>
    </row>
    <row r="133" spans="1:80" ht="12.9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7" t="s">
        <v>40</v>
      </c>
      <c r="AD133" s="167"/>
      <c r="AE133" s="167"/>
      <c r="AF133" s="167"/>
      <c r="AG133" s="167"/>
      <c r="AH133" s="167"/>
      <c r="AI133" s="167"/>
      <c r="AJ133" s="167"/>
      <c r="AK133" s="167"/>
      <c r="AL133" s="17"/>
      <c r="AM133" s="168">
        <f>COUNTIF(AQ23:AW122,"expérimental")</f>
        <v>0</v>
      </c>
      <c r="AN133" s="168"/>
      <c r="AO133" s="168"/>
      <c r="AP133" s="168"/>
      <c r="AQ133" s="17"/>
      <c r="AR133" s="169" t="s">
        <v>32</v>
      </c>
      <c r="AS133" s="169"/>
      <c r="AT133" s="169"/>
      <c r="AU133" s="169"/>
      <c r="AV133" s="169"/>
      <c r="AW133" s="17"/>
      <c r="AX133" s="168">
        <f>COUNTIFS(BH23:BH122,"oui",AQ23:AQ122,"expérimental")</f>
        <v>0</v>
      </c>
      <c r="AY133" s="168"/>
      <c r="AZ133" s="168"/>
      <c r="BA133" s="168"/>
      <c r="BB133" s="168"/>
      <c r="BC133" s="24"/>
      <c r="BD133" s="169" t="s">
        <v>30</v>
      </c>
      <c r="BE133" s="169"/>
      <c r="BF133" s="169"/>
      <c r="BG133" s="169"/>
      <c r="BH133" s="169"/>
      <c r="BI133" s="24"/>
      <c r="BJ133" s="168">
        <f ca="1">SUMIF(AQ23:AW122,"expérimental",BM23:BQ122)</f>
        <v>0</v>
      </c>
      <c r="BK133" s="168"/>
      <c r="BL133" s="168"/>
      <c r="BM133" s="168"/>
      <c r="BN133" s="168"/>
      <c r="BO133" s="24"/>
      <c r="BP133" s="24"/>
      <c r="BQ133" s="24"/>
      <c r="BR133" s="17"/>
    </row>
    <row r="134" spans="1:80" ht="12.9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67" t="s">
        <v>41</v>
      </c>
      <c r="AD134" s="167"/>
      <c r="AE134" s="167"/>
      <c r="AF134" s="167"/>
      <c r="AG134" s="167"/>
      <c r="AH134" s="167"/>
      <c r="AI134" s="167"/>
      <c r="AJ134" s="167"/>
      <c r="AK134" s="167"/>
      <c r="AL134" s="17"/>
      <c r="AM134" s="168">
        <f>COUNTIF(AQ23:AW122,"autre")</f>
        <v>0</v>
      </c>
      <c r="AN134" s="168"/>
      <c r="AO134" s="168"/>
      <c r="AP134" s="168"/>
      <c r="AQ134" s="17"/>
      <c r="AR134" s="169" t="s">
        <v>32</v>
      </c>
      <c r="AS134" s="169"/>
      <c r="AT134" s="169"/>
      <c r="AU134" s="169"/>
      <c r="AV134" s="169"/>
      <c r="AW134" s="17"/>
      <c r="AX134" s="168">
        <f>COUNTIFS(BH23:BH122,"oui",AQ23:AQ122,"autre")</f>
        <v>0</v>
      </c>
      <c r="AY134" s="168"/>
      <c r="AZ134" s="168"/>
      <c r="BA134" s="168"/>
      <c r="BB134" s="168"/>
      <c r="BC134" s="24"/>
      <c r="BD134" s="169" t="s">
        <v>30</v>
      </c>
      <c r="BE134" s="169"/>
      <c r="BF134" s="169"/>
      <c r="BG134" s="169"/>
      <c r="BH134" s="169"/>
      <c r="BI134" s="24"/>
      <c r="BJ134" s="168">
        <f ca="1">SUMIF(AQ23:AW122,"autre",BM23:BQ122)</f>
        <v>0</v>
      </c>
      <c r="BK134" s="168"/>
      <c r="BL134" s="168"/>
      <c r="BM134" s="168"/>
      <c r="BN134" s="168"/>
      <c r="BO134" s="24"/>
      <c r="BP134" s="24"/>
      <c r="BQ134" s="24"/>
      <c r="BR134" s="17"/>
    </row>
    <row r="135" spans="1:80" ht="5.0999999999999996" customHeight="1" x14ac:dyDescent="0.2">
      <c r="A135" s="14"/>
      <c r="B135" s="15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</row>
    <row r="136" spans="1:80" ht="6.75" customHeight="1" thickBot="1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</row>
  </sheetData>
  <sheetProtection selectLockedCells="1"/>
  <protectedRanges>
    <protectedRange sqref="Q11:AU11" name="Plage1"/>
    <protectedRange sqref="Q13:AU13" name="Plage2"/>
  </protectedRanges>
  <mergeCells count="876">
    <mergeCell ref="Q11:AU11"/>
    <mergeCell ref="Q13:AU13"/>
    <mergeCell ref="S15:Z15"/>
    <mergeCell ref="AD15:AK15"/>
    <mergeCell ref="AK22:AP22"/>
    <mergeCell ref="AQ22:AW22"/>
    <mergeCell ref="Q18:X18"/>
    <mergeCell ref="A9:BR9"/>
    <mergeCell ref="AX22:BG22"/>
    <mergeCell ref="BH22:BL22"/>
    <mergeCell ref="BM22:BQ22"/>
    <mergeCell ref="AE22:AJ22"/>
    <mergeCell ref="B23:C23"/>
    <mergeCell ref="AK23:AP23"/>
    <mergeCell ref="AQ23:AW23"/>
    <mergeCell ref="AX23:BG23"/>
    <mergeCell ref="BH23:BL23"/>
    <mergeCell ref="BM23:BQ23"/>
    <mergeCell ref="B25:C25"/>
    <mergeCell ref="AK25:AP25"/>
    <mergeCell ref="AQ25:AW25"/>
    <mergeCell ref="AX25:BG25"/>
    <mergeCell ref="BH25:BL25"/>
    <mergeCell ref="BM25:BQ25"/>
    <mergeCell ref="B24:C24"/>
    <mergeCell ref="AK24:AP24"/>
    <mergeCell ref="AQ24:AW24"/>
    <mergeCell ref="AX24:BG24"/>
    <mergeCell ref="BH24:BL24"/>
    <mergeCell ref="BM24:BQ24"/>
    <mergeCell ref="AE23:AJ23"/>
    <mergeCell ref="AE24:AJ24"/>
    <mergeCell ref="AE25:AJ25"/>
    <mergeCell ref="AX26:BG26"/>
    <mergeCell ref="BH26:BL26"/>
    <mergeCell ref="BM26:BQ26"/>
    <mergeCell ref="B27:C27"/>
    <mergeCell ref="AK27:AP27"/>
    <mergeCell ref="AQ27:AW27"/>
    <mergeCell ref="AX27:BG27"/>
    <mergeCell ref="B26:C26"/>
    <mergeCell ref="AK26:AP26"/>
    <mergeCell ref="AQ26:AW26"/>
    <mergeCell ref="BH27:BL27"/>
    <mergeCell ref="BM27:BQ27"/>
    <mergeCell ref="AE26:AJ26"/>
    <mergeCell ref="AE27:AJ27"/>
    <mergeCell ref="B29:C29"/>
    <mergeCell ref="AK29:AP29"/>
    <mergeCell ref="AQ29:AW29"/>
    <mergeCell ref="AX29:BG29"/>
    <mergeCell ref="BH29:BL29"/>
    <mergeCell ref="BM29:BQ29"/>
    <mergeCell ref="B28:C28"/>
    <mergeCell ref="AK28:AP28"/>
    <mergeCell ref="AQ28:AW28"/>
    <mergeCell ref="AX28:BG28"/>
    <mergeCell ref="BH28:BL28"/>
    <mergeCell ref="BM28:BQ28"/>
    <mergeCell ref="AE28:AJ28"/>
    <mergeCell ref="AE29:AJ29"/>
    <mergeCell ref="AX30:BG30"/>
    <mergeCell ref="BH30:BL30"/>
    <mergeCell ref="BM30:BQ30"/>
    <mergeCell ref="B31:C31"/>
    <mergeCell ref="AK31:AP31"/>
    <mergeCell ref="AQ31:AW31"/>
    <mergeCell ref="AX31:BG31"/>
    <mergeCell ref="B30:C30"/>
    <mergeCell ref="AK30:AP30"/>
    <mergeCell ref="AQ30:AW30"/>
    <mergeCell ref="BH31:BL31"/>
    <mergeCell ref="BM31:BQ31"/>
    <mergeCell ref="D31:AD31"/>
    <mergeCell ref="AE30:AJ30"/>
    <mergeCell ref="AE31:AJ31"/>
    <mergeCell ref="B33:C33"/>
    <mergeCell ref="AK33:AP33"/>
    <mergeCell ref="AQ33:AW33"/>
    <mergeCell ref="AX33:BG33"/>
    <mergeCell ref="BH33:BL33"/>
    <mergeCell ref="BM33:BQ33"/>
    <mergeCell ref="D33:AD33"/>
    <mergeCell ref="B32:C32"/>
    <mergeCell ref="AK32:AP32"/>
    <mergeCell ref="AQ32:AW32"/>
    <mergeCell ref="AX32:BG32"/>
    <mergeCell ref="BH32:BL32"/>
    <mergeCell ref="BM32:BQ32"/>
    <mergeCell ref="D32:AD32"/>
    <mergeCell ref="AE32:AJ32"/>
    <mergeCell ref="AE33:AJ33"/>
    <mergeCell ref="AX34:BG34"/>
    <mergeCell ref="BH34:BL34"/>
    <mergeCell ref="BM34:BQ34"/>
    <mergeCell ref="B35:C35"/>
    <mergeCell ref="AK35:AP35"/>
    <mergeCell ref="AQ35:AW35"/>
    <mergeCell ref="AX35:BG35"/>
    <mergeCell ref="B34:C34"/>
    <mergeCell ref="AK34:AP34"/>
    <mergeCell ref="AQ34:AW34"/>
    <mergeCell ref="BH35:BL35"/>
    <mergeCell ref="BM35:BQ35"/>
    <mergeCell ref="D34:AD34"/>
    <mergeCell ref="D35:AD35"/>
    <mergeCell ref="AE34:AJ34"/>
    <mergeCell ref="AE35:AJ35"/>
    <mergeCell ref="B37:C37"/>
    <mergeCell ref="AK37:AP37"/>
    <mergeCell ref="AQ37:AW37"/>
    <mergeCell ref="AX37:BG37"/>
    <mergeCell ref="BH37:BL37"/>
    <mergeCell ref="BM37:BQ37"/>
    <mergeCell ref="D37:AD37"/>
    <mergeCell ref="B36:C36"/>
    <mergeCell ref="AK36:AP36"/>
    <mergeCell ref="AQ36:AW36"/>
    <mergeCell ref="AX36:BG36"/>
    <mergeCell ref="BH36:BL36"/>
    <mergeCell ref="BM36:BQ36"/>
    <mergeCell ref="D36:AD36"/>
    <mergeCell ref="AE36:AJ36"/>
    <mergeCell ref="AE37:AJ37"/>
    <mergeCell ref="AX38:BG38"/>
    <mergeCell ref="BH38:BL38"/>
    <mergeCell ref="BM38:BQ38"/>
    <mergeCell ref="B39:C39"/>
    <mergeCell ref="AK39:AP39"/>
    <mergeCell ref="AQ39:AW39"/>
    <mergeCell ref="AX39:BG39"/>
    <mergeCell ref="B38:C38"/>
    <mergeCell ref="AK38:AP38"/>
    <mergeCell ref="AQ38:AW38"/>
    <mergeCell ref="BH39:BL39"/>
    <mergeCell ref="BM39:BQ39"/>
    <mergeCell ref="D38:AD38"/>
    <mergeCell ref="D39:AD39"/>
    <mergeCell ref="AE38:AJ38"/>
    <mergeCell ref="AE39:AJ39"/>
    <mergeCell ref="B41:C41"/>
    <mergeCell ref="AK41:AP41"/>
    <mergeCell ref="AQ41:AW41"/>
    <mergeCell ref="AX41:BG41"/>
    <mergeCell ref="BH41:BL41"/>
    <mergeCell ref="BM41:BQ41"/>
    <mergeCell ref="D41:AD41"/>
    <mergeCell ref="B40:C40"/>
    <mergeCell ref="AK40:AP40"/>
    <mergeCell ref="AQ40:AW40"/>
    <mergeCell ref="AX40:BG40"/>
    <mergeCell ref="BH40:BL40"/>
    <mergeCell ref="BM40:BQ40"/>
    <mergeCell ref="D40:AD40"/>
    <mergeCell ref="AE40:AJ40"/>
    <mergeCell ref="AE41:AJ41"/>
    <mergeCell ref="AX42:BG42"/>
    <mergeCell ref="BH42:BL42"/>
    <mergeCell ref="BM42:BQ42"/>
    <mergeCell ref="B43:C43"/>
    <mergeCell ref="AK43:AP43"/>
    <mergeCell ref="AQ43:AW43"/>
    <mergeCell ref="AX43:BG43"/>
    <mergeCell ref="B42:C42"/>
    <mergeCell ref="AK42:AP42"/>
    <mergeCell ref="AQ42:AW42"/>
    <mergeCell ref="BH43:BL43"/>
    <mergeCell ref="BM43:BQ43"/>
    <mergeCell ref="D42:AD42"/>
    <mergeCell ref="D43:AD43"/>
    <mergeCell ref="AE42:AJ42"/>
    <mergeCell ref="AE43:AJ43"/>
    <mergeCell ref="B45:C45"/>
    <mergeCell ref="AK45:AP45"/>
    <mergeCell ref="AQ45:AW45"/>
    <mergeCell ref="AX45:BG45"/>
    <mergeCell ref="BH45:BL45"/>
    <mergeCell ref="BM45:BQ45"/>
    <mergeCell ref="D45:AD45"/>
    <mergeCell ref="AE45:AJ45"/>
    <mergeCell ref="B44:C44"/>
    <mergeCell ref="AK44:AP44"/>
    <mergeCell ref="AQ44:AW44"/>
    <mergeCell ref="AX44:BG44"/>
    <mergeCell ref="BH44:BL44"/>
    <mergeCell ref="BM44:BQ44"/>
    <mergeCell ref="D44:AD44"/>
    <mergeCell ref="AE44:AJ44"/>
    <mergeCell ref="AX46:BG46"/>
    <mergeCell ref="BH46:BL46"/>
    <mergeCell ref="BM46:BQ46"/>
    <mergeCell ref="B47:C47"/>
    <mergeCell ref="AK47:AP47"/>
    <mergeCell ref="AQ47:AW47"/>
    <mergeCell ref="AX47:BG47"/>
    <mergeCell ref="B46:C46"/>
    <mergeCell ref="AK46:AP46"/>
    <mergeCell ref="AQ46:AW46"/>
    <mergeCell ref="BH47:BL47"/>
    <mergeCell ref="BM47:BQ47"/>
    <mergeCell ref="D46:AD46"/>
    <mergeCell ref="D47:AD47"/>
    <mergeCell ref="AE46:AJ46"/>
    <mergeCell ref="AE47:AJ47"/>
    <mergeCell ref="B49:C49"/>
    <mergeCell ref="AK49:AP49"/>
    <mergeCell ref="AQ49:AW49"/>
    <mergeCell ref="AX49:BG49"/>
    <mergeCell ref="BH49:BL49"/>
    <mergeCell ref="BM49:BQ49"/>
    <mergeCell ref="D49:AD49"/>
    <mergeCell ref="AE49:AJ49"/>
    <mergeCell ref="B48:C48"/>
    <mergeCell ref="AK48:AP48"/>
    <mergeCell ref="AQ48:AW48"/>
    <mergeCell ref="AX48:BG48"/>
    <mergeCell ref="BH48:BL48"/>
    <mergeCell ref="BM48:BQ48"/>
    <mergeCell ref="D48:AD48"/>
    <mergeCell ref="AE48:AJ48"/>
    <mergeCell ref="AX50:BG50"/>
    <mergeCell ref="BH50:BL50"/>
    <mergeCell ref="BM50:BQ50"/>
    <mergeCell ref="B51:C51"/>
    <mergeCell ref="AK51:AP51"/>
    <mergeCell ref="AQ51:AW51"/>
    <mergeCell ref="AX51:BG51"/>
    <mergeCell ref="B50:C50"/>
    <mergeCell ref="AK50:AP50"/>
    <mergeCell ref="AQ50:AW50"/>
    <mergeCell ref="BH51:BL51"/>
    <mergeCell ref="BM51:BQ51"/>
    <mergeCell ref="D50:AD50"/>
    <mergeCell ref="D51:AD51"/>
    <mergeCell ref="AE50:AJ50"/>
    <mergeCell ref="AE51:AJ51"/>
    <mergeCell ref="B53:C53"/>
    <mergeCell ref="AK53:AP53"/>
    <mergeCell ref="AQ53:AW53"/>
    <mergeCell ref="AX53:BG53"/>
    <mergeCell ref="BH53:BL53"/>
    <mergeCell ref="BM53:BQ53"/>
    <mergeCell ref="D53:AD53"/>
    <mergeCell ref="AE53:AJ53"/>
    <mergeCell ref="B52:C52"/>
    <mergeCell ref="AK52:AP52"/>
    <mergeCell ref="AQ52:AW52"/>
    <mergeCell ref="AX52:BG52"/>
    <mergeCell ref="BH52:BL52"/>
    <mergeCell ref="BM52:BQ52"/>
    <mergeCell ref="D52:AD52"/>
    <mergeCell ref="AE52:AJ52"/>
    <mergeCell ref="AX54:BG54"/>
    <mergeCell ref="BH54:BL54"/>
    <mergeCell ref="BM54:BQ54"/>
    <mergeCell ref="B55:C55"/>
    <mergeCell ref="AK55:AP55"/>
    <mergeCell ref="AQ55:AW55"/>
    <mergeCell ref="AX55:BG55"/>
    <mergeCell ref="B54:C54"/>
    <mergeCell ref="AK54:AP54"/>
    <mergeCell ref="AQ54:AW54"/>
    <mergeCell ref="BH55:BL55"/>
    <mergeCell ref="BM55:BQ55"/>
    <mergeCell ref="D54:AD54"/>
    <mergeCell ref="D55:AD55"/>
    <mergeCell ref="AE54:AJ54"/>
    <mergeCell ref="AE55:AJ55"/>
    <mergeCell ref="B57:C57"/>
    <mergeCell ref="AK57:AP57"/>
    <mergeCell ref="AQ57:AW57"/>
    <mergeCell ref="AX57:BG57"/>
    <mergeCell ref="BH57:BL57"/>
    <mergeCell ref="BM57:BQ57"/>
    <mergeCell ref="D57:AD57"/>
    <mergeCell ref="AE57:AJ57"/>
    <mergeCell ref="B56:C56"/>
    <mergeCell ref="AK56:AP56"/>
    <mergeCell ref="AQ56:AW56"/>
    <mergeCell ref="AX56:BG56"/>
    <mergeCell ref="BH56:BL56"/>
    <mergeCell ref="BM56:BQ56"/>
    <mergeCell ref="D56:AD56"/>
    <mergeCell ref="AE56:AJ56"/>
    <mergeCell ref="AX58:BG58"/>
    <mergeCell ref="BH58:BL58"/>
    <mergeCell ref="BM58:BQ58"/>
    <mergeCell ref="B59:C59"/>
    <mergeCell ref="AK59:AP59"/>
    <mergeCell ref="AQ59:AW59"/>
    <mergeCell ref="AX59:BG59"/>
    <mergeCell ref="B58:C58"/>
    <mergeCell ref="AK58:AP58"/>
    <mergeCell ref="AQ58:AW58"/>
    <mergeCell ref="BH59:BL59"/>
    <mergeCell ref="BM59:BQ59"/>
    <mergeCell ref="D58:AD58"/>
    <mergeCell ref="D59:AD59"/>
    <mergeCell ref="AE58:AJ58"/>
    <mergeCell ref="AE59:AJ59"/>
    <mergeCell ref="B61:C61"/>
    <mergeCell ref="AK61:AP61"/>
    <mergeCell ref="AQ61:AW61"/>
    <mergeCell ref="AX61:BG61"/>
    <mergeCell ref="BH61:BL61"/>
    <mergeCell ref="BM61:BQ61"/>
    <mergeCell ref="D61:AD61"/>
    <mergeCell ref="AE61:AJ61"/>
    <mergeCell ref="B60:C60"/>
    <mergeCell ref="AK60:AP60"/>
    <mergeCell ref="AQ60:AW60"/>
    <mergeCell ref="AX60:BG60"/>
    <mergeCell ref="BH60:BL60"/>
    <mergeCell ref="BM60:BQ60"/>
    <mergeCell ref="D60:AD60"/>
    <mergeCell ref="AE60:AJ60"/>
    <mergeCell ref="AX62:BG62"/>
    <mergeCell ref="BH62:BL62"/>
    <mergeCell ref="BM62:BQ62"/>
    <mergeCell ref="B63:C63"/>
    <mergeCell ref="AK63:AP63"/>
    <mergeCell ref="AQ63:AW63"/>
    <mergeCell ref="AX63:BG63"/>
    <mergeCell ref="B62:C62"/>
    <mergeCell ref="AK62:AP62"/>
    <mergeCell ref="AQ62:AW62"/>
    <mergeCell ref="BH63:BL63"/>
    <mergeCell ref="BM63:BQ63"/>
    <mergeCell ref="D62:AD62"/>
    <mergeCell ref="D63:AD63"/>
    <mergeCell ref="AE62:AJ62"/>
    <mergeCell ref="AE63:AJ63"/>
    <mergeCell ref="B65:C65"/>
    <mergeCell ref="AK65:AP65"/>
    <mergeCell ref="AQ65:AW65"/>
    <mergeCell ref="AX65:BG65"/>
    <mergeCell ref="BH65:BL65"/>
    <mergeCell ref="BM65:BQ65"/>
    <mergeCell ref="D65:AD65"/>
    <mergeCell ref="AE65:AJ65"/>
    <mergeCell ref="B64:C64"/>
    <mergeCell ref="AK64:AP64"/>
    <mergeCell ref="AQ64:AW64"/>
    <mergeCell ref="AX64:BG64"/>
    <mergeCell ref="BH64:BL64"/>
    <mergeCell ref="BM64:BQ64"/>
    <mergeCell ref="D64:AD64"/>
    <mergeCell ref="AE64:AJ64"/>
    <mergeCell ref="AX66:BG66"/>
    <mergeCell ref="BH66:BL66"/>
    <mergeCell ref="BM66:BQ66"/>
    <mergeCell ref="B67:C67"/>
    <mergeCell ref="AK67:AP67"/>
    <mergeCell ref="AQ67:AW67"/>
    <mergeCell ref="AX67:BG67"/>
    <mergeCell ref="B66:C66"/>
    <mergeCell ref="AK66:AP66"/>
    <mergeCell ref="AQ66:AW66"/>
    <mergeCell ref="BH67:BL67"/>
    <mergeCell ref="BM67:BQ67"/>
    <mergeCell ref="D66:AD66"/>
    <mergeCell ref="D67:AD67"/>
    <mergeCell ref="AE66:AJ66"/>
    <mergeCell ref="AE67:AJ67"/>
    <mergeCell ref="B69:C69"/>
    <mergeCell ref="AK69:AP69"/>
    <mergeCell ref="AQ69:AW69"/>
    <mergeCell ref="AX69:BG69"/>
    <mergeCell ref="BH69:BL69"/>
    <mergeCell ref="BM69:BQ69"/>
    <mergeCell ref="D69:AD69"/>
    <mergeCell ref="AE69:AJ69"/>
    <mergeCell ref="B68:C68"/>
    <mergeCell ref="AK68:AP68"/>
    <mergeCell ref="AQ68:AW68"/>
    <mergeCell ref="AX68:BG68"/>
    <mergeCell ref="BH68:BL68"/>
    <mergeCell ref="BM68:BQ68"/>
    <mergeCell ref="D68:AD68"/>
    <mergeCell ref="AE68:AJ68"/>
    <mergeCell ref="AX70:BG70"/>
    <mergeCell ref="BH70:BL70"/>
    <mergeCell ref="BM70:BQ70"/>
    <mergeCell ref="B71:C71"/>
    <mergeCell ref="AK71:AP71"/>
    <mergeCell ref="AQ71:AW71"/>
    <mergeCell ref="AX71:BG71"/>
    <mergeCell ref="B70:C70"/>
    <mergeCell ref="AK70:AP70"/>
    <mergeCell ref="AQ70:AW70"/>
    <mergeCell ref="BH71:BL71"/>
    <mergeCell ref="BM71:BQ71"/>
    <mergeCell ref="D70:AD70"/>
    <mergeCell ref="D71:AD71"/>
    <mergeCell ref="AE70:AJ70"/>
    <mergeCell ref="AE71:AJ71"/>
    <mergeCell ref="B73:C73"/>
    <mergeCell ref="AK73:AP73"/>
    <mergeCell ref="AQ73:AW73"/>
    <mergeCell ref="AX73:BG73"/>
    <mergeCell ref="BH73:BL73"/>
    <mergeCell ref="BM73:BQ73"/>
    <mergeCell ref="D73:AD73"/>
    <mergeCell ref="AE73:AJ73"/>
    <mergeCell ref="B72:C72"/>
    <mergeCell ref="AK72:AP72"/>
    <mergeCell ref="AQ72:AW72"/>
    <mergeCell ref="AX72:BG72"/>
    <mergeCell ref="BH72:BL72"/>
    <mergeCell ref="BM72:BQ72"/>
    <mergeCell ref="D72:AD72"/>
    <mergeCell ref="AE72:AJ72"/>
    <mergeCell ref="AX74:BG74"/>
    <mergeCell ref="BH74:BL74"/>
    <mergeCell ref="BM74:BQ74"/>
    <mergeCell ref="B75:C75"/>
    <mergeCell ref="AK75:AP75"/>
    <mergeCell ref="AQ75:AW75"/>
    <mergeCell ref="AX75:BG75"/>
    <mergeCell ref="B74:C74"/>
    <mergeCell ref="AK74:AP74"/>
    <mergeCell ref="AQ74:AW74"/>
    <mergeCell ref="BH75:BL75"/>
    <mergeCell ref="BM75:BQ75"/>
    <mergeCell ref="D74:AD74"/>
    <mergeCell ref="D75:AD75"/>
    <mergeCell ref="AE74:AJ74"/>
    <mergeCell ref="AE75:AJ75"/>
    <mergeCell ref="B77:C77"/>
    <mergeCell ref="AK77:AP77"/>
    <mergeCell ref="AQ77:AW77"/>
    <mergeCell ref="AX77:BG77"/>
    <mergeCell ref="BH77:BL77"/>
    <mergeCell ref="BM77:BQ77"/>
    <mergeCell ref="D77:AD77"/>
    <mergeCell ref="AE77:AJ77"/>
    <mergeCell ref="B76:C76"/>
    <mergeCell ref="AK76:AP76"/>
    <mergeCell ref="AQ76:AW76"/>
    <mergeCell ref="AX76:BG76"/>
    <mergeCell ref="BH76:BL76"/>
    <mergeCell ref="BM76:BQ76"/>
    <mergeCell ref="D76:AD76"/>
    <mergeCell ref="AE76:AJ76"/>
    <mergeCell ref="AX78:BG78"/>
    <mergeCell ref="BH78:BL78"/>
    <mergeCell ref="BM78:BQ78"/>
    <mergeCell ref="B79:C79"/>
    <mergeCell ref="AK79:AP79"/>
    <mergeCell ref="AQ79:AW79"/>
    <mergeCell ref="AX79:BG79"/>
    <mergeCell ref="B78:C78"/>
    <mergeCell ref="AK78:AP78"/>
    <mergeCell ref="AQ78:AW78"/>
    <mergeCell ref="BH79:BL79"/>
    <mergeCell ref="BM79:BQ79"/>
    <mergeCell ref="D78:AD78"/>
    <mergeCell ref="D79:AD79"/>
    <mergeCell ref="AE78:AJ78"/>
    <mergeCell ref="AE79:AJ79"/>
    <mergeCell ref="B81:C81"/>
    <mergeCell ref="AK81:AP81"/>
    <mergeCell ref="AQ81:AW81"/>
    <mergeCell ref="AX81:BG81"/>
    <mergeCell ref="BH81:BL81"/>
    <mergeCell ref="BM81:BQ81"/>
    <mergeCell ref="D81:AD81"/>
    <mergeCell ref="AE81:AJ81"/>
    <mergeCell ref="B80:C80"/>
    <mergeCell ref="AK80:AP80"/>
    <mergeCell ref="AQ80:AW80"/>
    <mergeCell ref="AX80:BG80"/>
    <mergeCell ref="BH80:BL80"/>
    <mergeCell ref="BM80:BQ80"/>
    <mergeCell ref="D80:AD80"/>
    <mergeCell ref="AE80:AJ80"/>
    <mergeCell ref="AX82:BG82"/>
    <mergeCell ref="BH82:BL82"/>
    <mergeCell ref="BM82:BQ82"/>
    <mergeCell ref="B83:C83"/>
    <mergeCell ref="AK83:AP83"/>
    <mergeCell ref="AQ83:AW83"/>
    <mergeCell ref="AX83:BG83"/>
    <mergeCell ref="B82:C82"/>
    <mergeCell ref="AK82:AP82"/>
    <mergeCell ref="AQ82:AW82"/>
    <mergeCell ref="BH83:BL83"/>
    <mergeCell ref="BM83:BQ83"/>
    <mergeCell ref="D82:AD82"/>
    <mergeCell ref="D83:AD83"/>
    <mergeCell ref="AE82:AJ82"/>
    <mergeCell ref="AE83:AJ83"/>
    <mergeCell ref="B85:C85"/>
    <mergeCell ref="AK85:AP85"/>
    <mergeCell ref="AQ85:AW85"/>
    <mergeCell ref="AX85:BG85"/>
    <mergeCell ref="BH85:BL85"/>
    <mergeCell ref="BM85:BQ85"/>
    <mergeCell ref="D85:AD85"/>
    <mergeCell ref="AE85:AJ85"/>
    <mergeCell ref="B84:C84"/>
    <mergeCell ref="AK84:AP84"/>
    <mergeCell ref="AQ84:AW84"/>
    <mergeCell ref="AX84:BG84"/>
    <mergeCell ref="BH84:BL84"/>
    <mergeCell ref="BM84:BQ84"/>
    <mergeCell ref="D84:AD84"/>
    <mergeCell ref="AE84:AJ84"/>
    <mergeCell ref="AX86:BG86"/>
    <mergeCell ref="BH86:BL86"/>
    <mergeCell ref="BM86:BQ86"/>
    <mergeCell ref="B87:C87"/>
    <mergeCell ref="AK87:AP87"/>
    <mergeCell ref="AQ87:AW87"/>
    <mergeCell ref="AX87:BG87"/>
    <mergeCell ref="B86:C86"/>
    <mergeCell ref="AK86:AP86"/>
    <mergeCell ref="AQ86:AW86"/>
    <mergeCell ref="BH87:BL87"/>
    <mergeCell ref="BM87:BQ87"/>
    <mergeCell ref="D86:AD86"/>
    <mergeCell ref="D87:AD87"/>
    <mergeCell ref="AE86:AJ86"/>
    <mergeCell ref="AE87:AJ87"/>
    <mergeCell ref="B89:C89"/>
    <mergeCell ref="AK89:AP89"/>
    <mergeCell ref="AQ89:AW89"/>
    <mergeCell ref="AX89:BG89"/>
    <mergeCell ref="BH89:BL89"/>
    <mergeCell ref="BM89:BQ89"/>
    <mergeCell ref="D89:AD89"/>
    <mergeCell ref="AE89:AJ89"/>
    <mergeCell ref="B88:C88"/>
    <mergeCell ref="AK88:AP88"/>
    <mergeCell ref="AQ88:AW88"/>
    <mergeCell ref="AX88:BG88"/>
    <mergeCell ref="BH88:BL88"/>
    <mergeCell ref="BM88:BQ88"/>
    <mergeCell ref="D88:AD88"/>
    <mergeCell ref="AE88:AJ88"/>
    <mergeCell ref="AX90:BG90"/>
    <mergeCell ref="BH90:BL90"/>
    <mergeCell ref="BM90:BQ90"/>
    <mergeCell ref="B91:C91"/>
    <mergeCell ref="AK91:AP91"/>
    <mergeCell ref="AQ91:AW91"/>
    <mergeCell ref="AX91:BG91"/>
    <mergeCell ref="B90:C90"/>
    <mergeCell ref="AK90:AP90"/>
    <mergeCell ref="AQ90:AW90"/>
    <mergeCell ref="BH91:BL91"/>
    <mergeCell ref="BM91:BQ91"/>
    <mergeCell ref="D90:AD90"/>
    <mergeCell ref="D91:AD91"/>
    <mergeCell ref="AE90:AJ90"/>
    <mergeCell ref="AE91:AJ91"/>
    <mergeCell ref="B93:C93"/>
    <mergeCell ref="AK93:AP93"/>
    <mergeCell ref="AQ93:AW93"/>
    <mergeCell ref="AX93:BG93"/>
    <mergeCell ref="BH93:BL93"/>
    <mergeCell ref="BM93:BQ93"/>
    <mergeCell ref="D93:AD93"/>
    <mergeCell ref="AE93:AJ93"/>
    <mergeCell ref="B92:C92"/>
    <mergeCell ref="AK92:AP92"/>
    <mergeCell ref="AQ92:AW92"/>
    <mergeCell ref="AX92:BG92"/>
    <mergeCell ref="BH92:BL92"/>
    <mergeCell ref="BM92:BQ92"/>
    <mergeCell ref="D92:AD92"/>
    <mergeCell ref="AE92:AJ92"/>
    <mergeCell ref="AX94:BG94"/>
    <mergeCell ref="BH94:BL94"/>
    <mergeCell ref="BM94:BQ94"/>
    <mergeCell ref="B95:C95"/>
    <mergeCell ref="AK95:AP95"/>
    <mergeCell ref="AQ95:AW95"/>
    <mergeCell ref="AX95:BG95"/>
    <mergeCell ref="B94:C94"/>
    <mergeCell ref="AK94:AP94"/>
    <mergeCell ref="AQ94:AW94"/>
    <mergeCell ref="BH95:BL95"/>
    <mergeCell ref="BM95:BQ95"/>
    <mergeCell ref="D94:AD94"/>
    <mergeCell ref="D95:AD95"/>
    <mergeCell ref="AE94:AJ94"/>
    <mergeCell ref="AE95:AJ95"/>
    <mergeCell ref="B97:C97"/>
    <mergeCell ref="AK97:AP97"/>
    <mergeCell ref="AQ97:AW97"/>
    <mergeCell ref="AX97:BG97"/>
    <mergeCell ref="BH97:BL97"/>
    <mergeCell ref="BM97:BQ97"/>
    <mergeCell ref="D97:AD97"/>
    <mergeCell ref="AE97:AJ97"/>
    <mergeCell ref="B96:C96"/>
    <mergeCell ref="AK96:AP96"/>
    <mergeCell ref="AQ96:AW96"/>
    <mergeCell ref="AX96:BG96"/>
    <mergeCell ref="BH96:BL96"/>
    <mergeCell ref="BM96:BQ96"/>
    <mergeCell ref="D96:AD96"/>
    <mergeCell ref="AE96:AJ96"/>
    <mergeCell ref="AX98:BG98"/>
    <mergeCell ref="BH98:BL98"/>
    <mergeCell ref="BM98:BQ98"/>
    <mergeCell ref="B99:C99"/>
    <mergeCell ref="AK99:AP99"/>
    <mergeCell ref="AQ99:AW99"/>
    <mergeCell ref="AX99:BG99"/>
    <mergeCell ref="B98:C98"/>
    <mergeCell ref="AK98:AP98"/>
    <mergeCell ref="AQ98:AW98"/>
    <mergeCell ref="BH99:BL99"/>
    <mergeCell ref="BM99:BQ99"/>
    <mergeCell ref="D98:AD98"/>
    <mergeCell ref="D99:AD99"/>
    <mergeCell ref="AE98:AJ98"/>
    <mergeCell ref="AE99:AJ99"/>
    <mergeCell ref="B101:C101"/>
    <mergeCell ref="AK101:AP101"/>
    <mergeCell ref="AQ101:AW101"/>
    <mergeCell ref="AX101:BG101"/>
    <mergeCell ref="BH101:BL101"/>
    <mergeCell ref="BM101:BQ101"/>
    <mergeCell ref="D101:AD101"/>
    <mergeCell ref="AE101:AJ101"/>
    <mergeCell ref="B100:C100"/>
    <mergeCell ref="AK100:AP100"/>
    <mergeCell ref="AQ100:AW100"/>
    <mergeCell ref="AX100:BG100"/>
    <mergeCell ref="BH100:BL100"/>
    <mergeCell ref="BM100:BQ100"/>
    <mergeCell ref="D100:AD100"/>
    <mergeCell ref="AE100:AJ100"/>
    <mergeCell ref="AX102:BG102"/>
    <mergeCell ref="BH102:BL102"/>
    <mergeCell ref="BM102:BQ102"/>
    <mergeCell ref="B103:C103"/>
    <mergeCell ref="AK103:AP103"/>
    <mergeCell ref="AQ103:AW103"/>
    <mergeCell ref="AX103:BG103"/>
    <mergeCell ref="B102:C102"/>
    <mergeCell ref="AK102:AP102"/>
    <mergeCell ref="AQ102:AW102"/>
    <mergeCell ref="BH103:BL103"/>
    <mergeCell ref="BM103:BQ103"/>
    <mergeCell ref="D102:AD102"/>
    <mergeCell ref="D103:AD103"/>
    <mergeCell ref="AE102:AJ102"/>
    <mergeCell ref="AE103:AJ103"/>
    <mergeCell ref="B105:C105"/>
    <mergeCell ref="AK105:AP105"/>
    <mergeCell ref="AQ105:AW105"/>
    <mergeCell ref="AX105:BG105"/>
    <mergeCell ref="BH105:BL105"/>
    <mergeCell ref="BM105:BQ105"/>
    <mergeCell ref="D105:AD105"/>
    <mergeCell ref="AE105:AJ105"/>
    <mergeCell ref="B104:C104"/>
    <mergeCell ref="AK104:AP104"/>
    <mergeCell ref="AQ104:AW104"/>
    <mergeCell ref="AX104:BG104"/>
    <mergeCell ref="BH104:BL104"/>
    <mergeCell ref="BM104:BQ104"/>
    <mergeCell ref="D104:AD104"/>
    <mergeCell ref="AE104:AJ104"/>
    <mergeCell ref="AX106:BG106"/>
    <mergeCell ref="BH106:BL106"/>
    <mergeCell ref="BM106:BQ106"/>
    <mergeCell ref="B107:C107"/>
    <mergeCell ref="AK107:AP107"/>
    <mergeCell ref="AQ107:AW107"/>
    <mergeCell ref="AX107:BG107"/>
    <mergeCell ref="B106:C106"/>
    <mergeCell ref="AK106:AP106"/>
    <mergeCell ref="AQ106:AW106"/>
    <mergeCell ref="BH107:BL107"/>
    <mergeCell ref="BM107:BQ107"/>
    <mergeCell ref="D106:AD106"/>
    <mergeCell ref="D107:AD107"/>
    <mergeCell ref="AE106:AJ106"/>
    <mergeCell ref="AE107:AJ107"/>
    <mergeCell ref="AQ109:AW109"/>
    <mergeCell ref="AX109:BG109"/>
    <mergeCell ref="BH109:BL109"/>
    <mergeCell ref="BM109:BQ109"/>
    <mergeCell ref="D109:AD109"/>
    <mergeCell ref="AE109:AJ109"/>
    <mergeCell ref="B108:C108"/>
    <mergeCell ref="AK108:AP108"/>
    <mergeCell ref="AQ108:AW108"/>
    <mergeCell ref="AX108:BG108"/>
    <mergeCell ref="BH108:BL108"/>
    <mergeCell ref="BM108:BQ108"/>
    <mergeCell ref="D108:AD108"/>
    <mergeCell ref="AE108:AJ108"/>
    <mergeCell ref="AX110:BG110"/>
    <mergeCell ref="BH110:BL110"/>
    <mergeCell ref="BM110:BQ110"/>
    <mergeCell ref="B111:C111"/>
    <mergeCell ref="AK111:AP111"/>
    <mergeCell ref="AQ111:AW111"/>
    <mergeCell ref="AX111:BG111"/>
    <mergeCell ref="B110:C110"/>
    <mergeCell ref="AK110:AP110"/>
    <mergeCell ref="AQ110:AW110"/>
    <mergeCell ref="BH111:BL111"/>
    <mergeCell ref="BM111:BQ111"/>
    <mergeCell ref="D110:AD110"/>
    <mergeCell ref="D111:AD111"/>
    <mergeCell ref="AE110:AJ110"/>
    <mergeCell ref="AE111:AJ111"/>
    <mergeCell ref="AX113:BG113"/>
    <mergeCell ref="BH113:BL113"/>
    <mergeCell ref="BM113:BQ113"/>
    <mergeCell ref="D113:AD113"/>
    <mergeCell ref="AE113:AJ113"/>
    <mergeCell ref="B112:C112"/>
    <mergeCell ref="AK112:AP112"/>
    <mergeCell ref="AQ112:AW112"/>
    <mergeCell ref="AX112:BG112"/>
    <mergeCell ref="BH112:BL112"/>
    <mergeCell ref="BM112:BQ112"/>
    <mergeCell ref="D112:AD112"/>
    <mergeCell ref="AE112:AJ112"/>
    <mergeCell ref="AX114:BG114"/>
    <mergeCell ref="BH114:BL114"/>
    <mergeCell ref="BM114:BQ114"/>
    <mergeCell ref="B115:C115"/>
    <mergeCell ref="AK115:AP115"/>
    <mergeCell ref="AQ115:AW115"/>
    <mergeCell ref="AX115:BG115"/>
    <mergeCell ref="B114:C114"/>
    <mergeCell ref="AK114:AP114"/>
    <mergeCell ref="AQ114:AW114"/>
    <mergeCell ref="BH115:BL115"/>
    <mergeCell ref="BM115:BQ115"/>
    <mergeCell ref="D114:AD114"/>
    <mergeCell ref="D115:AD115"/>
    <mergeCell ref="AE114:AJ114"/>
    <mergeCell ref="AE115:AJ115"/>
    <mergeCell ref="AX117:BG117"/>
    <mergeCell ref="BH117:BL117"/>
    <mergeCell ref="BM117:BQ117"/>
    <mergeCell ref="D117:AD117"/>
    <mergeCell ref="AE117:AJ117"/>
    <mergeCell ref="B116:C116"/>
    <mergeCell ref="AK116:AP116"/>
    <mergeCell ref="AQ116:AW116"/>
    <mergeCell ref="AX116:BG116"/>
    <mergeCell ref="BH116:BL116"/>
    <mergeCell ref="BM116:BQ116"/>
    <mergeCell ref="D116:AD116"/>
    <mergeCell ref="AE116:AJ116"/>
    <mergeCell ref="AX118:BG118"/>
    <mergeCell ref="BH118:BL118"/>
    <mergeCell ref="BM118:BQ118"/>
    <mergeCell ref="B119:C119"/>
    <mergeCell ref="AK119:AP119"/>
    <mergeCell ref="AQ119:AW119"/>
    <mergeCell ref="AX119:BG119"/>
    <mergeCell ref="B118:C118"/>
    <mergeCell ref="AK118:AP118"/>
    <mergeCell ref="AQ118:AW118"/>
    <mergeCell ref="BH119:BL119"/>
    <mergeCell ref="BM119:BQ119"/>
    <mergeCell ref="D118:AD118"/>
    <mergeCell ref="D119:AD119"/>
    <mergeCell ref="AE118:AJ118"/>
    <mergeCell ref="AE119:AJ119"/>
    <mergeCell ref="AX121:BG121"/>
    <mergeCell ref="BH121:BL121"/>
    <mergeCell ref="BM121:BQ121"/>
    <mergeCell ref="D121:AD121"/>
    <mergeCell ref="AE121:AJ121"/>
    <mergeCell ref="B120:C120"/>
    <mergeCell ref="AK120:AP120"/>
    <mergeCell ref="AQ120:AW120"/>
    <mergeCell ref="AX120:BG120"/>
    <mergeCell ref="BH120:BL120"/>
    <mergeCell ref="BM120:BQ120"/>
    <mergeCell ref="D120:AD120"/>
    <mergeCell ref="AE120:AJ120"/>
    <mergeCell ref="B122:C122"/>
    <mergeCell ref="AK122:AP122"/>
    <mergeCell ref="AQ122:AW122"/>
    <mergeCell ref="V123:X123"/>
    <mergeCell ref="D22:AD22"/>
    <mergeCell ref="D23:AD23"/>
    <mergeCell ref="D24:AD24"/>
    <mergeCell ref="D25:AD25"/>
    <mergeCell ref="D26:AD26"/>
    <mergeCell ref="D27:AD27"/>
    <mergeCell ref="D28:AD28"/>
    <mergeCell ref="D29:AD29"/>
    <mergeCell ref="D30:AD30"/>
    <mergeCell ref="B121:C121"/>
    <mergeCell ref="AK121:AP121"/>
    <mergeCell ref="AQ121:AW121"/>
    <mergeCell ref="B117:C117"/>
    <mergeCell ref="AK117:AP117"/>
    <mergeCell ref="AQ117:AW117"/>
    <mergeCell ref="B113:C113"/>
    <mergeCell ref="AK113:AP113"/>
    <mergeCell ref="AQ113:AW113"/>
    <mergeCell ref="B109:C109"/>
    <mergeCell ref="AK109:AP109"/>
    <mergeCell ref="BZ125:CC125"/>
    <mergeCell ref="AD126:AK126"/>
    <mergeCell ref="AM126:AP126"/>
    <mergeCell ref="AR126:AV126"/>
    <mergeCell ref="AX126:BB126"/>
    <mergeCell ref="BD126:BH126"/>
    <mergeCell ref="BJ126:BN126"/>
    <mergeCell ref="BZ126:CC126"/>
    <mergeCell ref="AD125:AK125"/>
    <mergeCell ref="AM125:AP125"/>
    <mergeCell ref="AR125:AV125"/>
    <mergeCell ref="AX125:BB125"/>
    <mergeCell ref="BD125:BH125"/>
    <mergeCell ref="BJ125:BN125"/>
    <mergeCell ref="BZ130:CB130"/>
    <mergeCell ref="AD131:AK131"/>
    <mergeCell ref="AM131:AP131"/>
    <mergeCell ref="AR131:AV131"/>
    <mergeCell ref="AX131:BB131"/>
    <mergeCell ref="BD131:BH131"/>
    <mergeCell ref="BJ131:BN131"/>
    <mergeCell ref="BZ131:CB131"/>
    <mergeCell ref="AR129:AV129"/>
    <mergeCell ref="AE130:AK130"/>
    <mergeCell ref="AM130:AP130"/>
    <mergeCell ref="AR130:AV130"/>
    <mergeCell ref="AX130:BB130"/>
    <mergeCell ref="BD130:BH130"/>
    <mergeCell ref="AC134:AK134"/>
    <mergeCell ref="AM134:AP134"/>
    <mergeCell ref="AR134:AV134"/>
    <mergeCell ref="AX134:BB134"/>
    <mergeCell ref="BD134:BH134"/>
    <mergeCell ref="BJ134:BN134"/>
    <mergeCell ref="AC133:AK133"/>
    <mergeCell ref="AM133:AP133"/>
    <mergeCell ref="AR133:AV133"/>
    <mergeCell ref="AX133:BB133"/>
    <mergeCell ref="BD133:BH133"/>
    <mergeCell ref="BJ133:BN133"/>
    <mergeCell ref="AC132:AK132"/>
    <mergeCell ref="AM132:AP132"/>
    <mergeCell ref="AR132:AV132"/>
    <mergeCell ref="AX132:BB132"/>
    <mergeCell ref="BD132:BH132"/>
    <mergeCell ref="BJ132:BN132"/>
    <mergeCell ref="BJ130:BN130"/>
    <mergeCell ref="AD128:AK128"/>
    <mergeCell ref="AM128:AP128"/>
    <mergeCell ref="AR128:AV128"/>
    <mergeCell ref="AX128:BB128"/>
    <mergeCell ref="BD128:BH128"/>
    <mergeCell ref="BJ128:BN128"/>
    <mergeCell ref="AD127:AK127"/>
    <mergeCell ref="AM127:AP127"/>
    <mergeCell ref="AR127:AV127"/>
    <mergeCell ref="AX127:BB127"/>
    <mergeCell ref="BD127:BH127"/>
    <mergeCell ref="BJ127:BN127"/>
    <mergeCell ref="AX122:BG122"/>
    <mergeCell ref="BH122:BL122"/>
    <mergeCell ref="BM122:BQ122"/>
    <mergeCell ref="AX123:BG123"/>
    <mergeCell ref="AE122:AJ122"/>
    <mergeCell ref="D122:AD122"/>
    <mergeCell ref="BH123:BL123"/>
    <mergeCell ref="BM123:BQ123"/>
  </mergeCells>
  <dataValidations count="2">
    <dataValidation type="list" allowBlank="1" showInputMessage="1" showErrorMessage="1" sqref="AK23:AK123" xr:uid="{877588D9-7379-4027-B175-63A5491DA6D1}">
      <formula1>format</formula1>
    </dataValidation>
    <dataValidation type="list" allowBlank="1" showInputMessage="1" showErrorMessage="1" sqref="AQ23:AW123" xr:uid="{064E6283-4D9E-48DC-8C6C-AD26A65C2646}">
      <formula1>genre</formula1>
    </dataValidation>
  </dataValidations>
  <pageMargins left="0.31496062992125984" right="0.31496062992125984" top="0.35433070866141736" bottom="0.35433070866141736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5C9395-7A0F-47E9-9239-067C9904B3E9}">
          <x14:formula1>
            <xm:f>'(à cacher!) listes'!$A$20:$A$22</xm:f>
          </x14:formula1>
          <xm:sqref>BH23:BH122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35"/>
  <sheetViews>
    <sheetView showGridLines="0" topLeftCell="A4" zoomScaleNormal="100" workbookViewId="0">
      <pane ySplit="17" topLeftCell="A127" activePane="bottomLeft" state="frozen"/>
      <selection activeCell="BN11" sqref="BN11"/>
      <selection pane="bottomLeft" activeCell="AD15" sqref="AD15:AK15"/>
    </sheetView>
  </sheetViews>
  <sheetFormatPr baseColWidth="10" defaultColWidth="1.85546875" defaultRowHeight="12.75" x14ac:dyDescent="0.2"/>
  <cols>
    <col min="1" max="1" width="1.85546875" style="5"/>
    <col min="2" max="2" width="1.42578125" style="5" customWidth="1"/>
    <col min="3" max="3" width="2.140625" style="5" customWidth="1"/>
    <col min="4" max="73" width="1.85546875" style="5"/>
    <col min="74" max="74" width="1.7109375" style="5" customWidth="1"/>
    <col min="75" max="75" width="1.85546875" style="5"/>
    <col min="76" max="87" width="0" style="5" hidden="1" customWidth="1"/>
    <col min="88" max="88" width="6" style="5" hidden="1" customWidth="1"/>
    <col min="89" max="95" width="0" style="5" hidden="1" customWidth="1"/>
    <col min="96" max="16384" width="1.85546875" style="5"/>
  </cols>
  <sheetData>
    <row r="1" spans="1:75" ht="7.5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BR1" s="6"/>
    </row>
    <row r="2" spans="1:75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4"/>
      <c r="BR2" s="6" t="s">
        <v>4</v>
      </c>
    </row>
    <row r="3" spans="1:75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  <c r="AN3" s="4"/>
      <c r="BR3" s="7" t="s">
        <v>5</v>
      </c>
    </row>
    <row r="4" spans="1:75" ht="15.75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4"/>
      <c r="AK4" s="4"/>
      <c r="AL4" s="4"/>
      <c r="AM4" s="4"/>
      <c r="AN4" s="4"/>
      <c r="BR4" s="7" t="s">
        <v>26</v>
      </c>
    </row>
    <row r="5" spans="1:75" ht="19.5" customHeight="1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4"/>
      <c r="AI5" s="4"/>
      <c r="AJ5" s="4"/>
      <c r="AK5" s="4"/>
      <c r="AL5" s="4"/>
      <c r="AM5" s="4"/>
      <c r="AN5" s="4"/>
      <c r="BR5" s="38" t="s">
        <v>27</v>
      </c>
    </row>
    <row r="6" spans="1:75" ht="15.75" x14ac:dyDescent="0.25">
      <c r="A6" s="46" t="s">
        <v>217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4"/>
      <c r="AI6" s="4"/>
      <c r="AJ6" s="4"/>
      <c r="AK6" s="4"/>
      <c r="AL6" s="4"/>
      <c r="AM6" s="4"/>
      <c r="AN6" s="4"/>
      <c r="BR6" s="7"/>
    </row>
    <row r="7" spans="1:75" ht="8.25" customHeight="1" x14ac:dyDescent="0.2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</row>
    <row r="8" spans="1:75" s="36" customFormat="1" ht="17.25" customHeight="1" x14ac:dyDescent="0.25">
      <c r="A8" s="40" t="s">
        <v>48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43"/>
      <c r="AF8" s="43"/>
      <c r="AG8" s="43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5"/>
    </row>
    <row r="9" spans="1:75" s="8" customFormat="1" ht="14.1" customHeight="1" x14ac:dyDescent="0.2">
      <c r="A9" s="204" t="s">
        <v>212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</row>
    <row r="10" spans="1:75" ht="6.75" customHeight="1" x14ac:dyDescent="0.2">
      <c r="A10" s="11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ht="12.75" customHeight="1" x14ac:dyDescent="0.2">
      <c r="A11" s="20"/>
      <c r="B11" s="21" t="s">
        <v>15</v>
      </c>
      <c r="C11" s="22"/>
      <c r="D11" s="23"/>
      <c r="E11" s="20"/>
      <c r="F11" s="21"/>
      <c r="G11" s="21"/>
      <c r="H11" s="23"/>
      <c r="I11" s="23"/>
      <c r="J11" s="23"/>
      <c r="K11" s="23"/>
      <c r="L11" s="23"/>
      <c r="M11" s="23"/>
      <c r="N11" s="24"/>
      <c r="O11" s="24"/>
      <c r="P11" s="2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7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2"/>
      <c r="BS11" s="17"/>
      <c r="BT11" s="17"/>
      <c r="BU11" s="17"/>
      <c r="BV11" s="17"/>
      <c r="BW11" s="22"/>
    </row>
    <row r="12" spans="1:75" ht="4.5" customHeight="1" x14ac:dyDescent="0.2">
      <c r="A12" s="20"/>
      <c r="B12" s="21"/>
      <c r="C12" s="22"/>
      <c r="D12" s="23"/>
      <c r="E12" s="20"/>
      <c r="F12" s="21"/>
      <c r="G12" s="21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2"/>
      <c r="BS12" s="17"/>
      <c r="BT12" s="17"/>
      <c r="BU12" s="17"/>
      <c r="BV12" s="17"/>
      <c r="BW12" s="22"/>
    </row>
    <row r="13" spans="1:75" x14ac:dyDescent="0.2">
      <c r="A13" s="20"/>
      <c r="B13" s="21" t="s">
        <v>21</v>
      </c>
      <c r="C13" s="22"/>
      <c r="D13" s="23"/>
      <c r="E13" s="20"/>
      <c r="F13" s="21"/>
      <c r="G13" s="21"/>
      <c r="H13" s="23"/>
      <c r="I13" s="23"/>
      <c r="J13" s="23"/>
      <c r="K13" s="23"/>
      <c r="L13" s="23"/>
      <c r="M13" s="23"/>
      <c r="N13" s="24"/>
      <c r="O13" s="24"/>
      <c r="P13" s="2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7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2"/>
      <c r="BS13" s="17"/>
      <c r="BT13" s="17"/>
      <c r="BU13" s="17"/>
      <c r="BV13" s="17"/>
      <c r="BW13" s="22"/>
    </row>
    <row r="14" spans="1:75" ht="4.5" customHeight="1" x14ac:dyDescent="0.2">
      <c r="A14" s="20"/>
      <c r="B14" s="21"/>
      <c r="C14" s="22"/>
      <c r="D14" s="23"/>
      <c r="E14" s="20"/>
      <c r="F14" s="21"/>
      <c r="G14" s="21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2"/>
      <c r="BS14" s="17"/>
      <c r="BT14" s="17"/>
      <c r="BU14" s="17"/>
      <c r="BV14" s="17"/>
      <c r="BW14" s="22"/>
    </row>
    <row r="15" spans="1:75" ht="12.75" customHeight="1" x14ac:dyDescent="0.2">
      <c r="A15" s="20"/>
      <c r="B15" s="21" t="s">
        <v>22</v>
      </c>
      <c r="C15" s="22"/>
      <c r="D15" s="23"/>
      <c r="E15" s="20"/>
      <c r="F15" s="21"/>
      <c r="G15" s="21"/>
      <c r="H15" s="23"/>
      <c r="I15" s="23"/>
      <c r="J15" s="23"/>
      <c r="K15" s="23"/>
      <c r="L15" s="23"/>
      <c r="M15" s="23"/>
      <c r="N15" s="24"/>
      <c r="O15" s="24"/>
      <c r="P15" s="24"/>
      <c r="Q15" s="24" t="s">
        <v>23</v>
      </c>
      <c r="R15" s="24"/>
      <c r="S15" s="198"/>
      <c r="T15" s="199"/>
      <c r="U15" s="199"/>
      <c r="V15" s="199"/>
      <c r="W15" s="199"/>
      <c r="X15" s="199"/>
      <c r="Y15" s="199"/>
      <c r="Z15" s="200"/>
      <c r="AA15" s="24"/>
      <c r="AB15" s="25" t="s">
        <v>24</v>
      </c>
      <c r="AC15" s="24"/>
      <c r="AD15" s="198"/>
      <c r="AE15" s="199"/>
      <c r="AF15" s="199"/>
      <c r="AG15" s="199"/>
      <c r="AH15" s="199"/>
      <c r="AI15" s="199"/>
      <c r="AJ15" s="199"/>
      <c r="AK15" s="200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17"/>
      <c r="BT15" s="17"/>
      <c r="BU15" s="17"/>
      <c r="BV15" s="17"/>
      <c r="BW15" s="24"/>
    </row>
    <row r="16" spans="1:75" ht="12.75" customHeight="1" x14ac:dyDescent="0.2">
      <c r="A16" s="20"/>
      <c r="B16" s="21"/>
      <c r="C16" s="22"/>
      <c r="D16" s="23"/>
      <c r="E16" s="20"/>
      <c r="F16" s="21"/>
      <c r="G16" s="21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6" t="s">
        <v>215</v>
      </c>
      <c r="T16" s="26"/>
      <c r="U16" s="26"/>
      <c r="V16" s="26"/>
      <c r="W16" s="26"/>
      <c r="X16" s="24"/>
      <c r="Y16" s="24"/>
      <c r="Z16" s="24"/>
      <c r="AA16" s="24"/>
      <c r="AB16" s="24"/>
      <c r="AC16" s="24"/>
      <c r="AD16" s="26" t="s">
        <v>216</v>
      </c>
      <c r="AE16" s="27"/>
      <c r="AF16" s="27"/>
      <c r="AG16" s="27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17"/>
      <c r="BT16" s="17"/>
      <c r="BU16" s="17"/>
      <c r="BV16" s="17"/>
      <c r="BW16" s="24"/>
    </row>
    <row r="17" spans="1:77" ht="20.25" customHeight="1" x14ac:dyDescent="0.2">
      <c r="A17" s="20"/>
      <c r="B17" s="28" t="s">
        <v>50</v>
      </c>
      <c r="C17" s="29"/>
      <c r="D17" s="30"/>
      <c r="E17" s="31"/>
      <c r="F17" s="32"/>
      <c r="G17" s="32"/>
      <c r="H17" s="30"/>
      <c r="I17" s="30"/>
      <c r="J17" s="30"/>
      <c r="K17" s="30"/>
      <c r="L17" s="30"/>
      <c r="M17" s="30"/>
      <c r="N17" s="24"/>
      <c r="O17" s="24"/>
      <c r="P17" s="24"/>
      <c r="Q17" s="24"/>
      <c r="R17" s="24"/>
      <c r="S17" s="27"/>
      <c r="T17" s="27"/>
      <c r="U17" s="27"/>
      <c r="V17" s="27"/>
      <c r="W17" s="27"/>
      <c r="X17" s="24"/>
      <c r="Y17" s="24"/>
      <c r="Z17" s="24"/>
      <c r="AA17" s="24"/>
      <c r="AB17" s="24"/>
      <c r="AC17" s="24"/>
      <c r="AD17" s="27"/>
      <c r="AE17" s="27"/>
      <c r="AF17" s="27"/>
      <c r="AG17" s="27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17"/>
      <c r="BT17" s="17"/>
      <c r="BU17" s="17"/>
      <c r="BV17" s="17"/>
      <c r="BW17" s="24"/>
    </row>
    <row r="18" spans="1:77" ht="8.25" customHeight="1" x14ac:dyDescent="0.2">
      <c r="B18" s="4"/>
      <c r="C18" s="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4"/>
      <c r="BR18" s="4"/>
      <c r="BW18" s="4"/>
    </row>
    <row r="19" spans="1:77" ht="4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18"/>
      <c r="BI19" s="18"/>
      <c r="BJ19" s="18"/>
      <c r="BK19" s="18"/>
      <c r="BL19" s="18"/>
      <c r="BM19" s="18"/>
      <c r="BN19" s="18"/>
      <c r="BO19" s="17"/>
      <c r="BP19" s="17"/>
      <c r="BQ19" s="17"/>
      <c r="BR19" s="17"/>
      <c r="BS19" s="17"/>
      <c r="BT19" s="17"/>
      <c r="BU19" s="17"/>
      <c r="BV19" s="17"/>
      <c r="BW19" s="17"/>
    </row>
    <row r="20" spans="1:77" s="36" customFormat="1" ht="40.5" customHeight="1" x14ac:dyDescent="0.25">
      <c r="A20" s="35"/>
      <c r="B20" s="35"/>
      <c r="C20" s="35"/>
      <c r="D20" s="192" t="s">
        <v>28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4"/>
      <c r="AE20" s="211" t="s">
        <v>0</v>
      </c>
      <c r="AF20" s="212"/>
      <c r="AG20" s="212"/>
      <c r="AH20" s="212"/>
      <c r="AI20" s="212"/>
      <c r="AJ20" s="213"/>
      <c r="AK20" s="192" t="s">
        <v>1</v>
      </c>
      <c r="AL20" s="193"/>
      <c r="AM20" s="193"/>
      <c r="AN20" s="193"/>
      <c r="AO20" s="193"/>
      <c r="AP20" s="194"/>
      <c r="AQ20" s="192" t="s">
        <v>2</v>
      </c>
      <c r="AR20" s="193"/>
      <c r="AS20" s="193"/>
      <c r="AT20" s="193"/>
      <c r="AU20" s="193"/>
      <c r="AV20" s="193"/>
      <c r="AW20" s="194"/>
      <c r="AX20" s="192" t="s">
        <v>3</v>
      </c>
      <c r="AY20" s="193"/>
      <c r="AZ20" s="193"/>
      <c r="BA20" s="193"/>
      <c r="BB20" s="193"/>
      <c r="BC20" s="193"/>
      <c r="BD20" s="193"/>
      <c r="BE20" s="193"/>
      <c r="BF20" s="193"/>
      <c r="BG20" s="194"/>
      <c r="BH20" s="205" t="s">
        <v>17</v>
      </c>
      <c r="BI20" s="206"/>
      <c r="BJ20" s="206"/>
      <c r="BK20" s="206"/>
      <c r="BL20" s="207"/>
      <c r="BM20" s="205" t="s">
        <v>199</v>
      </c>
      <c r="BN20" s="206"/>
      <c r="BO20" s="206"/>
      <c r="BP20" s="206"/>
      <c r="BQ20" s="207"/>
      <c r="BR20" s="205" t="s">
        <v>45</v>
      </c>
      <c r="BS20" s="206"/>
      <c r="BT20" s="206"/>
      <c r="BU20" s="206"/>
      <c r="BV20" s="207"/>
      <c r="BW20" s="30"/>
      <c r="BY20" s="36" t="s">
        <v>200</v>
      </c>
    </row>
    <row r="21" spans="1:77" s="36" customFormat="1" x14ac:dyDescent="0.25">
      <c r="A21" s="35"/>
      <c r="B21" s="185">
        <v>1</v>
      </c>
      <c r="C21" s="186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0"/>
      <c r="AE21" s="178"/>
      <c r="AF21" s="179"/>
      <c r="AG21" s="179"/>
      <c r="AH21" s="179"/>
      <c r="AI21" s="179"/>
      <c r="AJ21" s="180"/>
      <c r="AK21" s="187" t="s">
        <v>167</v>
      </c>
      <c r="AL21" s="188"/>
      <c r="AM21" s="188"/>
      <c r="AN21" s="188"/>
      <c r="AO21" s="188"/>
      <c r="AP21" s="189"/>
      <c r="AQ21" s="173" t="s">
        <v>167</v>
      </c>
      <c r="AR21" s="174"/>
      <c r="AS21" s="174"/>
      <c r="AT21" s="174"/>
      <c r="AU21" s="174"/>
      <c r="AV21" s="174"/>
      <c r="AW21" s="175"/>
      <c r="AX21" s="170"/>
      <c r="AY21" s="171"/>
      <c r="AZ21" s="171"/>
      <c r="BA21" s="171"/>
      <c r="BB21" s="171"/>
      <c r="BC21" s="171"/>
      <c r="BD21" s="171"/>
      <c r="BE21" s="171"/>
      <c r="BF21" s="171"/>
      <c r="BG21" s="172"/>
      <c r="BH21" s="173" t="s">
        <v>167</v>
      </c>
      <c r="BI21" s="174"/>
      <c r="BJ21" s="174"/>
      <c r="BK21" s="174"/>
      <c r="BL21" s="175"/>
      <c r="BM21" s="173"/>
      <c r="BN21" s="174"/>
      <c r="BO21" s="174"/>
      <c r="BP21" s="174"/>
      <c r="BQ21" s="175"/>
      <c r="BR21" s="173"/>
      <c r="BS21" s="174"/>
      <c r="BT21" s="174"/>
      <c r="BU21" s="174"/>
      <c r="BV21" s="175"/>
      <c r="BW21" s="35"/>
      <c r="BY21" s="36" t="e">
        <f>IF(BR21&gt;$CJ$121,1,0)</f>
        <v>#DIV/0!</v>
      </c>
    </row>
    <row r="22" spans="1:77" s="36" customFormat="1" x14ac:dyDescent="0.25">
      <c r="A22" s="35"/>
      <c r="B22" s="185">
        <f>B21+1</f>
        <v>2</v>
      </c>
      <c r="C22" s="186"/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0"/>
      <c r="AE22" s="178"/>
      <c r="AF22" s="179"/>
      <c r="AG22" s="179"/>
      <c r="AH22" s="179"/>
      <c r="AI22" s="179"/>
      <c r="AJ22" s="180"/>
      <c r="AK22" s="187"/>
      <c r="AL22" s="188"/>
      <c r="AM22" s="188"/>
      <c r="AN22" s="188"/>
      <c r="AO22" s="188"/>
      <c r="AP22" s="189"/>
      <c r="AQ22" s="173"/>
      <c r="AR22" s="174"/>
      <c r="AS22" s="174"/>
      <c r="AT22" s="174"/>
      <c r="AU22" s="174"/>
      <c r="AV22" s="174"/>
      <c r="AW22" s="175"/>
      <c r="AX22" s="170"/>
      <c r="AY22" s="171"/>
      <c r="AZ22" s="171"/>
      <c r="BA22" s="171"/>
      <c r="BB22" s="171"/>
      <c r="BC22" s="171"/>
      <c r="BD22" s="171"/>
      <c r="BE22" s="171"/>
      <c r="BF22" s="171"/>
      <c r="BG22" s="172"/>
      <c r="BH22" s="173"/>
      <c r="BI22" s="174"/>
      <c r="BJ22" s="174"/>
      <c r="BK22" s="174"/>
      <c r="BL22" s="175"/>
      <c r="BM22" s="173"/>
      <c r="BN22" s="174"/>
      <c r="BO22" s="174"/>
      <c r="BP22" s="174"/>
      <c r="BQ22" s="175"/>
      <c r="BR22" s="173"/>
      <c r="BS22" s="174"/>
      <c r="BT22" s="174"/>
      <c r="BU22" s="174"/>
      <c r="BV22" s="175"/>
      <c r="BW22" s="35"/>
      <c r="BY22" s="36" t="e">
        <f t="shared" ref="BY22:BY85" si="0">IF(BR22&gt;$CJ$121,1,0)</f>
        <v>#DIV/0!</v>
      </c>
    </row>
    <row r="23" spans="1:77" s="36" customFormat="1" x14ac:dyDescent="0.25">
      <c r="A23" s="35"/>
      <c r="B23" s="185">
        <f t="shared" ref="B23:B54" si="1">B22+1</f>
        <v>3</v>
      </c>
      <c r="C23" s="186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10"/>
      <c r="AE23" s="178"/>
      <c r="AF23" s="179"/>
      <c r="AG23" s="179"/>
      <c r="AH23" s="179"/>
      <c r="AI23" s="179"/>
      <c r="AJ23" s="180"/>
      <c r="AK23" s="187"/>
      <c r="AL23" s="188"/>
      <c r="AM23" s="188"/>
      <c r="AN23" s="188"/>
      <c r="AO23" s="188"/>
      <c r="AP23" s="189"/>
      <c r="AQ23" s="173"/>
      <c r="AR23" s="174"/>
      <c r="AS23" s="174"/>
      <c r="AT23" s="174"/>
      <c r="AU23" s="174"/>
      <c r="AV23" s="174"/>
      <c r="AW23" s="175"/>
      <c r="AX23" s="170"/>
      <c r="AY23" s="171"/>
      <c r="AZ23" s="171"/>
      <c r="BA23" s="171"/>
      <c r="BB23" s="171"/>
      <c r="BC23" s="171"/>
      <c r="BD23" s="171"/>
      <c r="BE23" s="171"/>
      <c r="BF23" s="171"/>
      <c r="BG23" s="172"/>
      <c r="BH23" s="173"/>
      <c r="BI23" s="174"/>
      <c r="BJ23" s="174"/>
      <c r="BK23" s="174"/>
      <c r="BL23" s="175"/>
      <c r="BM23" s="173"/>
      <c r="BN23" s="174"/>
      <c r="BO23" s="174"/>
      <c r="BP23" s="174"/>
      <c r="BQ23" s="175"/>
      <c r="BR23" s="173"/>
      <c r="BS23" s="174"/>
      <c r="BT23" s="174"/>
      <c r="BU23" s="174"/>
      <c r="BV23" s="175"/>
      <c r="BW23" s="35"/>
      <c r="BY23" s="36" t="e">
        <f t="shared" si="0"/>
        <v>#DIV/0!</v>
      </c>
    </row>
    <row r="24" spans="1:77" s="36" customFormat="1" x14ac:dyDescent="0.25">
      <c r="A24" s="35"/>
      <c r="B24" s="185">
        <f t="shared" si="1"/>
        <v>4</v>
      </c>
      <c r="C24" s="186"/>
      <c r="D24" s="208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10"/>
      <c r="AE24" s="178"/>
      <c r="AF24" s="179"/>
      <c r="AG24" s="179"/>
      <c r="AH24" s="179"/>
      <c r="AI24" s="179"/>
      <c r="AJ24" s="180"/>
      <c r="AK24" s="187"/>
      <c r="AL24" s="188"/>
      <c r="AM24" s="188"/>
      <c r="AN24" s="188"/>
      <c r="AO24" s="188"/>
      <c r="AP24" s="189"/>
      <c r="AQ24" s="173"/>
      <c r="AR24" s="174"/>
      <c r="AS24" s="174"/>
      <c r="AT24" s="174"/>
      <c r="AU24" s="174"/>
      <c r="AV24" s="174"/>
      <c r="AW24" s="175"/>
      <c r="AX24" s="170"/>
      <c r="AY24" s="171"/>
      <c r="AZ24" s="171"/>
      <c r="BA24" s="171"/>
      <c r="BB24" s="171"/>
      <c r="BC24" s="171"/>
      <c r="BD24" s="171"/>
      <c r="BE24" s="171"/>
      <c r="BF24" s="171"/>
      <c r="BG24" s="172"/>
      <c r="BH24" s="173"/>
      <c r="BI24" s="174"/>
      <c r="BJ24" s="174"/>
      <c r="BK24" s="174"/>
      <c r="BL24" s="175"/>
      <c r="BM24" s="173"/>
      <c r="BN24" s="174"/>
      <c r="BO24" s="174"/>
      <c r="BP24" s="174"/>
      <c r="BQ24" s="175"/>
      <c r="BR24" s="173"/>
      <c r="BS24" s="174"/>
      <c r="BT24" s="174"/>
      <c r="BU24" s="174"/>
      <c r="BV24" s="175"/>
      <c r="BW24" s="35"/>
      <c r="BY24" s="36" t="e">
        <f t="shared" si="0"/>
        <v>#DIV/0!</v>
      </c>
    </row>
    <row r="25" spans="1:77" s="36" customFormat="1" x14ac:dyDescent="0.25">
      <c r="A25" s="35"/>
      <c r="B25" s="185">
        <f t="shared" si="1"/>
        <v>5</v>
      </c>
      <c r="C25" s="186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10"/>
      <c r="AE25" s="178"/>
      <c r="AF25" s="179"/>
      <c r="AG25" s="179"/>
      <c r="AH25" s="179"/>
      <c r="AI25" s="179"/>
      <c r="AJ25" s="180"/>
      <c r="AK25" s="187"/>
      <c r="AL25" s="188"/>
      <c r="AM25" s="188"/>
      <c r="AN25" s="188"/>
      <c r="AO25" s="188"/>
      <c r="AP25" s="189"/>
      <c r="AQ25" s="173"/>
      <c r="AR25" s="174"/>
      <c r="AS25" s="174"/>
      <c r="AT25" s="174"/>
      <c r="AU25" s="174"/>
      <c r="AV25" s="174"/>
      <c r="AW25" s="175"/>
      <c r="AX25" s="170"/>
      <c r="AY25" s="171"/>
      <c r="AZ25" s="171"/>
      <c r="BA25" s="171"/>
      <c r="BB25" s="171"/>
      <c r="BC25" s="171"/>
      <c r="BD25" s="171"/>
      <c r="BE25" s="171"/>
      <c r="BF25" s="171"/>
      <c r="BG25" s="172"/>
      <c r="BH25" s="173"/>
      <c r="BI25" s="174"/>
      <c r="BJ25" s="174"/>
      <c r="BK25" s="174"/>
      <c r="BL25" s="175"/>
      <c r="BM25" s="173"/>
      <c r="BN25" s="174"/>
      <c r="BO25" s="174"/>
      <c r="BP25" s="174"/>
      <c r="BQ25" s="175"/>
      <c r="BR25" s="173"/>
      <c r="BS25" s="174"/>
      <c r="BT25" s="174"/>
      <c r="BU25" s="174"/>
      <c r="BV25" s="175"/>
      <c r="BW25" s="35"/>
      <c r="BY25" s="36" t="e">
        <f t="shared" si="0"/>
        <v>#DIV/0!</v>
      </c>
    </row>
    <row r="26" spans="1:77" s="36" customFormat="1" x14ac:dyDescent="0.25">
      <c r="A26" s="35"/>
      <c r="B26" s="185">
        <f t="shared" si="1"/>
        <v>6</v>
      </c>
      <c r="C26" s="186"/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10"/>
      <c r="AE26" s="178"/>
      <c r="AF26" s="179"/>
      <c r="AG26" s="179"/>
      <c r="AH26" s="179"/>
      <c r="AI26" s="179"/>
      <c r="AJ26" s="180"/>
      <c r="AK26" s="187"/>
      <c r="AL26" s="188"/>
      <c r="AM26" s="188"/>
      <c r="AN26" s="188"/>
      <c r="AO26" s="188"/>
      <c r="AP26" s="189"/>
      <c r="AQ26" s="173"/>
      <c r="AR26" s="174"/>
      <c r="AS26" s="174"/>
      <c r="AT26" s="174"/>
      <c r="AU26" s="174"/>
      <c r="AV26" s="174"/>
      <c r="AW26" s="175"/>
      <c r="AX26" s="170"/>
      <c r="AY26" s="171"/>
      <c r="AZ26" s="171"/>
      <c r="BA26" s="171"/>
      <c r="BB26" s="171"/>
      <c r="BC26" s="171"/>
      <c r="BD26" s="171"/>
      <c r="BE26" s="171"/>
      <c r="BF26" s="171"/>
      <c r="BG26" s="172"/>
      <c r="BH26" s="173"/>
      <c r="BI26" s="174"/>
      <c r="BJ26" s="174"/>
      <c r="BK26" s="174"/>
      <c r="BL26" s="175"/>
      <c r="BM26" s="173"/>
      <c r="BN26" s="174"/>
      <c r="BO26" s="174"/>
      <c r="BP26" s="174"/>
      <c r="BQ26" s="175"/>
      <c r="BR26" s="173"/>
      <c r="BS26" s="174"/>
      <c r="BT26" s="174"/>
      <c r="BU26" s="174"/>
      <c r="BV26" s="175"/>
      <c r="BW26" s="35"/>
      <c r="BY26" s="36" t="e">
        <f t="shared" si="0"/>
        <v>#DIV/0!</v>
      </c>
    </row>
    <row r="27" spans="1:77" s="36" customFormat="1" x14ac:dyDescent="0.25">
      <c r="A27" s="35"/>
      <c r="B27" s="185">
        <f t="shared" si="1"/>
        <v>7</v>
      </c>
      <c r="C27" s="186"/>
      <c r="D27" s="208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10"/>
      <c r="AE27" s="178"/>
      <c r="AF27" s="179"/>
      <c r="AG27" s="179"/>
      <c r="AH27" s="179"/>
      <c r="AI27" s="179"/>
      <c r="AJ27" s="180"/>
      <c r="AK27" s="187"/>
      <c r="AL27" s="188"/>
      <c r="AM27" s="188"/>
      <c r="AN27" s="188"/>
      <c r="AO27" s="188"/>
      <c r="AP27" s="189"/>
      <c r="AQ27" s="173"/>
      <c r="AR27" s="174"/>
      <c r="AS27" s="174"/>
      <c r="AT27" s="174"/>
      <c r="AU27" s="174"/>
      <c r="AV27" s="174"/>
      <c r="AW27" s="175"/>
      <c r="AX27" s="170"/>
      <c r="AY27" s="171"/>
      <c r="AZ27" s="171"/>
      <c r="BA27" s="171"/>
      <c r="BB27" s="171"/>
      <c r="BC27" s="171"/>
      <c r="BD27" s="171"/>
      <c r="BE27" s="171"/>
      <c r="BF27" s="171"/>
      <c r="BG27" s="172"/>
      <c r="BH27" s="173"/>
      <c r="BI27" s="174"/>
      <c r="BJ27" s="174"/>
      <c r="BK27" s="174"/>
      <c r="BL27" s="175"/>
      <c r="BM27" s="173"/>
      <c r="BN27" s="174"/>
      <c r="BO27" s="174"/>
      <c r="BP27" s="174"/>
      <c r="BQ27" s="175"/>
      <c r="BR27" s="173"/>
      <c r="BS27" s="174"/>
      <c r="BT27" s="174"/>
      <c r="BU27" s="174"/>
      <c r="BV27" s="175"/>
      <c r="BW27" s="35"/>
      <c r="BY27" s="36" t="e">
        <f t="shared" si="0"/>
        <v>#DIV/0!</v>
      </c>
    </row>
    <row r="28" spans="1:77" s="36" customFormat="1" x14ac:dyDescent="0.25">
      <c r="A28" s="35"/>
      <c r="B28" s="185">
        <f t="shared" si="1"/>
        <v>8</v>
      </c>
      <c r="C28" s="186"/>
      <c r="D28" s="208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10"/>
      <c r="AE28" s="178"/>
      <c r="AF28" s="179"/>
      <c r="AG28" s="179"/>
      <c r="AH28" s="179"/>
      <c r="AI28" s="179"/>
      <c r="AJ28" s="180"/>
      <c r="AK28" s="187"/>
      <c r="AL28" s="188"/>
      <c r="AM28" s="188"/>
      <c r="AN28" s="188"/>
      <c r="AO28" s="188"/>
      <c r="AP28" s="189"/>
      <c r="AQ28" s="173"/>
      <c r="AR28" s="174"/>
      <c r="AS28" s="174"/>
      <c r="AT28" s="174"/>
      <c r="AU28" s="174"/>
      <c r="AV28" s="174"/>
      <c r="AW28" s="175"/>
      <c r="AX28" s="170"/>
      <c r="AY28" s="171"/>
      <c r="AZ28" s="171"/>
      <c r="BA28" s="171"/>
      <c r="BB28" s="171"/>
      <c r="BC28" s="171"/>
      <c r="BD28" s="171"/>
      <c r="BE28" s="171"/>
      <c r="BF28" s="171"/>
      <c r="BG28" s="172"/>
      <c r="BH28" s="173"/>
      <c r="BI28" s="174"/>
      <c r="BJ28" s="174"/>
      <c r="BK28" s="174"/>
      <c r="BL28" s="175"/>
      <c r="BM28" s="173"/>
      <c r="BN28" s="174"/>
      <c r="BO28" s="174"/>
      <c r="BP28" s="174"/>
      <c r="BQ28" s="175"/>
      <c r="BR28" s="173"/>
      <c r="BS28" s="174"/>
      <c r="BT28" s="174"/>
      <c r="BU28" s="174"/>
      <c r="BV28" s="175"/>
      <c r="BW28" s="35"/>
      <c r="BY28" s="36" t="e">
        <f t="shared" si="0"/>
        <v>#DIV/0!</v>
      </c>
    </row>
    <row r="29" spans="1:77" s="36" customFormat="1" x14ac:dyDescent="0.25">
      <c r="A29" s="35"/>
      <c r="B29" s="185">
        <f t="shared" si="1"/>
        <v>9</v>
      </c>
      <c r="C29" s="186"/>
      <c r="D29" s="208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10"/>
      <c r="AE29" s="178"/>
      <c r="AF29" s="179"/>
      <c r="AG29" s="179"/>
      <c r="AH29" s="179"/>
      <c r="AI29" s="179"/>
      <c r="AJ29" s="180"/>
      <c r="AK29" s="187"/>
      <c r="AL29" s="188"/>
      <c r="AM29" s="188"/>
      <c r="AN29" s="188"/>
      <c r="AO29" s="188"/>
      <c r="AP29" s="189"/>
      <c r="AQ29" s="173"/>
      <c r="AR29" s="174"/>
      <c r="AS29" s="174"/>
      <c r="AT29" s="174"/>
      <c r="AU29" s="174"/>
      <c r="AV29" s="174"/>
      <c r="AW29" s="175"/>
      <c r="AX29" s="170"/>
      <c r="AY29" s="171"/>
      <c r="AZ29" s="171"/>
      <c r="BA29" s="171"/>
      <c r="BB29" s="171"/>
      <c r="BC29" s="171"/>
      <c r="BD29" s="171"/>
      <c r="BE29" s="171"/>
      <c r="BF29" s="171"/>
      <c r="BG29" s="172"/>
      <c r="BH29" s="173"/>
      <c r="BI29" s="174"/>
      <c r="BJ29" s="174"/>
      <c r="BK29" s="174"/>
      <c r="BL29" s="175"/>
      <c r="BM29" s="173"/>
      <c r="BN29" s="174"/>
      <c r="BO29" s="174"/>
      <c r="BP29" s="174"/>
      <c r="BQ29" s="175"/>
      <c r="BR29" s="173"/>
      <c r="BS29" s="174"/>
      <c r="BT29" s="174"/>
      <c r="BU29" s="174"/>
      <c r="BV29" s="175"/>
      <c r="BW29" s="35"/>
      <c r="BY29" s="36" t="e">
        <f t="shared" si="0"/>
        <v>#DIV/0!</v>
      </c>
    </row>
    <row r="30" spans="1:77" s="36" customFormat="1" x14ac:dyDescent="0.25">
      <c r="A30" s="35"/>
      <c r="B30" s="185">
        <f t="shared" si="1"/>
        <v>10</v>
      </c>
      <c r="C30" s="186"/>
      <c r="D30" s="208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10"/>
      <c r="AE30" s="178"/>
      <c r="AF30" s="179"/>
      <c r="AG30" s="179"/>
      <c r="AH30" s="179"/>
      <c r="AI30" s="179"/>
      <c r="AJ30" s="180"/>
      <c r="AK30" s="187"/>
      <c r="AL30" s="188"/>
      <c r="AM30" s="188"/>
      <c r="AN30" s="188"/>
      <c r="AO30" s="188"/>
      <c r="AP30" s="189"/>
      <c r="AQ30" s="173"/>
      <c r="AR30" s="174"/>
      <c r="AS30" s="174"/>
      <c r="AT30" s="174"/>
      <c r="AU30" s="174"/>
      <c r="AV30" s="174"/>
      <c r="AW30" s="175"/>
      <c r="AX30" s="170"/>
      <c r="AY30" s="171"/>
      <c r="AZ30" s="171"/>
      <c r="BA30" s="171"/>
      <c r="BB30" s="171"/>
      <c r="BC30" s="171"/>
      <c r="BD30" s="171"/>
      <c r="BE30" s="171"/>
      <c r="BF30" s="171"/>
      <c r="BG30" s="172"/>
      <c r="BH30" s="173"/>
      <c r="BI30" s="174"/>
      <c r="BJ30" s="174"/>
      <c r="BK30" s="174"/>
      <c r="BL30" s="175"/>
      <c r="BM30" s="173"/>
      <c r="BN30" s="174"/>
      <c r="BO30" s="174"/>
      <c r="BP30" s="174"/>
      <c r="BQ30" s="175"/>
      <c r="BR30" s="173"/>
      <c r="BS30" s="174"/>
      <c r="BT30" s="174"/>
      <c r="BU30" s="174"/>
      <c r="BV30" s="175"/>
      <c r="BW30" s="35"/>
      <c r="BY30" s="36" t="e">
        <f t="shared" si="0"/>
        <v>#DIV/0!</v>
      </c>
    </row>
    <row r="31" spans="1:77" s="36" customFormat="1" x14ac:dyDescent="0.25">
      <c r="A31" s="35"/>
      <c r="B31" s="185">
        <f t="shared" si="1"/>
        <v>11</v>
      </c>
      <c r="C31" s="186"/>
      <c r="D31" s="208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10"/>
      <c r="AE31" s="178"/>
      <c r="AF31" s="179"/>
      <c r="AG31" s="179"/>
      <c r="AH31" s="179"/>
      <c r="AI31" s="179"/>
      <c r="AJ31" s="180"/>
      <c r="AK31" s="187"/>
      <c r="AL31" s="188"/>
      <c r="AM31" s="188"/>
      <c r="AN31" s="188"/>
      <c r="AO31" s="188"/>
      <c r="AP31" s="189"/>
      <c r="AQ31" s="173"/>
      <c r="AR31" s="174"/>
      <c r="AS31" s="174"/>
      <c r="AT31" s="174"/>
      <c r="AU31" s="174"/>
      <c r="AV31" s="174"/>
      <c r="AW31" s="175"/>
      <c r="AX31" s="170"/>
      <c r="AY31" s="171"/>
      <c r="AZ31" s="171"/>
      <c r="BA31" s="171"/>
      <c r="BB31" s="171"/>
      <c r="BC31" s="171"/>
      <c r="BD31" s="171"/>
      <c r="BE31" s="171"/>
      <c r="BF31" s="171"/>
      <c r="BG31" s="172"/>
      <c r="BH31" s="173"/>
      <c r="BI31" s="174"/>
      <c r="BJ31" s="174"/>
      <c r="BK31" s="174"/>
      <c r="BL31" s="175"/>
      <c r="BM31" s="173"/>
      <c r="BN31" s="174"/>
      <c r="BO31" s="174"/>
      <c r="BP31" s="174"/>
      <c r="BQ31" s="175"/>
      <c r="BR31" s="173"/>
      <c r="BS31" s="174"/>
      <c r="BT31" s="174"/>
      <c r="BU31" s="174"/>
      <c r="BV31" s="175"/>
      <c r="BW31" s="35"/>
      <c r="BY31" s="36" t="e">
        <f t="shared" si="0"/>
        <v>#DIV/0!</v>
      </c>
    </row>
    <row r="32" spans="1:77" s="36" customFormat="1" x14ac:dyDescent="0.25">
      <c r="A32" s="35"/>
      <c r="B32" s="185">
        <f t="shared" si="1"/>
        <v>12</v>
      </c>
      <c r="C32" s="186"/>
      <c r="D32" s="208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10"/>
      <c r="AE32" s="178"/>
      <c r="AF32" s="179"/>
      <c r="AG32" s="179"/>
      <c r="AH32" s="179"/>
      <c r="AI32" s="179"/>
      <c r="AJ32" s="180"/>
      <c r="AK32" s="187"/>
      <c r="AL32" s="188"/>
      <c r="AM32" s="188"/>
      <c r="AN32" s="188"/>
      <c r="AO32" s="188"/>
      <c r="AP32" s="189"/>
      <c r="AQ32" s="173"/>
      <c r="AR32" s="174"/>
      <c r="AS32" s="174"/>
      <c r="AT32" s="174"/>
      <c r="AU32" s="174"/>
      <c r="AV32" s="174"/>
      <c r="AW32" s="175"/>
      <c r="AX32" s="170"/>
      <c r="AY32" s="171"/>
      <c r="AZ32" s="171"/>
      <c r="BA32" s="171"/>
      <c r="BB32" s="171"/>
      <c r="BC32" s="171"/>
      <c r="BD32" s="171"/>
      <c r="BE32" s="171"/>
      <c r="BF32" s="171"/>
      <c r="BG32" s="172"/>
      <c r="BH32" s="173"/>
      <c r="BI32" s="174"/>
      <c r="BJ32" s="174"/>
      <c r="BK32" s="174"/>
      <c r="BL32" s="175"/>
      <c r="BM32" s="173"/>
      <c r="BN32" s="174"/>
      <c r="BO32" s="174"/>
      <c r="BP32" s="174"/>
      <c r="BQ32" s="175"/>
      <c r="BR32" s="173"/>
      <c r="BS32" s="174"/>
      <c r="BT32" s="174"/>
      <c r="BU32" s="174"/>
      <c r="BV32" s="175"/>
      <c r="BW32" s="35"/>
      <c r="BY32" s="36" t="e">
        <f t="shared" si="0"/>
        <v>#DIV/0!</v>
      </c>
    </row>
    <row r="33" spans="1:77" s="36" customFormat="1" x14ac:dyDescent="0.25">
      <c r="A33" s="35"/>
      <c r="B33" s="185">
        <f t="shared" si="1"/>
        <v>13</v>
      </c>
      <c r="C33" s="186"/>
      <c r="D33" s="208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10"/>
      <c r="AE33" s="178"/>
      <c r="AF33" s="179"/>
      <c r="AG33" s="179"/>
      <c r="AH33" s="179"/>
      <c r="AI33" s="179"/>
      <c r="AJ33" s="180"/>
      <c r="AK33" s="187"/>
      <c r="AL33" s="188"/>
      <c r="AM33" s="188"/>
      <c r="AN33" s="188"/>
      <c r="AO33" s="188"/>
      <c r="AP33" s="189"/>
      <c r="AQ33" s="173"/>
      <c r="AR33" s="174"/>
      <c r="AS33" s="174"/>
      <c r="AT33" s="174"/>
      <c r="AU33" s="174"/>
      <c r="AV33" s="174"/>
      <c r="AW33" s="175"/>
      <c r="AX33" s="170"/>
      <c r="AY33" s="171"/>
      <c r="AZ33" s="171"/>
      <c r="BA33" s="171"/>
      <c r="BB33" s="171"/>
      <c r="BC33" s="171"/>
      <c r="BD33" s="171"/>
      <c r="BE33" s="171"/>
      <c r="BF33" s="171"/>
      <c r="BG33" s="172"/>
      <c r="BH33" s="173"/>
      <c r="BI33" s="174"/>
      <c r="BJ33" s="174"/>
      <c r="BK33" s="174"/>
      <c r="BL33" s="175"/>
      <c r="BM33" s="173"/>
      <c r="BN33" s="174"/>
      <c r="BO33" s="174"/>
      <c r="BP33" s="174"/>
      <c r="BQ33" s="175"/>
      <c r="BR33" s="173"/>
      <c r="BS33" s="174"/>
      <c r="BT33" s="174"/>
      <c r="BU33" s="174"/>
      <c r="BV33" s="175"/>
      <c r="BW33" s="35"/>
      <c r="BY33" s="36" t="e">
        <f t="shared" si="0"/>
        <v>#DIV/0!</v>
      </c>
    </row>
    <row r="34" spans="1:77" s="36" customFormat="1" x14ac:dyDescent="0.25">
      <c r="A34" s="35"/>
      <c r="B34" s="185">
        <f t="shared" si="1"/>
        <v>14</v>
      </c>
      <c r="C34" s="186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10"/>
      <c r="AE34" s="178"/>
      <c r="AF34" s="179"/>
      <c r="AG34" s="179"/>
      <c r="AH34" s="179"/>
      <c r="AI34" s="179"/>
      <c r="AJ34" s="180"/>
      <c r="AK34" s="187"/>
      <c r="AL34" s="188"/>
      <c r="AM34" s="188"/>
      <c r="AN34" s="188"/>
      <c r="AO34" s="188"/>
      <c r="AP34" s="189"/>
      <c r="AQ34" s="173"/>
      <c r="AR34" s="174"/>
      <c r="AS34" s="174"/>
      <c r="AT34" s="174"/>
      <c r="AU34" s="174"/>
      <c r="AV34" s="174"/>
      <c r="AW34" s="175"/>
      <c r="AX34" s="170"/>
      <c r="AY34" s="171"/>
      <c r="AZ34" s="171"/>
      <c r="BA34" s="171"/>
      <c r="BB34" s="171"/>
      <c r="BC34" s="171"/>
      <c r="BD34" s="171"/>
      <c r="BE34" s="171"/>
      <c r="BF34" s="171"/>
      <c r="BG34" s="172"/>
      <c r="BH34" s="173"/>
      <c r="BI34" s="174"/>
      <c r="BJ34" s="174"/>
      <c r="BK34" s="174"/>
      <c r="BL34" s="175"/>
      <c r="BM34" s="173"/>
      <c r="BN34" s="174"/>
      <c r="BO34" s="174"/>
      <c r="BP34" s="174"/>
      <c r="BQ34" s="175"/>
      <c r="BR34" s="173"/>
      <c r="BS34" s="174"/>
      <c r="BT34" s="174"/>
      <c r="BU34" s="174"/>
      <c r="BV34" s="175"/>
      <c r="BW34" s="35"/>
      <c r="BY34" s="36" t="e">
        <f t="shared" si="0"/>
        <v>#DIV/0!</v>
      </c>
    </row>
    <row r="35" spans="1:77" s="36" customFormat="1" x14ac:dyDescent="0.25">
      <c r="A35" s="35"/>
      <c r="B35" s="185">
        <f t="shared" si="1"/>
        <v>15</v>
      </c>
      <c r="C35" s="186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10"/>
      <c r="AE35" s="178"/>
      <c r="AF35" s="179"/>
      <c r="AG35" s="179"/>
      <c r="AH35" s="179"/>
      <c r="AI35" s="179"/>
      <c r="AJ35" s="180"/>
      <c r="AK35" s="187"/>
      <c r="AL35" s="188"/>
      <c r="AM35" s="188"/>
      <c r="AN35" s="188"/>
      <c r="AO35" s="188"/>
      <c r="AP35" s="189"/>
      <c r="AQ35" s="173"/>
      <c r="AR35" s="174"/>
      <c r="AS35" s="174"/>
      <c r="AT35" s="174"/>
      <c r="AU35" s="174"/>
      <c r="AV35" s="174"/>
      <c r="AW35" s="175"/>
      <c r="AX35" s="170"/>
      <c r="AY35" s="171"/>
      <c r="AZ35" s="171"/>
      <c r="BA35" s="171"/>
      <c r="BB35" s="171"/>
      <c r="BC35" s="171"/>
      <c r="BD35" s="171"/>
      <c r="BE35" s="171"/>
      <c r="BF35" s="171"/>
      <c r="BG35" s="172"/>
      <c r="BH35" s="173"/>
      <c r="BI35" s="174"/>
      <c r="BJ35" s="174"/>
      <c r="BK35" s="174"/>
      <c r="BL35" s="175"/>
      <c r="BM35" s="173"/>
      <c r="BN35" s="174"/>
      <c r="BO35" s="174"/>
      <c r="BP35" s="174"/>
      <c r="BQ35" s="175"/>
      <c r="BR35" s="173"/>
      <c r="BS35" s="174"/>
      <c r="BT35" s="174"/>
      <c r="BU35" s="174"/>
      <c r="BV35" s="175"/>
      <c r="BW35" s="35"/>
      <c r="BY35" s="36" t="e">
        <f t="shared" si="0"/>
        <v>#DIV/0!</v>
      </c>
    </row>
    <row r="36" spans="1:77" s="36" customFormat="1" x14ac:dyDescent="0.25">
      <c r="A36" s="35"/>
      <c r="B36" s="185">
        <f t="shared" si="1"/>
        <v>16</v>
      </c>
      <c r="C36" s="186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10"/>
      <c r="AE36" s="178"/>
      <c r="AF36" s="179"/>
      <c r="AG36" s="179"/>
      <c r="AH36" s="179"/>
      <c r="AI36" s="179"/>
      <c r="AJ36" s="180"/>
      <c r="AK36" s="187"/>
      <c r="AL36" s="188"/>
      <c r="AM36" s="188"/>
      <c r="AN36" s="188"/>
      <c r="AO36" s="188"/>
      <c r="AP36" s="189"/>
      <c r="AQ36" s="173"/>
      <c r="AR36" s="174"/>
      <c r="AS36" s="174"/>
      <c r="AT36" s="174"/>
      <c r="AU36" s="174"/>
      <c r="AV36" s="174"/>
      <c r="AW36" s="175"/>
      <c r="AX36" s="170"/>
      <c r="AY36" s="171"/>
      <c r="AZ36" s="171"/>
      <c r="BA36" s="171"/>
      <c r="BB36" s="171"/>
      <c r="BC36" s="171"/>
      <c r="BD36" s="171"/>
      <c r="BE36" s="171"/>
      <c r="BF36" s="171"/>
      <c r="BG36" s="172"/>
      <c r="BH36" s="173"/>
      <c r="BI36" s="174"/>
      <c r="BJ36" s="174"/>
      <c r="BK36" s="174"/>
      <c r="BL36" s="175"/>
      <c r="BM36" s="173"/>
      <c r="BN36" s="174"/>
      <c r="BO36" s="174"/>
      <c r="BP36" s="174"/>
      <c r="BQ36" s="175"/>
      <c r="BR36" s="173"/>
      <c r="BS36" s="174"/>
      <c r="BT36" s="174"/>
      <c r="BU36" s="174"/>
      <c r="BV36" s="175"/>
      <c r="BW36" s="35"/>
      <c r="BY36" s="36" t="e">
        <f t="shared" si="0"/>
        <v>#DIV/0!</v>
      </c>
    </row>
    <row r="37" spans="1:77" s="36" customFormat="1" x14ac:dyDescent="0.25">
      <c r="A37" s="35"/>
      <c r="B37" s="185">
        <f t="shared" si="1"/>
        <v>17</v>
      </c>
      <c r="C37" s="186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10"/>
      <c r="AE37" s="178"/>
      <c r="AF37" s="179"/>
      <c r="AG37" s="179"/>
      <c r="AH37" s="179"/>
      <c r="AI37" s="179"/>
      <c r="AJ37" s="180"/>
      <c r="AK37" s="187"/>
      <c r="AL37" s="188"/>
      <c r="AM37" s="188"/>
      <c r="AN37" s="188"/>
      <c r="AO37" s="188"/>
      <c r="AP37" s="189"/>
      <c r="AQ37" s="173"/>
      <c r="AR37" s="174"/>
      <c r="AS37" s="174"/>
      <c r="AT37" s="174"/>
      <c r="AU37" s="174"/>
      <c r="AV37" s="174"/>
      <c r="AW37" s="175"/>
      <c r="AX37" s="170"/>
      <c r="AY37" s="171"/>
      <c r="AZ37" s="171"/>
      <c r="BA37" s="171"/>
      <c r="BB37" s="171"/>
      <c r="BC37" s="171"/>
      <c r="BD37" s="171"/>
      <c r="BE37" s="171"/>
      <c r="BF37" s="171"/>
      <c r="BG37" s="172"/>
      <c r="BH37" s="173"/>
      <c r="BI37" s="174"/>
      <c r="BJ37" s="174"/>
      <c r="BK37" s="174"/>
      <c r="BL37" s="175"/>
      <c r="BM37" s="173"/>
      <c r="BN37" s="174"/>
      <c r="BO37" s="174"/>
      <c r="BP37" s="174"/>
      <c r="BQ37" s="175"/>
      <c r="BR37" s="173"/>
      <c r="BS37" s="174"/>
      <c r="BT37" s="174"/>
      <c r="BU37" s="174"/>
      <c r="BV37" s="175"/>
      <c r="BW37" s="35"/>
      <c r="BY37" s="36" t="e">
        <f t="shared" si="0"/>
        <v>#DIV/0!</v>
      </c>
    </row>
    <row r="38" spans="1:77" s="36" customFormat="1" x14ac:dyDescent="0.25">
      <c r="A38" s="35"/>
      <c r="B38" s="185">
        <f t="shared" si="1"/>
        <v>18</v>
      </c>
      <c r="C38" s="186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10"/>
      <c r="AE38" s="178"/>
      <c r="AF38" s="179"/>
      <c r="AG38" s="179"/>
      <c r="AH38" s="179"/>
      <c r="AI38" s="179"/>
      <c r="AJ38" s="180"/>
      <c r="AK38" s="187"/>
      <c r="AL38" s="188"/>
      <c r="AM38" s="188"/>
      <c r="AN38" s="188"/>
      <c r="AO38" s="188"/>
      <c r="AP38" s="189"/>
      <c r="AQ38" s="173"/>
      <c r="AR38" s="174"/>
      <c r="AS38" s="174"/>
      <c r="AT38" s="174"/>
      <c r="AU38" s="174"/>
      <c r="AV38" s="174"/>
      <c r="AW38" s="175"/>
      <c r="AX38" s="170"/>
      <c r="AY38" s="171"/>
      <c r="AZ38" s="171"/>
      <c r="BA38" s="171"/>
      <c r="BB38" s="171"/>
      <c r="BC38" s="171"/>
      <c r="BD38" s="171"/>
      <c r="BE38" s="171"/>
      <c r="BF38" s="171"/>
      <c r="BG38" s="172"/>
      <c r="BH38" s="173"/>
      <c r="BI38" s="174"/>
      <c r="BJ38" s="174"/>
      <c r="BK38" s="174"/>
      <c r="BL38" s="175"/>
      <c r="BM38" s="173"/>
      <c r="BN38" s="174"/>
      <c r="BO38" s="174"/>
      <c r="BP38" s="174"/>
      <c r="BQ38" s="175"/>
      <c r="BR38" s="173"/>
      <c r="BS38" s="174"/>
      <c r="BT38" s="174"/>
      <c r="BU38" s="174"/>
      <c r="BV38" s="175"/>
      <c r="BW38" s="35"/>
      <c r="BY38" s="36" t="e">
        <f t="shared" si="0"/>
        <v>#DIV/0!</v>
      </c>
    </row>
    <row r="39" spans="1:77" s="36" customFormat="1" x14ac:dyDescent="0.25">
      <c r="A39" s="35"/>
      <c r="B39" s="185">
        <f t="shared" si="1"/>
        <v>19</v>
      </c>
      <c r="C39" s="186"/>
      <c r="D39" s="208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10"/>
      <c r="AE39" s="178"/>
      <c r="AF39" s="179"/>
      <c r="AG39" s="179"/>
      <c r="AH39" s="179"/>
      <c r="AI39" s="179"/>
      <c r="AJ39" s="180"/>
      <c r="AK39" s="187"/>
      <c r="AL39" s="188"/>
      <c r="AM39" s="188"/>
      <c r="AN39" s="188"/>
      <c r="AO39" s="188"/>
      <c r="AP39" s="189"/>
      <c r="AQ39" s="173"/>
      <c r="AR39" s="174"/>
      <c r="AS39" s="174"/>
      <c r="AT39" s="174"/>
      <c r="AU39" s="174"/>
      <c r="AV39" s="174"/>
      <c r="AW39" s="175"/>
      <c r="AX39" s="170"/>
      <c r="AY39" s="171"/>
      <c r="AZ39" s="171"/>
      <c r="BA39" s="171"/>
      <c r="BB39" s="171"/>
      <c r="BC39" s="171"/>
      <c r="BD39" s="171"/>
      <c r="BE39" s="171"/>
      <c r="BF39" s="171"/>
      <c r="BG39" s="172"/>
      <c r="BH39" s="173"/>
      <c r="BI39" s="174"/>
      <c r="BJ39" s="174"/>
      <c r="BK39" s="174"/>
      <c r="BL39" s="175"/>
      <c r="BM39" s="173"/>
      <c r="BN39" s="174"/>
      <c r="BO39" s="174"/>
      <c r="BP39" s="174"/>
      <c r="BQ39" s="175"/>
      <c r="BR39" s="173"/>
      <c r="BS39" s="174"/>
      <c r="BT39" s="174"/>
      <c r="BU39" s="174"/>
      <c r="BV39" s="175"/>
      <c r="BW39" s="35"/>
      <c r="BY39" s="36" t="e">
        <f t="shared" si="0"/>
        <v>#DIV/0!</v>
      </c>
    </row>
    <row r="40" spans="1:77" s="36" customFormat="1" x14ac:dyDescent="0.25">
      <c r="A40" s="35"/>
      <c r="B40" s="185">
        <f t="shared" si="1"/>
        <v>20</v>
      </c>
      <c r="C40" s="186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10"/>
      <c r="AE40" s="178"/>
      <c r="AF40" s="179"/>
      <c r="AG40" s="179"/>
      <c r="AH40" s="179"/>
      <c r="AI40" s="179"/>
      <c r="AJ40" s="180"/>
      <c r="AK40" s="187"/>
      <c r="AL40" s="188"/>
      <c r="AM40" s="188"/>
      <c r="AN40" s="188"/>
      <c r="AO40" s="188"/>
      <c r="AP40" s="189"/>
      <c r="AQ40" s="173"/>
      <c r="AR40" s="174"/>
      <c r="AS40" s="174"/>
      <c r="AT40" s="174"/>
      <c r="AU40" s="174"/>
      <c r="AV40" s="174"/>
      <c r="AW40" s="175"/>
      <c r="AX40" s="170"/>
      <c r="AY40" s="171"/>
      <c r="AZ40" s="171"/>
      <c r="BA40" s="171"/>
      <c r="BB40" s="171"/>
      <c r="BC40" s="171"/>
      <c r="BD40" s="171"/>
      <c r="BE40" s="171"/>
      <c r="BF40" s="171"/>
      <c r="BG40" s="172"/>
      <c r="BH40" s="173"/>
      <c r="BI40" s="174"/>
      <c r="BJ40" s="174"/>
      <c r="BK40" s="174"/>
      <c r="BL40" s="175"/>
      <c r="BM40" s="173"/>
      <c r="BN40" s="174"/>
      <c r="BO40" s="174"/>
      <c r="BP40" s="174"/>
      <c r="BQ40" s="175"/>
      <c r="BR40" s="173"/>
      <c r="BS40" s="174"/>
      <c r="BT40" s="174"/>
      <c r="BU40" s="174"/>
      <c r="BV40" s="175"/>
      <c r="BW40" s="35"/>
      <c r="BY40" s="36" t="e">
        <f t="shared" si="0"/>
        <v>#DIV/0!</v>
      </c>
    </row>
    <row r="41" spans="1:77" s="36" customFormat="1" x14ac:dyDescent="0.25">
      <c r="A41" s="35"/>
      <c r="B41" s="185">
        <f t="shared" si="1"/>
        <v>21</v>
      </c>
      <c r="C41" s="186"/>
      <c r="D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10"/>
      <c r="AE41" s="178"/>
      <c r="AF41" s="179"/>
      <c r="AG41" s="179"/>
      <c r="AH41" s="179"/>
      <c r="AI41" s="179"/>
      <c r="AJ41" s="180"/>
      <c r="AK41" s="187"/>
      <c r="AL41" s="188"/>
      <c r="AM41" s="188"/>
      <c r="AN41" s="188"/>
      <c r="AO41" s="188"/>
      <c r="AP41" s="189"/>
      <c r="AQ41" s="173"/>
      <c r="AR41" s="174"/>
      <c r="AS41" s="174"/>
      <c r="AT41" s="174"/>
      <c r="AU41" s="174"/>
      <c r="AV41" s="174"/>
      <c r="AW41" s="175"/>
      <c r="AX41" s="170"/>
      <c r="AY41" s="171"/>
      <c r="AZ41" s="171"/>
      <c r="BA41" s="171"/>
      <c r="BB41" s="171"/>
      <c r="BC41" s="171"/>
      <c r="BD41" s="171"/>
      <c r="BE41" s="171"/>
      <c r="BF41" s="171"/>
      <c r="BG41" s="172"/>
      <c r="BH41" s="173"/>
      <c r="BI41" s="174"/>
      <c r="BJ41" s="174"/>
      <c r="BK41" s="174"/>
      <c r="BL41" s="175"/>
      <c r="BM41" s="173"/>
      <c r="BN41" s="174"/>
      <c r="BO41" s="174"/>
      <c r="BP41" s="174"/>
      <c r="BQ41" s="175"/>
      <c r="BR41" s="173"/>
      <c r="BS41" s="174"/>
      <c r="BT41" s="174"/>
      <c r="BU41" s="174"/>
      <c r="BV41" s="175"/>
      <c r="BW41" s="35"/>
      <c r="BY41" s="36" t="e">
        <f t="shared" si="0"/>
        <v>#DIV/0!</v>
      </c>
    </row>
    <row r="42" spans="1:77" s="36" customFormat="1" x14ac:dyDescent="0.25">
      <c r="A42" s="35"/>
      <c r="B42" s="185">
        <f t="shared" si="1"/>
        <v>22</v>
      </c>
      <c r="C42" s="186"/>
      <c r="D42" s="20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10"/>
      <c r="AE42" s="178"/>
      <c r="AF42" s="179"/>
      <c r="AG42" s="179"/>
      <c r="AH42" s="179"/>
      <c r="AI42" s="179"/>
      <c r="AJ42" s="180"/>
      <c r="AK42" s="187"/>
      <c r="AL42" s="188"/>
      <c r="AM42" s="188"/>
      <c r="AN42" s="188"/>
      <c r="AO42" s="188"/>
      <c r="AP42" s="189"/>
      <c r="AQ42" s="173"/>
      <c r="AR42" s="174"/>
      <c r="AS42" s="174"/>
      <c r="AT42" s="174"/>
      <c r="AU42" s="174"/>
      <c r="AV42" s="174"/>
      <c r="AW42" s="175"/>
      <c r="AX42" s="170"/>
      <c r="AY42" s="171"/>
      <c r="AZ42" s="171"/>
      <c r="BA42" s="171"/>
      <c r="BB42" s="171"/>
      <c r="BC42" s="171"/>
      <c r="BD42" s="171"/>
      <c r="BE42" s="171"/>
      <c r="BF42" s="171"/>
      <c r="BG42" s="172"/>
      <c r="BH42" s="173"/>
      <c r="BI42" s="174"/>
      <c r="BJ42" s="174"/>
      <c r="BK42" s="174"/>
      <c r="BL42" s="175"/>
      <c r="BM42" s="173"/>
      <c r="BN42" s="174"/>
      <c r="BO42" s="174"/>
      <c r="BP42" s="174"/>
      <c r="BQ42" s="175"/>
      <c r="BR42" s="173"/>
      <c r="BS42" s="174"/>
      <c r="BT42" s="174"/>
      <c r="BU42" s="174"/>
      <c r="BV42" s="175"/>
      <c r="BW42" s="35"/>
      <c r="BY42" s="36" t="e">
        <f t="shared" si="0"/>
        <v>#DIV/0!</v>
      </c>
    </row>
    <row r="43" spans="1:77" s="36" customFormat="1" x14ac:dyDescent="0.25">
      <c r="A43" s="35"/>
      <c r="B43" s="185">
        <f t="shared" si="1"/>
        <v>23</v>
      </c>
      <c r="C43" s="186"/>
      <c r="D43" s="208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10"/>
      <c r="AE43" s="178"/>
      <c r="AF43" s="179"/>
      <c r="AG43" s="179"/>
      <c r="AH43" s="179"/>
      <c r="AI43" s="179"/>
      <c r="AJ43" s="180"/>
      <c r="AK43" s="187"/>
      <c r="AL43" s="188"/>
      <c r="AM43" s="188"/>
      <c r="AN43" s="188"/>
      <c r="AO43" s="188"/>
      <c r="AP43" s="189"/>
      <c r="AQ43" s="173"/>
      <c r="AR43" s="174"/>
      <c r="AS43" s="174"/>
      <c r="AT43" s="174"/>
      <c r="AU43" s="174"/>
      <c r="AV43" s="174"/>
      <c r="AW43" s="175"/>
      <c r="AX43" s="170"/>
      <c r="AY43" s="171"/>
      <c r="AZ43" s="171"/>
      <c r="BA43" s="171"/>
      <c r="BB43" s="171"/>
      <c r="BC43" s="171"/>
      <c r="BD43" s="171"/>
      <c r="BE43" s="171"/>
      <c r="BF43" s="171"/>
      <c r="BG43" s="172"/>
      <c r="BH43" s="173"/>
      <c r="BI43" s="174"/>
      <c r="BJ43" s="174"/>
      <c r="BK43" s="174"/>
      <c r="BL43" s="175"/>
      <c r="BM43" s="173"/>
      <c r="BN43" s="174"/>
      <c r="BO43" s="174"/>
      <c r="BP43" s="174"/>
      <c r="BQ43" s="175"/>
      <c r="BR43" s="173"/>
      <c r="BS43" s="174"/>
      <c r="BT43" s="174"/>
      <c r="BU43" s="174"/>
      <c r="BV43" s="175"/>
      <c r="BW43" s="35"/>
      <c r="BY43" s="36" t="e">
        <f t="shared" si="0"/>
        <v>#DIV/0!</v>
      </c>
    </row>
    <row r="44" spans="1:77" s="36" customFormat="1" x14ac:dyDescent="0.25">
      <c r="A44" s="35"/>
      <c r="B44" s="185">
        <f t="shared" si="1"/>
        <v>24</v>
      </c>
      <c r="C44" s="186"/>
      <c r="D44" s="208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10"/>
      <c r="AE44" s="178"/>
      <c r="AF44" s="179"/>
      <c r="AG44" s="179"/>
      <c r="AH44" s="179"/>
      <c r="AI44" s="179"/>
      <c r="AJ44" s="180"/>
      <c r="AK44" s="187"/>
      <c r="AL44" s="188"/>
      <c r="AM44" s="188"/>
      <c r="AN44" s="188"/>
      <c r="AO44" s="188"/>
      <c r="AP44" s="189"/>
      <c r="AQ44" s="173"/>
      <c r="AR44" s="174"/>
      <c r="AS44" s="174"/>
      <c r="AT44" s="174"/>
      <c r="AU44" s="174"/>
      <c r="AV44" s="174"/>
      <c r="AW44" s="175"/>
      <c r="AX44" s="170"/>
      <c r="AY44" s="171"/>
      <c r="AZ44" s="171"/>
      <c r="BA44" s="171"/>
      <c r="BB44" s="171"/>
      <c r="BC44" s="171"/>
      <c r="BD44" s="171"/>
      <c r="BE44" s="171"/>
      <c r="BF44" s="171"/>
      <c r="BG44" s="172"/>
      <c r="BH44" s="173"/>
      <c r="BI44" s="174"/>
      <c r="BJ44" s="174"/>
      <c r="BK44" s="174"/>
      <c r="BL44" s="175"/>
      <c r="BM44" s="173"/>
      <c r="BN44" s="174"/>
      <c r="BO44" s="174"/>
      <c r="BP44" s="174"/>
      <c r="BQ44" s="175"/>
      <c r="BR44" s="173"/>
      <c r="BS44" s="174"/>
      <c r="BT44" s="174"/>
      <c r="BU44" s="174"/>
      <c r="BV44" s="175"/>
      <c r="BW44" s="35"/>
      <c r="BY44" s="36" t="e">
        <f t="shared" si="0"/>
        <v>#DIV/0!</v>
      </c>
    </row>
    <row r="45" spans="1:77" s="36" customFormat="1" x14ac:dyDescent="0.25">
      <c r="A45" s="35"/>
      <c r="B45" s="185">
        <f t="shared" si="1"/>
        <v>25</v>
      </c>
      <c r="C45" s="186"/>
      <c r="D45" s="208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10"/>
      <c r="AE45" s="178"/>
      <c r="AF45" s="179"/>
      <c r="AG45" s="179"/>
      <c r="AH45" s="179"/>
      <c r="AI45" s="179"/>
      <c r="AJ45" s="180"/>
      <c r="AK45" s="187"/>
      <c r="AL45" s="188"/>
      <c r="AM45" s="188"/>
      <c r="AN45" s="188"/>
      <c r="AO45" s="188"/>
      <c r="AP45" s="189"/>
      <c r="AQ45" s="173"/>
      <c r="AR45" s="174"/>
      <c r="AS45" s="174"/>
      <c r="AT45" s="174"/>
      <c r="AU45" s="174"/>
      <c r="AV45" s="174"/>
      <c r="AW45" s="175"/>
      <c r="AX45" s="170"/>
      <c r="AY45" s="171"/>
      <c r="AZ45" s="171"/>
      <c r="BA45" s="171"/>
      <c r="BB45" s="171"/>
      <c r="BC45" s="171"/>
      <c r="BD45" s="171"/>
      <c r="BE45" s="171"/>
      <c r="BF45" s="171"/>
      <c r="BG45" s="172"/>
      <c r="BH45" s="173"/>
      <c r="BI45" s="174"/>
      <c r="BJ45" s="174"/>
      <c r="BK45" s="174"/>
      <c r="BL45" s="175"/>
      <c r="BM45" s="173"/>
      <c r="BN45" s="174"/>
      <c r="BO45" s="174"/>
      <c r="BP45" s="174"/>
      <c r="BQ45" s="175"/>
      <c r="BR45" s="173"/>
      <c r="BS45" s="174"/>
      <c r="BT45" s="174"/>
      <c r="BU45" s="174"/>
      <c r="BV45" s="175"/>
      <c r="BW45" s="35"/>
      <c r="BY45" s="36" t="e">
        <f t="shared" si="0"/>
        <v>#DIV/0!</v>
      </c>
    </row>
    <row r="46" spans="1:77" s="36" customFormat="1" x14ac:dyDescent="0.25">
      <c r="A46" s="35"/>
      <c r="B46" s="185">
        <f t="shared" si="1"/>
        <v>26</v>
      </c>
      <c r="C46" s="186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10"/>
      <c r="AE46" s="178"/>
      <c r="AF46" s="179"/>
      <c r="AG46" s="179"/>
      <c r="AH46" s="179"/>
      <c r="AI46" s="179"/>
      <c r="AJ46" s="180"/>
      <c r="AK46" s="187"/>
      <c r="AL46" s="188"/>
      <c r="AM46" s="188"/>
      <c r="AN46" s="188"/>
      <c r="AO46" s="188"/>
      <c r="AP46" s="189"/>
      <c r="AQ46" s="173"/>
      <c r="AR46" s="174"/>
      <c r="AS46" s="174"/>
      <c r="AT46" s="174"/>
      <c r="AU46" s="174"/>
      <c r="AV46" s="174"/>
      <c r="AW46" s="175"/>
      <c r="AX46" s="170"/>
      <c r="AY46" s="171"/>
      <c r="AZ46" s="171"/>
      <c r="BA46" s="171"/>
      <c r="BB46" s="171"/>
      <c r="BC46" s="171"/>
      <c r="BD46" s="171"/>
      <c r="BE46" s="171"/>
      <c r="BF46" s="171"/>
      <c r="BG46" s="172"/>
      <c r="BH46" s="173"/>
      <c r="BI46" s="174"/>
      <c r="BJ46" s="174"/>
      <c r="BK46" s="174"/>
      <c r="BL46" s="175"/>
      <c r="BM46" s="173"/>
      <c r="BN46" s="174"/>
      <c r="BO46" s="174"/>
      <c r="BP46" s="174"/>
      <c r="BQ46" s="175"/>
      <c r="BR46" s="173"/>
      <c r="BS46" s="174"/>
      <c r="BT46" s="174"/>
      <c r="BU46" s="174"/>
      <c r="BV46" s="175"/>
      <c r="BW46" s="35"/>
      <c r="BY46" s="36" t="e">
        <f t="shared" si="0"/>
        <v>#DIV/0!</v>
      </c>
    </row>
    <row r="47" spans="1:77" s="36" customFormat="1" x14ac:dyDescent="0.25">
      <c r="A47" s="35"/>
      <c r="B47" s="185">
        <f t="shared" si="1"/>
        <v>27</v>
      </c>
      <c r="C47" s="18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10"/>
      <c r="AE47" s="178"/>
      <c r="AF47" s="179"/>
      <c r="AG47" s="179"/>
      <c r="AH47" s="179"/>
      <c r="AI47" s="179"/>
      <c r="AJ47" s="180"/>
      <c r="AK47" s="187"/>
      <c r="AL47" s="188"/>
      <c r="AM47" s="188"/>
      <c r="AN47" s="188"/>
      <c r="AO47" s="188"/>
      <c r="AP47" s="189"/>
      <c r="AQ47" s="173"/>
      <c r="AR47" s="174"/>
      <c r="AS47" s="174"/>
      <c r="AT47" s="174"/>
      <c r="AU47" s="174"/>
      <c r="AV47" s="174"/>
      <c r="AW47" s="175"/>
      <c r="AX47" s="170"/>
      <c r="AY47" s="171"/>
      <c r="AZ47" s="171"/>
      <c r="BA47" s="171"/>
      <c r="BB47" s="171"/>
      <c r="BC47" s="171"/>
      <c r="BD47" s="171"/>
      <c r="BE47" s="171"/>
      <c r="BF47" s="171"/>
      <c r="BG47" s="172"/>
      <c r="BH47" s="173"/>
      <c r="BI47" s="174"/>
      <c r="BJ47" s="174"/>
      <c r="BK47" s="174"/>
      <c r="BL47" s="175"/>
      <c r="BM47" s="173"/>
      <c r="BN47" s="174"/>
      <c r="BO47" s="174"/>
      <c r="BP47" s="174"/>
      <c r="BQ47" s="175"/>
      <c r="BR47" s="173"/>
      <c r="BS47" s="174"/>
      <c r="BT47" s="174"/>
      <c r="BU47" s="174"/>
      <c r="BV47" s="175"/>
      <c r="BW47" s="35"/>
      <c r="BY47" s="36" t="e">
        <f t="shared" si="0"/>
        <v>#DIV/0!</v>
      </c>
    </row>
    <row r="48" spans="1:77" s="36" customFormat="1" x14ac:dyDescent="0.25">
      <c r="A48" s="35"/>
      <c r="B48" s="185">
        <f t="shared" si="1"/>
        <v>28</v>
      </c>
      <c r="C48" s="18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10"/>
      <c r="AE48" s="178"/>
      <c r="AF48" s="179"/>
      <c r="AG48" s="179"/>
      <c r="AH48" s="179"/>
      <c r="AI48" s="179"/>
      <c r="AJ48" s="180"/>
      <c r="AK48" s="187"/>
      <c r="AL48" s="188"/>
      <c r="AM48" s="188"/>
      <c r="AN48" s="188"/>
      <c r="AO48" s="188"/>
      <c r="AP48" s="189"/>
      <c r="AQ48" s="173"/>
      <c r="AR48" s="174"/>
      <c r="AS48" s="174"/>
      <c r="AT48" s="174"/>
      <c r="AU48" s="174"/>
      <c r="AV48" s="174"/>
      <c r="AW48" s="175"/>
      <c r="AX48" s="170"/>
      <c r="AY48" s="171"/>
      <c r="AZ48" s="171"/>
      <c r="BA48" s="171"/>
      <c r="BB48" s="171"/>
      <c r="BC48" s="171"/>
      <c r="BD48" s="171"/>
      <c r="BE48" s="171"/>
      <c r="BF48" s="171"/>
      <c r="BG48" s="172"/>
      <c r="BH48" s="173"/>
      <c r="BI48" s="174"/>
      <c r="BJ48" s="174"/>
      <c r="BK48" s="174"/>
      <c r="BL48" s="175"/>
      <c r="BM48" s="173"/>
      <c r="BN48" s="174"/>
      <c r="BO48" s="174"/>
      <c r="BP48" s="174"/>
      <c r="BQ48" s="175"/>
      <c r="BR48" s="173"/>
      <c r="BS48" s="174"/>
      <c r="BT48" s="174"/>
      <c r="BU48" s="174"/>
      <c r="BV48" s="175"/>
      <c r="BW48" s="35"/>
      <c r="BY48" s="36" t="e">
        <f t="shared" si="0"/>
        <v>#DIV/0!</v>
      </c>
    </row>
    <row r="49" spans="1:77" s="36" customFormat="1" x14ac:dyDescent="0.25">
      <c r="A49" s="35"/>
      <c r="B49" s="185">
        <f t="shared" si="1"/>
        <v>29</v>
      </c>
      <c r="C49" s="186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10"/>
      <c r="AE49" s="178"/>
      <c r="AF49" s="179"/>
      <c r="AG49" s="179"/>
      <c r="AH49" s="179"/>
      <c r="AI49" s="179"/>
      <c r="AJ49" s="180"/>
      <c r="AK49" s="187"/>
      <c r="AL49" s="188"/>
      <c r="AM49" s="188"/>
      <c r="AN49" s="188"/>
      <c r="AO49" s="188"/>
      <c r="AP49" s="189"/>
      <c r="AQ49" s="173"/>
      <c r="AR49" s="174"/>
      <c r="AS49" s="174"/>
      <c r="AT49" s="174"/>
      <c r="AU49" s="174"/>
      <c r="AV49" s="174"/>
      <c r="AW49" s="175"/>
      <c r="AX49" s="170"/>
      <c r="AY49" s="171"/>
      <c r="AZ49" s="171"/>
      <c r="BA49" s="171"/>
      <c r="BB49" s="171"/>
      <c r="BC49" s="171"/>
      <c r="BD49" s="171"/>
      <c r="BE49" s="171"/>
      <c r="BF49" s="171"/>
      <c r="BG49" s="172"/>
      <c r="BH49" s="173"/>
      <c r="BI49" s="174"/>
      <c r="BJ49" s="174"/>
      <c r="BK49" s="174"/>
      <c r="BL49" s="175"/>
      <c r="BM49" s="173"/>
      <c r="BN49" s="174"/>
      <c r="BO49" s="174"/>
      <c r="BP49" s="174"/>
      <c r="BQ49" s="175"/>
      <c r="BR49" s="173"/>
      <c r="BS49" s="174"/>
      <c r="BT49" s="174"/>
      <c r="BU49" s="174"/>
      <c r="BV49" s="175"/>
      <c r="BW49" s="35"/>
      <c r="BY49" s="36" t="e">
        <f t="shared" si="0"/>
        <v>#DIV/0!</v>
      </c>
    </row>
    <row r="50" spans="1:77" s="36" customFormat="1" x14ac:dyDescent="0.25">
      <c r="A50" s="35"/>
      <c r="B50" s="185">
        <f t="shared" si="1"/>
        <v>30</v>
      </c>
      <c r="C50" s="186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10"/>
      <c r="AE50" s="178"/>
      <c r="AF50" s="179"/>
      <c r="AG50" s="179"/>
      <c r="AH50" s="179"/>
      <c r="AI50" s="179"/>
      <c r="AJ50" s="180"/>
      <c r="AK50" s="187"/>
      <c r="AL50" s="188"/>
      <c r="AM50" s="188"/>
      <c r="AN50" s="188"/>
      <c r="AO50" s="188"/>
      <c r="AP50" s="189"/>
      <c r="AQ50" s="173"/>
      <c r="AR50" s="174"/>
      <c r="AS50" s="174"/>
      <c r="AT50" s="174"/>
      <c r="AU50" s="174"/>
      <c r="AV50" s="174"/>
      <c r="AW50" s="175"/>
      <c r="AX50" s="170"/>
      <c r="AY50" s="171"/>
      <c r="AZ50" s="171"/>
      <c r="BA50" s="171"/>
      <c r="BB50" s="171"/>
      <c r="BC50" s="171"/>
      <c r="BD50" s="171"/>
      <c r="BE50" s="171"/>
      <c r="BF50" s="171"/>
      <c r="BG50" s="172"/>
      <c r="BH50" s="173"/>
      <c r="BI50" s="174"/>
      <c r="BJ50" s="174"/>
      <c r="BK50" s="174"/>
      <c r="BL50" s="175"/>
      <c r="BM50" s="173"/>
      <c r="BN50" s="174"/>
      <c r="BO50" s="174"/>
      <c r="BP50" s="174"/>
      <c r="BQ50" s="175"/>
      <c r="BR50" s="173"/>
      <c r="BS50" s="174"/>
      <c r="BT50" s="174"/>
      <c r="BU50" s="174"/>
      <c r="BV50" s="175"/>
      <c r="BW50" s="35"/>
      <c r="BY50" s="36" t="e">
        <f t="shared" si="0"/>
        <v>#DIV/0!</v>
      </c>
    </row>
    <row r="51" spans="1:77" s="36" customFormat="1" x14ac:dyDescent="0.25">
      <c r="A51" s="35"/>
      <c r="B51" s="185">
        <f t="shared" si="1"/>
        <v>31</v>
      </c>
      <c r="C51" s="186"/>
      <c r="D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10"/>
      <c r="AE51" s="178"/>
      <c r="AF51" s="179"/>
      <c r="AG51" s="179"/>
      <c r="AH51" s="179"/>
      <c r="AI51" s="179"/>
      <c r="AJ51" s="180"/>
      <c r="AK51" s="187"/>
      <c r="AL51" s="188"/>
      <c r="AM51" s="188"/>
      <c r="AN51" s="188"/>
      <c r="AO51" s="188"/>
      <c r="AP51" s="189"/>
      <c r="AQ51" s="173"/>
      <c r="AR51" s="174"/>
      <c r="AS51" s="174"/>
      <c r="AT51" s="174"/>
      <c r="AU51" s="174"/>
      <c r="AV51" s="174"/>
      <c r="AW51" s="175"/>
      <c r="AX51" s="170"/>
      <c r="AY51" s="171"/>
      <c r="AZ51" s="171"/>
      <c r="BA51" s="171"/>
      <c r="BB51" s="171"/>
      <c r="BC51" s="171"/>
      <c r="BD51" s="171"/>
      <c r="BE51" s="171"/>
      <c r="BF51" s="171"/>
      <c r="BG51" s="172"/>
      <c r="BH51" s="173"/>
      <c r="BI51" s="174"/>
      <c r="BJ51" s="174"/>
      <c r="BK51" s="174"/>
      <c r="BL51" s="175"/>
      <c r="BM51" s="173"/>
      <c r="BN51" s="174"/>
      <c r="BO51" s="174"/>
      <c r="BP51" s="174"/>
      <c r="BQ51" s="175"/>
      <c r="BR51" s="173"/>
      <c r="BS51" s="174"/>
      <c r="BT51" s="174"/>
      <c r="BU51" s="174"/>
      <c r="BV51" s="175"/>
      <c r="BW51" s="35"/>
      <c r="BY51" s="36" t="e">
        <f t="shared" si="0"/>
        <v>#DIV/0!</v>
      </c>
    </row>
    <row r="52" spans="1:77" s="36" customFormat="1" x14ac:dyDescent="0.25">
      <c r="A52" s="35"/>
      <c r="B52" s="185">
        <f t="shared" si="1"/>
        <v>32</v>
      </c>
      <c r="C52" s="186"/>
      <c r="D52" s="20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10"/>
      <c r="AE52" s="178"/>
      <c r="AF52" s="179"/>
      <c r="AG52" s="179"/>
      <c r="AH52" s="179"/>
      <c r="AI52" s="179"/>
      <c r="AJ52" s="180"/>
      <c r="AK52" s="187"/>
      <c r="AL52" s="188"/>
      <c r="AM52" s="188"/>
      <c r="AN52" s="188"/>
      <c r="AO52" s="188"/>
      <c r="AP52" s="189"/>
      <c r="AQ52" s="173"/>
      <c r="AR52" s="174"/>
      <c r="AS52" s="174"/>
      <c r="AT52" s="174"/>
      <c r="AU52" s="174"/>
      <c r="AV52" s="174"/>
      <c r="AW52" s="175"/>
      <c r="AX52" s="170"/>
      <c r="AY52" s="171"/>
      <c r="AZ52" s="171"/>
      <c r="BA52" s="171"/>
      <c r="BB52" s="171"/>
      <c r="BC52" s="171"/>
      <c r="BD52" s="171"/>
      <c r="BE52" s="171"/>
      <c r="BF52" s="171"/>
      <c r="BG52" s="172"/>
      <c r="BH52" s="173"/>
      <c r="BI52" s="174"/>
      <c r="BJ52" s="174"/>
      <c r="BK52" s="174"/>
      <c r="BL52" s="175"/>
      <c r="BM52" s="173"/>
      <c r="BN52" s="174"/>
      <c r="BO52" s="174"/>
      <c r="BP52" s="174"/>
      <c r="BQ52" s="175"/>
      <c r="BR52" s="173"/>
      <c r="BS52" s="174"/>
      <c r="BT52" s="174"/>
      <c r="BU52" s="174"/>
      <c r="BV52" s="175"/>
      <c r="BW52" s="35"/>
      <c r="BY52" s="36" t="e">
        <f t="shared" si="0"/>
        <v>#DIV/0!</v>
      </c>
    </row>
    <row r="53" spans="1:77" s="36" customFormat="1" x14ac:dyDescent="0.25">
      <c r="A53" s="35"/>
      <c r="B53" s="185">
        <f t="shared" si="1"/>
        <v>33</v>
      </c>
      <c r="C53" s="186"/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10"/>
      <c r="AE53" s="178"/>
      <c r="AF53" s="179"/>
      <c r="AG53" s="179"/>
      <c r="AH53" s="179"/>
      <c r="AI53" s="179"/>
      <c r="AJ53" s="180"/>
      <c r="AK53" s="187"/>
      <c r="AL53" s="188"/>
      <c r="AM53" s="188"/>
      <c r="AN53" s="188"/>
      <c r="AO53" s="188"/>
      <c r="AP53" s="189"/>
      <c r="AQ53" s="173"/>
      <c r="AR53" s="174"/>
      <c r="AS53" s="174"/>
      <c r="AT53" s="174"/>
      <c r="AU53" s="174"/>
      <c r="AV53" s="174"/>
      <c r="AW53" s="175"/>
      <c r="AX53" s="170"/>
      <c r="AY53" s="171"/>
      <c r="AZ53" s="171"/>
      <c r="BA53" s="171"/>
      <c r="BB53" s="171"/>
      <c r="BC53" s="171"/>
      <c r="BD53" s="171"/>
      <c r="BE53" s="171"/>
      <c r="BF53" s="171"/>
      <c r="BG53" s="172"/>
      <c r="BH53" s="173"/>
      <c r="BI53" s="174"/>
      <c r="BJ53" s="174"/>
      <c r="BK53" s="174"/>
      <c r="BL53" s="175"/>
      <c r="BM53" s="173"/>
      <c r="BN53" s="174"/>
      <c r="BO53" s="174"/>
      <c r="BP53" s="174"/>
      <c r="BQ53" s="175"/>
      <c r="BR53" s="173"/>
      <c r="BS53" s="174"/>
      <c r="BT53" s="174"/>
      <c r="BU53" s="174"/>
      <c r="BV53" s="175"/>
      <c r="BW53" s="35"/>
      <c r="BY53" s="36" t="e">
        <f t="shared" si="0"/>
        <v>#DIV/0!</v>
      </c>
    </row>
    <row r="54" spans="1:77" s="36" customFormat="1" x14ac:dyDescent="0.25">
      <c r="A54" s="35"/>
      <c r="B54" s="185">
        <f t="shared" si="1"/>
        <v>34</v>
      </c>
      <c r="C54" s="186"/>
      <c r="D54" s="208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10"/>
      <c r="AE54" s="178"/>
      <c r="AF54" s="179"/>
      <c r="AG54" s="179"/>
      <c r="AH54" s="179"/>
      <c r="AI54" s="179"/>
      <c r="AJ54" s="180"/>
      <c r="AK54" s="187"/>
      <c r="AL54" s="188"/>
      <c r="AM54" s="188"/>
      <c r="AN54" s="188"/>
      <c r="AO54" s="188"/>
      <c r="AP54" s="189"/>
      <c r="AQ54" s="173"/>
      <c r="AR54" s="174"/>
      <c r="AS54" s="174"/>
      <c r="AT54" s="174"/>
      <c r="AU54" s="174"/>
      <c r="AV54" s="174"/>
      <c r="AW54" s="175"/>
      <c r="AX54" s="170"/>
      <c r="AY54" s="171"/>
      <c r="AZ54" s="171"/>
      <c r="BA54" s="171"/>
      <c r="BB54" s="171"/>
      <c r="BC54" s="171"/>
      <c r="BD54" s="171"/>
      <c r="BE54" s="171"/>
      <c r="BF54" s="171"/>
      <c r="BG54" s="172"/>
      <c r="BH54" s="173"/>
      <c r="BI54" s="174"/>
      <c r="BJ54" s="174"/>
      <c r="BK54" s="174"/>
      <c r="BL54" s="175"/>
      <c r="BM54" s="173"/>
      <c r="BN54" s="174"/>
      <c r="BO54" s="174"/>
      <c r="BP54" s="174"/>
      <c r="BQ54" s="175"/>
      <c r="BR54" s="173"/>
      <c r="BS54" s="174"/>
      <c r="BT54" s="174"/>
      <c r="BU54" s="174"/>
      <c r="BV54" s="175"/>
      <c r="BW54" s="35"/>
      <c r="BY54" s="36" t="e">
        <f t="shared" si="0"/>
        <v>#DIV/0!</v>
      </c>
    </row>
    <row r="55" spans="1:77" s="36" customFormat="1" x14ac:dyDescent="0.25">
      <c r="A55" s="35"/>
      <c r="B55" s="185">
        <f t="shared" ref="B55:B66" si="2">B54+1</f>
        <v>35</v>
      </c>
      <c r="C55" s="186"/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10"/>
      <c r="AE55" s="178"/>
      <c r="AF55" s="179"/>
      <c r="AG55" s="179"/>
      <c r="AH55" s="179"/>
      <c r="AI55" s="179"/>
      <c r="AJ55" s="180"/>
      <c r="AK55" s="187"/>
      <c r="AL55" s="188"/>
      <c r="AM55" s="188"/>
      <c r="AN55" s="188"/>
      <c r="AO55" s="188"/>
      <c r="AP55" s="189"/>
      <c r="AQ55" s="173"/>
      <c r="AR55" s="174"/>
      <c r="AS55" s="174"/>
      <c r="AT55" s="174"/>
      <c r="AU55" s="174"/>
      <c r="AV55" s="174"/>
      <c r="AW55" s="175"/>
      <c r="AX55" s="170"/>
      <c r="AY55" s="171"/>
      <c r="AZ55" s="171"/>
      <c r="BA55" s="171"/>
      <c r="BB55" s="171"/>
      <c r="BC55" s="171"/>
      <c r="BD55" s="171"/>
      <c r="BE55" s="171"/>
      <c r="BF55" s="171"/>
      <c r="BG55" s="172"/>
      <c r="BH55" s="173"/>
      <c r="BI55" s="174"/>
      <c r="BJ55" s="174"/>
      <c r="BK55" s="174"/>
      <c r="BL55" s="175"/>
      <c r="BM55" s="173"/>
      <c r="BN55" s="174"/>
      <c r="BO55" s="174"/>
      <c r="BP55" s="174"/>
      <c r="BQ55" s="175"/>
      <c r="BR55" s="173"/>
      <c r="BS55" s="174"/>
      <c r="BT55" s="174"/>
      <c r="BU55" s="174"/>
      <c r="BV55" s="175"/>
      <c r="BW55" s="35"/>
      <c r="BY55" s="36" t="e">
        <f t="shared" si="0"/>
        <v>#DIV/0!</v>
      </c>
    </row>
    <row r="56" spans="1:77" s="36" customFormat="1" x14ac:dyDescent="0.25">
      <c r="A56" s="35"/>
      <c r="B56" s="185">
        <f t="shared" si="2"/>
        <v>36</v>
      </c>
      <c r="C56" s="186"/>
      <c r="D56" s="20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10"/>
      <c r="AE56" s="178"/>
      <c r="AF56" s="179"/>
      <c r="AG56" s="179"/>
      <c r="AH56" s="179"/>
      <c r="AI56" s="179"/>
      <c r="AJ56" s="180"/>
      <c r="AK56" s="187"/>
      <c r="AL56" s="188"/>
      <c r="AM56" s="188"/>
      <c r="AN56" s="188"/>
      <c r="AO56" s="188"/>
      <c r="AP56" s="189"/>
      <c r="AQ56" s="173"/>
      <c r="AR56" s="174"/>
      <c r="AS56" s="174"/>
      <c r="AT56" s="174"/>
      <c r="AU56" s="174"/>
      <c r="AV56" s="174"/>
      <c r="AW56" s="175"/>
      <c r="AX56" s="170"/>
      <c r="AY56" s="171"/>
      <c r="AZ56" s="171"/>
      <c r="BA56" s="171"/>
      <c r="BB56" s="171"/>
      <c r="BC56" s="171"/>
      <c r="BD56" s="171"/>
      <c r="BE56" s="171"/>
      <c r="BF56" s="171"/>
      <c r="BG56" s="172"/>
      <c r="BH56" s="173"/>
      <c r="BI56" s="174"/>
      <c r="BJ56" s="174"/>
      <c r="BK56" s="174"/>
      <c r="BL56" s="175"/>
      <c r="BM56" s="173"/>
      <c r="BN56" s="174"/>
      <c r="BO56" s="174"/>
      <c r="BP56" s="174"/>
      <c r="BQ56" s="175"/>
      <c r="BR56" s="173"/>
      <c r="BS56" s="174"/>
      <c r="BT56" s="174"/>
      <c r="BU56" s="174"/>
      <c r="BV56" s="175"/>
      <c r="BW56" s="35"/>
      <c r="BY56" s="36" t="e">
        <f t="shared" si="0"/>
        <v>#DIV/0!</v>
      </c>
    </row>
    <row r="57" spans="1:77" s="36" customFormat="1" x14ac:dyDescent="0.25">
      <c r="A57" s="35"/>
      <c r="B57" s="185">
        <f t="shared" si="2"/>
        <v>37</v>
      </c>
      <c r="C57" s="186"/>
      <c r="D57" s="20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10"/>
      <c r="AE57" s="178"/>
      <c r="AF57" s="179"/>
      <c r="AG57" s="179"/>
      <c r="AH57" s="179"/>
      <c r="AI57" s="179"/>
      <c r="AJ57" s="180"/>
      <c r="AK57" s="187"/>
      <c r="AL57" s="188"/>
      <c r="AM57" s="188"/>
      <c r="AN57" s="188"/>
      <c r="AO57" s="188"/>
      <c r="AP57" s="189"/>
      <c r="AQ57" s="173"/>
      <c r="AR57" s="174"/>
      <c r="AS57" s="174"/>
      <c r="AT57" s="174"/>
      <c r="AU57" s="174"/>
      <c r="AV57" s="174"/>
      <c r="AW57" s="175"/>
      <c r="AX57" s="170"/>
      <c r="AY57" s="171"/>
      <c r="AZ57" s="171"/>
      <c r="BA57" s="171"/>
      <c r="BB57" s="171"/>
      <c r="BC57" s="171"/>
      <c r="BD57" s="171"/>
      <c r="BE57" s="171"/>
      <c r="BF57" s="171"/>
      <c r="BG57" s="172"/>
      <c r="BH57" s="173"/>
      <c r="BI57" s="174"/>
      <c r="BJ57" s="174"/>
      <c r="BK57" s="174"/>
      <c r="BL57" s="175"/>
      <c r="BM57" s="173"/>
      <c r="BN57" s="174"/>
      <c r="BO57" s="174"/>
      <c r="BP57" s="174"/>
      <c r="BQ57" s="175"/>
      <c r="BR57" s="173"/>
      <c r="BS57" s="174"/>
      <c r="BT57" s="174"/>
      <c r="BU57" s="174"/>
      <c r="BV57" s="175"/>
      <c r="BW57" s="35"/>
      <c r="BY57" s="36" t="e">
        <f t="shared" si="0"/>
        <v>#DIV/0!</v>
      </c>
    </row>
    <row r="58" spans="1:77" s="36" customFormat="1" x14ac:dyDescent="0.25">
      <c r="A58" s="35"/>
      <c r="B58" s="185">
        <f t="shared" si="2"/>
        <v>38</v>
      </c>
      <c r="C58" s="186"/>
      <c r="D58" s="208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10"/>
      <c r="AE58" s="178"/>
      <c r="AF58" s="179"/>
      <c r="AG58" s="179"/>
      <c r="AH58" s="179"/>
      <c r="AI58" s="179"/>
      <c r="AJ58" s="180"/>
      <c r="AK58" s="187"/>
      <c r="AL58" s="188"/>
      <c r="AM58" s="188"/>
      <c r="AN58" s="188"/>
      <c r="AO58" s="188"/>
      <c r="AP58" s="189"/>
      <c r="AQ58" s="173"/>
      <c r="AR58" s="174"/>
      <c r="AS58" s="174"/>
      <c r="AT58" s="174"/>
      <c r="AU58" s="174"/>
      <c r="AV58" s="174"/>
      <c r="AW58" s="175"/>
      <c r="AX58" s="170"/>
      <c r="AY58" s="171"/>
      <c r="AZ58" s="171"/>
      <c r="BA58" s="171"/>
      <c r="BB58" s="171"/>
      <c r="BC58" s="171"/>
      <c r="BD58" s="171"/>
      <c r="BE58" s="171"/>
      <c r="BF58" s="171"/>
      <c r="BG58" s="172"/>
      <c r="BH58" s="173"/>
      <c r="BI58" s="174"/>
      <c r="BJ58" s="174"/>
      <c r="BK58" s="174"/>
      <c r="BL58" s="175"/>
      <c r="BM58" s="173"/>
      <c r="BN58" s="174"/>
      <c r="BO58" s="174"/>
      <c r="BP58" s="174"/>
      <c r="BQ58" s="175"/>
      <c r="BR58" s="173"/>
      <c r="BS58" s="174"/>
      <c r="BT58" s="174"/>
      <c r="BU58" s="174"/>
      <c r="BV58" s="175"/>
      <c r="BW58" s="35"/>
      <c r="BY58" s="36" t="e">
        <f t="shared" si="0"/>
        <v>#DIV/0!</v>
      </c>
    </row>
    <row r="59" spans="1:77" s="36" customFormat="1" x14ac:dyDescent="0.25">
      <c r="A59" s="35"/>
      <c r="B59" s="185">
        <f t="shared" si="2"/>
        <v>39</v>
      </c>
      <c r="C59" s="186"/>
      <c r="D59" s="208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10"/>
      <c r="AE59" s="178"/>
      <c r="AF59" s="179"/>
      <c r="AG59" s="179"/>
      <c r="AH59" s="179"/>
      <c r="AI59" s="179"/>
      <c r="AJ59" s="180"/>
      <c r="AK59" s="187"/>
      <c r="AL59" s="188"/>
      <c r="AM59" s="188"/>
      <c r="AN59" s="188"/>
      <c r="AO59" s="188"/>
      <c r="AP59" s="189"/>
      <c r="AQ59" s="173"/>
      <c r="AR59" s="174"/>
      <c r="AS59" s="174"/>
      <c r="AT59" s="174"/>
      <c r="AU59" s="174"/>
      <c r="AV59" s="174"/>
      <c r="AW59" s="175"/>
      <c r="AX59" s="170"/>
      <c r="AY59" s="171"/>
      <c r="AZ59" s="171"/>
      <c r="BA59" s="171"/>
      <c r="BB59" s="171"/>
      <c r="BC59" s="171"/>
      <c r="BD59" s="171"/>
      <c r="BE59" s="171"/>
      <c r="BF59" s="171"/>
      <c r="BG59" s="172"/>
      <c r="BH59" s="173"/>
      <c r="BI59" s="174"/>
      <c r="BJ59" s="174"/>
      <c r="BK59" s="174"/>
      <c r="BL59" s="175"/>
      <c r="BM59" s="173"/>
      <c r="BN59" s="174"/>
      <c r="BO59" s="174"/>
      <c r="BP59" s="174"/>
      <c r="BQ59" s="175"/>
      <c r="BR59" s="173"/>
      <c r="BS59" s="174"/>
      <c r="BT59" s="174"/>
      <c r="BU59" s="174"/>
      <c r="BV59" s="175"/>
      <c r="BW59" s="35"/>
      <c r="BY59" s="36" t="e">
        <f t="shared" si="0"/>
        <v>#DIV/0!</v>
      </c>
    </row>
    <row r="60" spans="1:77" s="36" customFormat="1" x14ac:dyDescent="0.25">
      <c r="A60" s="35"/>
      <c r="B60" s="185">
        <f t="shared" si="2"/>
        <v>40</v>
      </c>
      <c r="C60" s="186"/>
      <c r="D60" s="20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10"/>
      <c r="AE60" s="178"/>
      <c r="AF60" s="179"/>
      <c r="AG60" s="179"/>
      <c r="AH60" s="179"/>
      <c r="AI60" s="179"/>
      <c r="AJ60" s="180"/>
      <c r="AK60" s="187"/>
      <c r="AL60" s="188"/>
      <c r="AM60" s="188"/>
      <c r="AN60" s="188"/>
      <c r="AO60" s="188"/>
      <c r="AP60" s="189"/>
      <c r="AQ60" s="173"/>
      <c r="AR60" s="174"/>
      <c r="AS60" s="174"/>
      <c r="AT60" s="174"/>
      <c r="AU60" s="174"/>
      <c r="AV60" s="174"/>
      <c r="AW60" s="175"/>
      <c r="AX60" s="170"/>
      <c r="AY60" s="171"/>
      <c r="AZ60" s="171"/>
      <c r="BA60" s="171"/>
      <c r="BB60" s="171"/>
      <c r="BC60" s="171"/>
      <c r="BD60" s="171"/>
      <c r="BE60" s="171"/>
      <c r="BF60" s="171"/>
      <c r="BG60" s="172"/>
      <c r="BH60" s="173"/>
      <c r="BI60" s="174"/>
      <c r="BJ60" s="174"/>
      <c r="BK60" s="174"/>
      <c r="BL60" s="175"/>
      <c r="BM60" s="173"/>
      <c r="BN60" s="174"/>
      <c r="BO60" s="174"/>
      <c r="BP60" s="174"/>
      <c r="BQ60" s="175"/>
      <c r="BR60" s="173"/>
      <c r="BS60" s="174"/>
      <c r="BT60" s="174"/>
      <c r="BU60" s="174"/>
      <c r="BV60" s="175"/>
      <c r="BW60" s="35"/>
      <c r="BY60" s="36" t="e">
        <f t="shared" si="0"/>
        <v>#DIV/0!</v>
      </c>
    </row>
    <row r="61" spans="1:77" s="36" customFormat="1" x14ac:dyDescent="0.25">
      <c r="A61" s="35"/>
      <c r="B61" s="185">
        <f t="shared" si="2"/>
        <v>41</v>
      </c>
      <c r="C61" s="186"/>
      <c r="D61" s="208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10"/>
      <c r="AE61" s="178"/>
      <c r="AF61" s="179"/>
      <c r="AG61" s="179"/>
      <c r="AH61" s="179"/>
      <c r="AI61" s="179"/>
      <c r="AJ61" s="180"/>
      <c r="AK61" s="187"/>
      <c r="AL61" s="188"/>
      <c r="AM61" s="188"/>
      <c r="AN61" s="188"/>
      <c r="AO61" s="188"/>
      <c r="AP61" s="189"/>
      <c r="AQ61" s="173"/>
      <c r="AR61" s="174"/>
      <c r="AS61" s="174"/>
      <c r="AT61" s="174"/>
      <c r="AU61" s="174"/>
      <c r="AV61" s="174"/>
      <c r="AW61" s="175"/>
      <c r="AX61" s="170"/>
      <c r="AY61" s="171"/>
      <c r="AZ61" s="171"/>
      <c r="BA61" s="171"/>
      <c r="BB61" s="171"/>
      <c r="BC61" s="171"/>
      <c r="BD61" s="171"/>
      <c r="BE61" s="171"/>
      <c r="BF61" s="171"/>
      <c r="BG61" s="172"/>
      <c r="BH61" s="173"/>
      <c r="BI61" s="174"/>
      <c r="BJ61" s="174"/>
      <c r="BK61" s="174"/>
      <c r="BL61" s="175"/>
      <c r="BM61" s="173"/>
      <c r="BN61" s="174"/>
      <c r="BO61" s="174"/>
      <c r="BP61" s="174"/>
      <c r="BQ61" s="175"/>
      <c r="BR61" s="173"/>
      <c r="BS61" s="174"/>
      <c r="BT61" s="174"/>
      <c r="BU61" s="174"/>
      <c r="BV61" s="175"/>
      <c r="BW61" s="35"/>
      <c r="BY61" s="36" t="e">
        <f t="shared" si="0"/>
        <v>#DIV/0!</v>
      </c>
    </row>
    <row r="62" spans="1:77" s="36" customFormat="1" x14ac:dyDescent="0.25">
      <c r="A62" s="35"/>
      <c r="B62" s="185">
        <f t="shared" si="2"/>
        <v>42</v>
      </c>
      <c r="C62" s="186"/>
      <c r="D62" s="208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10"/>
      <c r="AE62" s="178"/>
      <c r="AF62" s="179"/>
      <c r="AG62" s="179"/>
      <c r="AH62" s="179"/>
      <c r="AI62" s="179"/>
      <c r="AJ62" s="180"/>
      <c r="AK62" s="187"/>
      <c r="AL62" s="188"/>
      <c r="AM62" s="188"/>
      <c r="AN62" s="188"/>
      <c r="AO62" s="188"/>
      <c r="AP62" s="189"/>
      <c r="AQ62" s="173"/>
      <c r="AR62" s="174"/>
      <c r="AS62" s="174"/>
      <c r="AT62" s="174"/>
      <c r="AU62" s="174"/>
      <c r="AV62" s="174"/>
      <c r="AW62" s="175"/>
      <c r="AX62" s="170"/>
      <c r="AY62" s="171"/>
      <c r="AZ62" s="171"/>
      <c r="BA62" s="171"/>
      <c r="BB62" s="171"/>
      <c r="BC62" s="171"/>
      <c r="BD62" s="171"/>
      <c r="BE62" s="171"/>
      <c r="BF62" s="171"/>
      <c r="BG62" s="172"/>
      <c r="BH62" s="173"/>
      <c r="BI62" s="174"/>
      <c r="BJ62" s="174"/>
      <c r="BK62" s="174"/>
      <c r="BL62" s="175"/>
      <c r="BM62" s="173"/>
      <c r="BN62" s="174"/>
      <c r="BO62" s="174"/>
      <c r="BP62" s="174"/>
      <c r="BQ62" s="175"/>
      <c r="BR62" s="173"/>
      <c r="BS62" s="174"/>
      <c r="BT62" s="174"/>
      <c r="BU62" s="174"/>
      <c r="BV62" s="175"/>
      <c r="BW62" s="35"/>
      <c r="BY62" s="36" t="e">
        <f t="shared" si="0"/>
        <v>#DIV/0!</v>
      </c>
    </row>
    <row r="63" spans="1:77" s="36" customFormat="1" x14ac:dyDescent="0.25">
      <c r="A63" s="35"/>
      <c r="B63" s="185">
        <f t="shared" si="2"/>
        <v>43</v>
      </c>
      <c r="C63" s="186"/>
      <c r="D63" s="208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10"/>
      <c r="AE63" s="178"/>
      <c r="AF63" s="179"/>
      <c r="AG63" s="179"/>
      <c r="AH63" s="179"/>
      <c r="AI63" s="179"/>
      <c r="AJ63" s="180"/>
      <c r="AK63" s="187"/>
      <c r="AL63" s="188"/>
      <c r="AM63" s="188"/>
      <c r="AN63" s="188"/>
      <c r="AO63" s="188"/>
      <c r="AP63" s="189"/>
      <c r="AQ63" s="173"/>
      <c r="AR63" s="174"/>
      <c r="AS63" s="174"/>
      <c r="AT63" s="174"/>
      <c r="AU63" s="174"/>
      <c r="AV63" s="174"/>
      <c r="AW63" s="175"/>
      <c r="AX63" s="170"/>
      <c r="AY63" s="171"/>
      <c r="AZ63" s="171"/>
      <c r="BA63" s="171"/>
      <c r="BB63" s="171"/>
      <c r="BC63" s="171"/>
      <c r="BD63" s="171"/>
      <c r="BE63" s="171"/>
      <c r="BF63" s="171"/>
      <c r="BG63" s="172"/>
      <c r="BH63" s="173"/>
      <c r="BI63" s="174"/>
      <c r="BJ63" s="174"/>
      <c r="BK63" s="174"/>
      <c r="BL63" s="175"/>
      <c r="BM63" s="173"/>
      <c r="BN63" s="174"/>
      <c r="BO63" s="174"/>
      <c r="BP63" s="174"/>
      <c r="BQ63" s="175"/>
      <c r="BR63" s="173"/>
      <c r="BS63" s="174"/>
      <c r="BT63" s="174"/>
      <c r="BU63" s="174"/>
      <c r="BV63" s="175"/>
      <c r="BW63" s="35"/>
      <c r="BY63" s="36" t="e">
        <f t="shared" si="0"/>
        <v>#DIV/0!</v>
      </c>
    </row>
    <row r="64" spans="1:77" s="36" customFormat="1" x14ac:dyDescent="0.25">
      <c r="A64" s="35"/>
      <c r="B64" s="185">
        <f t="shared" si="2"/>
        <v>44</v>
      </c>
      <c r="C64" s="186"/>
      <c r="D64" s="208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10"/>
      <c r="AE64" s="178"/>
      <c r="AF64" s="179"/>
      <c r="AG64" s="179"/>
      <c r="AH64" s="179"/>
      <c r="AI64" s="179"/>
      <c r="AJ64" s="180"/>
      <c r="AK64" s="187"/>
      <c r="AL64" s="188"/>
      <c r="AM64" s="188"/>
      <c r="AN64" s="188"/>
      <c r="AO64" s="188"/>
      <c r="AP64" s="189"/>
      <c r="AQ64" s="173"/>
      <c r="AR64" s="174"/>
      <c r="AS64" s="174"/>
      <c r="AT64" s="174"/>
      <c r="AU64" s="174"/>
      <c r="AV64" s="174"/>
      <c r="AW64" s="175"/>
      <c r="AX64" s="170"/>
      <c r="AY64" s="171"/>
      <c r="AZ64" s="171"/>
      <c r="BA64" s="171"/>
      <c r="BB64" s="171"/>
      <c r="BC64" s="171"/>
      <c r="BD64" s="171"/>
      <c r="BE64" s="171"/>
      <c r="BF64" s="171"/>
      <c r="BG64" s="172"/>
      <c r="BH64" s="173"/>
      <c r="BI64" s="174"/>
      <c r="BJ64" s="174"/>
      <c r="BK64" s="174"/>
      <c r="BL64" s="175"/>
      <c r="BM64" s="173"/>
      <c r="BN64" s="174"/>
      <c r="BO64" s="174"/>
      <c r="BP64" s="174"/>
      <c r="BQ64" s="175"/>
      <c r="BR64" s="173"/>
      <c r="BS64" s="174"/>
      <c r="BT64" s="174"/>
      <c r="BU64" s="174"/>
      <c r="BV64" s="175"/>
      <c r="BW64" s="35"/>
      <c r="BY64" s="36" t="e">
        <f t="shared" si="0"/>
        <v>#DIV/0!</v>
      </c>
    </row>
    <row r="65" spans="1:77" s="36" customFormat="1" x14ac:dyDescent="0.25">
      <c r="A65" s="35"/>
      <c r="B65" s="185">
        <f t="shared" si="2"/>
        <v>45</v>
      </c>
      <c r="C65" s="186"/>
      <c r="D65" s="208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10"/>
      <c r="AE65" s="178"/>
      <c r="AF65" s="179"/>
      <c r="AG65" s="179"/>
      <c r="AH65" s="179"/>
      <c r="AI65" s="179"/>
      <c r="AJ65" s="180"/>
      <c r="AK65" s="187"/>
      <c r="AL65" s="188"/>
      <c r="AM65" s="188"/>
      <c r="AN65" s="188"/>
      <c r="AO65" s="188"/>
      <c r="AP65" s="189"/>
      <c r="AQ65" s="173"/>
      <c r="AR65" s="174"/>
      <c r="AS65" s="174"/>
      <c r="AT65" s="174"/>
      <c r="AU65" s="174"/>
      <c r="AV65" s="174"/>
      <c r="AW65" s="175"/>
      <c r="AX65" s="170"/>
      <c r="AY65" s="171"/>
      <c r="AZ65" s="171"/>
      <c r="BA65" s="171"/>
      <c r="BB65" s="171"/>
      <c r="BC65" s="171"/>
      <c r="BD65" s="171"/>
      <c r="BE65" s="171"/>
      <c r="BF65" s="171"/>
      <c r="BG65" s="172"/>
      <c r="BH65" s="173"/>
      <c r="BI65" s="174"/>
      <c r="BJ65" s="174"/>
      <c r="BK65" s="174"/>
      <c r="BL65" s="175"/>
      <c r="BM65" s="173"/>
      <c r="BN65" s="174"/>
      <c r="BO65" s="174"/>
      <c r="BP65" s="174"/>
      <c r="BQ65" s="175"/>
      <c r="BR65" s="173"/>
      <c r="BS65" s="174"/>
      <c r="BT65" s="174"/>
      <c r="BU65" s="174"/>
      <c r="BV65" s="175"/>
      <c r="BW65" s="35"/>
      <c r="BY65" s="36" t="e">
        <f t="shared" si="0"/>
        <v>#DIV/0!</v>
      </c>
    </row>
    <row r="66" spans="1:77" s="36" customFormat="1" x14ac:dyDescent="0.25">
      <c r="A66" s="35"/>
      <c r="B66" s="185">
        <f t="shared" si="2"/>
        <v>46</v>
      </c>
      <c r="C66" s="186"/>
      <c r="D66" s="208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10"/>
      <c r="AE66" s="178"/>
      <c r="AF66" s="179"/>
      <c r="AG66" s="179"/>
      <c r="AH66" s="179"/>
      <c r="AI66" s="179"/>
      <c r="AJ66" s="180"/>
      <c r="AK66" s="187"/>
      <c r="AL66" s="188"/>
      <c r="AM66" s="188"/>
      <c r="AN66" s="188"/>
      <c r="AO66" s="188"/>
      <c r="AP66" s="189"/>
      <c r="AQ66" s="173"/>
      <c r="AR66" s="174"/>
      <c r="AS66" s="174"/>
      <c r="AT66" s="174"/>
      <c r="AU66" s="174"/>
      <c r="AV66" s="174"/>
      <c r="AW66" s="175"/>
      <c r="AX66" s="170"/>
      <c r="AY66" s="171"/>
      <c r="AZ66" s="171"/>
      <c r="BA66" s="171"/>
      <c r="BB66" s="171"/>
      <c r="BC66" s="171"/>
      <c r="BD66" s="171"/>
      <c r="BE66" s="171"/>
      <c r="BF66" s="171"/>
      <c r="BG66" s="172"/>
      <c r="BH66" s="173"/>
      <c r="BI66" s="174"/>
      <c r="BJ66" s="174"/>
      <c r="BK66" s="174"/>
      <c r="BL66" s="175"/>
      <c r="BM66" s="173"/>
      <c r="BN66" s="174"/>
      <c r="BO66" s="174"/>
      <c r="BP66" s="174"/>
      <c r="BQ66" s="175"/>
      <c r="BR66" s="173"/>
      <c r="BS66" s="174"/>
      <c r="BT66" s="174"/>
      <c r="BU66" s="174"/>
      <c r="BV66" s="175"/>
      <c r="BW66" s="35"/>
      <c r="BY66" s="36" t="e">
        <f t="shared" si="0"/>
        <v>#DIV/0!</v>
      </c>
    </row>
    <row r="67" spans="1:77" s="36" customFormat="1" x14ac:dyDescent="0.25">
      <c r="A67" s="35"/>
      <c r="B67" s="185">
        <f t="shared" ref="B67:B69" si="3">B66+1</f>
        <v>47</v>
      </c>
      <c r="C67" s="186"/>
      <c r="D67" s="208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10"/>
      <c r="AE67" s="178"/>
      <c r="AF67" s="179"/>
      <c r="AG67" s="179"/>
      <c r="AH67" s="179"/>
      <c r="AI67" s="179"/>
      <c r="AJ67" s="180"/>
      <c r="AK67" s="187"/>
      <c r="AL67" s="188"/>
      <c r="AM67" s="188"/>
      <c r="AN67" s="188"/>
      <c r="AO67" s="188"/>
      <c r="AP67" s="189"/>
      <c r="AQ67" s="173"/>
      <c r="AR67" s="174"/>
      <c r="AS67" s="174"/>
      <c r="AT67" s="174"/>
      <c r="AU67" s="174"/>
      <c r="AV67" s="174"/>
      <c r="AW67" s="175"/>
      <c r="AX67" s="170"/>
      <c r="AY67" s="171"/>
      <c r="AZ67" s="171"/>
      <c r="BA67" s="171"/>
      <c r="BB67" s="171"/>
      <c r="BC67" s="171"/>
      <c r="BD67" s="171"/>
      <c r="BE67" s="171"/>
      <c r="BF67" s="171"/>
      <c r="BG67" s="172"/>
      <c r="BH67" s="173"/>
      <c r="BI67" s="174"/>
      <c r="BJ67" s="174"/>
      <c r="BK67" s="174"/>
      <c r="BL67" s="175"/>
      <c r="BM67" s="173"/>
      <c r="BN67" s="174"/>
      <c r="BO67" s="174"/>
      <c r="BP67" s="174"/>
      <c r="BQ67" s="175"/>
      <c r="BR67" s="173"/>
      <c r="BS67" s="174"/>
      <c r="BT67" s="174"/>
      <c r="BU67" s="174"/>
      <c r="BV67" s="175"/>
      <c r="BW67" s="35"/>
      <c r="BY67" s="36" t="e">
        <f t="shared" si="0"/>
        <v>#DIV/0!</v>
      </c>
    </row>
    <row r="68" spans="1:77" s="36" customFormat="1" x14ac:dyDescent="0.25">
      <c r="A68" s="35"/>
      <c r="B68" s="185">
        <f t="shared" si="3"/>
        <v>48</v>
      </c>
      <c r="C68" s="186"/>
      <c r="D68" s="208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10"/>
      <c r="AE68" s="178"/>
      <c r="AF68" s="179"/>
      <c r="AG68" s="179"/>
      <c r="AH68" s="179"/>
      <c r="AI68" s="179"/>
      <c r="AJ68" s="180"/>
      <c r="AK68" s="187"/>
      <c r="AL68" s="188"/>
      <c r="AM68" s="188"/>
      <c r="AN68" s="188"/>
      <c r="AO68" s="188"/>
      <c r="AP68" s="189"/>
      <c r="AQ68" s="173"/>
      <c r="AR68" s="174"/>
      <c r="AS68" s="174"/>
      <c r="AT68" s="174"/>
      <c r="AU68" s="174"/>
      <c r="AV68" s="174"/>
      <c r="AW68" s="175"/>
      <c r="AX68" s="170"/>
      <c r="AY68" s="171"/>
      <c r="AZ68" s="171"/>
      <c r="BA68" s="171"/>
      <c r="BB68" s="171"/>
      <c r="BC68" s="171"/>
      <c r="BD68" s="171"/>
      <c r="BE68" s="171"/>
      <c r="BF68" s="171"/>
      <c r="BG68" s="172"/>
      <c r="BH68" s="173"/>
      <c r="BI68" s="174"/>
      <c r="BJ68" s="174"/>
      <c r="BK68" s="174"/>
      <c r="BL68" s="175"/>
      <c r="BM68" s="173"/>
      <c r="BN68" s="174"/>
      <c r="BO68" s="174"/>
      <c r="BP68" s="174"/>
      <c r="BQ68" s="175"/>
      <c r="BR68" s="173"/>
      <c r="BS68" s="174"/>
      <c r="BT68" s="174"/>
      <c r="BU68" s="174"/>
      <c r="BV68" s="175"/>
      <c r="BW68" s="35"/>
      <c r="BY68" s="36" t="e">
        <f t="shared" si="0"/>
        <v>#DIV/0!</v>
      </c>
    </row>
    <row r="69" spans="1:77" s="36" customFormat="1" x14ac:dyDescent="0.25">
      <c r="A69" s="35"/>
      <c r="B69" s="185">
        <f t="shared" si="3"/>
        <v>49</v>
      </c>
      <c r="C69" s="186"/>
      <c r="D69" s="208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10"/>
      <c r="AE69" s="178"/>
      <c r="AF69" s="179"/>
      <c r="AG69" s="179"/>
      <c r="AH69" s="179"/>
      <c r="AI69" s="179"/>
      <c r="AJ69" s="180"/>
      <c r="AK69" s="187"/>
      <c r="AL69" s="188"/>
      <c r="AM69" s="188"/>
      <c r="AN69" s="188"/>
      <c r="AO69" s="188"/>
      <c r="AP69" s="189"/>
      <c r="AQ69" s="173"/>
      <c r="AR69" s="174"/>
      <c r="AS69" s="174"/>
      <c r="AT69" s="174"/>
      <c r="AU69" s="174"/>
      <c r="AV69" s="174"/>
      <c r="AW69" s="175"/>
      <c r="AX69" s="170"/>
      <c r="AY69" s="171"/>
      <c r="AZ69" s="171"/>
      <c r="BA69" s="171"/>
      <c r="BB69" s="171"/>
      <c r="BC69" s="171"/>
      <c r="BD69" s="171"/>
      <c r="BE69" s="171"/>
      <c r="BF69" s="171"/>
      <c r="BG69" s="172"/>
      <c r="BH69" s="173"/>
      <c r="BI69" s="174"/>
      <c r="BJ69" s="174"/>
      <c r="BK69" s="174"/>
      <c r="BL69" s="175"/>
      <c r="BM69" s="173"/>
      <c r="BN69" s="174"/>
      <c r="BO69" s="174"/>
      <c r="BP69" s="174"/>
      <c r="BQ69" s="175"/>
      <c r="BR69" s="173"/>
      <c r="BS69" s="174"/>
      <c r="BT69" s="174"/>
      <c r="BU69" s="174"/>
      <c r="BV69" s="175"/>
      <c r="BW69" s="35"/>
      <c r="BY69" s="36" t="e">
        <f t="shared" si="0"/>
        <v>#DIV/0!</v>
      </c>
    </row>
    <row r="70" spans="1:77" s="36" customFormat="1" x14ac:dyDescent="0.25">
      <c r="A70" s="35"/>
      <c r="B70" s="185">
        <f t="shared" ref="B70:B120" si="4">B69+1</f>
        <v>50</v>
      </c>
      <c r="C70" s="186"/>
      <c r="D70" s="208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10"/>
      <c r="AE70" s="178"/>
      <c r="AF70" s="179"/>
      <c r="AG70" s="179"/>
      <c r="AH70" s="179"/>
      <c r="AI70" s="179"/>
      <c r="AJ70" s="180"/>
      <c r="AK70" s="187"/>
      <c r="AL70" s="188"/>
      <c r="AM70" s="188"/>
      <c r="AN70" s="188"/>
      <c r="AO70" s="188"/>
      <c r="AP70" s="189"/>
      <c r="AQ70" s="173"/>
      <c r="AR70" s="174"/>
      <c r="AS70" s="174"/>
      <c r="AT70" s="174"/>
      <c r="AU70" s="174"/>
      <c r="AV70" s="174"/>
      <c r="AW70" s="175"/>
      <c r="AX70" s="170"/>
      <c r="AY70" s="171"/>
      <c r="AZ70" s="171"/>
      <c r="BA70" s="171"/>
      <c r="BB70" s="171"/>
      <c r="BC70" s="171"/>
      <c r="BD70" s="171"/>
      <c r="BE70" s="171"/>
      <c r="BF70" s="171"/>
      <c r="BG70" s="172"/>
      <c r="BH70" s="173"/>
      <c r="BI70" s="174"/>
      <c r="BJ70" s="174"/>
      <c r="BK70" s="174"/>
      <c r="BL70" s="175"/>
      <c r="BM70" s="173"/>
      <c r="BN70" s="174"/>
      <c r="BO70" s="174"/>
      <c r="BP70" s="174"/>
      <c r="BQ70" s="175"/>
      <c r="BR70" s="173"/>
      <c r="BS70" s="174"/>
      <c r="BT70" s="174"/>
      <c r="BU70" s="174"/>
      <c r="BV70" s="175"/>
      <c r="BW70" s="35"/>
      <c r="BY70" s="36" t="e">
        <f t="shared" si="0"/>
        <v>#DIV/0!</v>
      </c>
    </row>
    <row r="71" spans="1:77" s="36" customFormat="1" x14ac:dyDescent="0.25">
      <c r="A71" s="35"/>
      <c r="B71" s="185">
        <f t="shared" si="4"/>
        <v>51</v>
      </c>
      <c r="C71" s="186"/>
      <c r="D71" s="208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10"/>
      <c r="AE71" s="178"/>
      <c r="AF71" s="179"/>
      <c r="AG71" s="179"/>
      <c r="AH71" s="179"/>
      <c r="AI71" s="179"/>
      <c r="AJ71" s="180"/>
      <c r="AK71" s="187"/>
      <c r="AL71" s="188"/>
      <c r="AM71" s="188"/>
      <c r="AN71" s="188"/>
      <c r="AO71" s="188"/>
      <c r="AP71" s="189"/>
      <c r="AQ71" s="173"/>
      <c r="AR71" s="174"/>
      <c r="AS71" s="174"/>
      <c r="AT71" s="174"/>
      <c r="AU71" s="174"/>
      <c r="AV71" s="174"/>
      <c r="AW71" s="175"/>
      <c r="AX71" s="170"/>
      <c r="AY71" s="171"/>
      <c r="AZ71" s="171"/>
      <c r="BA71" s="171"/>
      <c r="BB71" s="171"/>
      <c r="BC71" s="171"/>
      <c r="BD71" s="171"/>
      <c r="BE71" s="171"/>
      <c r="BF71" s="171"/>
      <c r="BG71" s="172"/>
      <c r="BH71" s="173"/>
      <c r="BI71" s="174"/>
      <c r="BJ71" s="174"/>
      <c r="BK71" s="174"/>
      <c r="BL71" s="175"/>
      <c r="BM71" s="173"/>
      <c r="BN71" s="174"/>
      <c r="BO71" s="174"/>
      <c r="BP71" s="174"/>
      <c r="BQ71" s="175"/>
      <c r="BR71" s="173"/>
      <c r="BS71" s="174"/>
      <c r="BT71" s="174"/>
      <c r="BU71" s="174"/>
      <c r="BV71" s="175"/>
      <c r="BW71" s="35"/>
      <c r="BY71" s="36" t="e">
        <f t="shared" si="0"/>
        <v>#DIV/0!</v>
      </c>
    </row>
    <row r="72" spans="1:77" s="36" customFormat="1" x14ac:dyDescent="0.25">
      <c r="A72" s="35"/>
      <c r="B72" s="185">
        <f t="shared" si="4"/>
        <v>52</v>
      </c>
      <c r="C72" s="186"/>
      <c r="D72" s="208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10"/>
      <c r="AE72" s="178"/>
      <c r="AF72" s="179"/>
      <c r="AG72" s="179"/>
      <c r="AH72" s="179"/>
      <c r="AI72" s="179"/>
      <c r="AJ72" s="180"/>
      <c r="AK72" s="187"/>
      <c r="AL72" s="188"/>
      <c r="AM72" s="188"/>
      <c r="AN72" s="188"/>
      <c r="AO72" s="188"/>
      <c r="AP72" s="189"/>
      <c r="AQ72" s="173"/>
      <c r="AR72" s="174"/>
      <c r="AS72" s="174"/>
      <c r="AT72" s="174"/>
      <c r="AU72" s="174"/>
      <c r="AV72" s="174"/>
      <c r="AW72" s="175"/>
      <c r="AX72" s="170"/>
      <c r="AY72" s="171"/>
      <c r="AZ72" s="171"/>
      <c r="BA72" s="171"/>
      <c r="BB72" s="171"/>
      <c r="BC72" s="171"/>
      <c r="BD72" s="171"/>
      <c r="BE72" s="171"/>
      <c r="BF72" s="171"/>
      <c r="BG72" s="172"/>
      <c r="BH72" s="173"/>
      <c r="BI72" s="174"/>
      <c r="BJ72" s="174"/>
      <c r="BK72" s="174"/>
      <c r="BL72" s="175"/>
      <c r="BM72" s="173"/>
      <c r="BN72" s="174"/>
      <c r="BO72" s="174"/>
      <c r="BP72" s="174"/>
      <c r="BQ72" s="175"/>
      <c r="BR72" s="173"/>
      <c r="BS72" s="174"/>
      <c r="BT72" s="174"/>
      <c r="BU72" s="174"/>
      <c r="BV72" s="175"/>
      <c r="BW72" s="35"/>
      <c r="BY72" s="36" t="e">
        <f t="shared" si="0"/>
        <v>#DIV/0!</v>
      </c>
    </row>
    <row r="73" spans="1:77" s="36" customFormat="1" x14ac:dyDescent="0.25">
      <c r="A73" s="35"/>
      <c r="B73" s="185">
        <f t="shared" si="4"/>
        <v>53</v>
      </c>
      <c r="C73" s="186"/>
      <c r="D73" s="208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10"/>
      <c r="AE73" s="178"/>
      <c r="AF73" s="179"/>
      <c r="AG73" s="179"/>
      <c r="AH73" s="179"/>
      <c r="AI73" s="179"/>
      <c r="AJ73" s="180"/>
      <c r="AK73" s="187"/>
      <c r="AL73" s="188"/>
      <c r="AM73" s="188"/>
      <c r="AN73" s="188"/>
      <c r="AO73" s="188"/>
      <c r="AP73" s="189"/>
      <c r="AQ73" s="173"/>
      <c r="AR73" s="174"/>
      <c r="AS73" s="174"/>
      <c r="AT73" s="174"/>
      <c r="AU73" s="174"/>
      <c r="AV73" s="174"/>
      <c r="AW73" s="175"/>
      <c r="AX73" s="170"/>
      <c r="AY73" s="171"/>
      <c r="AZ73" s="171"/>
      <c r="BA73" s="171"/>
      <c r="BB73" s="171"/>
      <c r="BC73" s="171"/>
      <c r="BD73" s="171"/>
      <c r="BE73" s="171"/>
      <c r="BF73" s="171"/>
      <c r="BG73" s="172"/>
      <c r="BH73" s="173"/>
      <c r="BI73" s="174"/>
      <c r="BJ73" s="174"/>
      <c r="BK73" s="174"/>
      <c r="BL73" s="175"/>
      <c r="BM73" s="173"/>
      <c r="BN73" s="174"/>
      <c r="BO73" s="174"/>
      <c r="BP73" s="174"/>
      <c r="BQ73" s="175"/>
      <c r="BR73" s="173"/>
      <c r="BS73" s="174"/>
      <c r="BT73" s="174"/>
      <c r="BU73" s="174"/>
      <c r="BV73" s="175"/>
      <c r="BW73" s="35"/>
      <c r="BY73" s="36" t="e">
        <f t="shared" si="0"/>
        <v>#DIV/0!</v>
      </c>
    </row>
    <row r="74" spans="1:77" s="36" customFormat="1" x14ac:dyDescent="0.25">
      <c r="A74" s="35"/>
      <c r="B74" s="185">
        <f t="shared" si="4"/>
        <v>54</v>
      </c>
      <c r="C74" s="186"/>
      <c r="D74" s="208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10"/>
      <c r="AE74" s="178"/>
      <c r="AF74" s="179"/>
      <c r="AG74" s="179"/>
      <c r="AH74" s="179"/>
      <c r="AI74" s="179"/>
      <c r="AJ74" s="180"/>
      <c r="AK74" s="187"/>
      <c r="AL74" s="188"/>
      <c r="AM74" s="188"/>
      <c r="AN74" s="188"/>
      <c r="AO74" s="188"/>
      <c r="AP74" s="189"/>
      <c r="AQ74" s="173"/>
      <c r="AR74" s="174"/>
      <c r="AS74" s="174"/>
      <c r="AT74" s="174"/>
      <c r="AU74" s="174"/>
      <c r="AV74" s="174"/>
      <c r="AW74" s="175"/>
      <c r="AX74" s="170"/>
      <c r="AY74" s="171"/>
      <c r="AZ74" s="171"/>
      <c r="BA74" s="171"/>
      <c r="BB74" s="171"/>
      <c r="BC74" s="171"/>
      <c r="BD74" s="171"/>
      <c r="BE74" s="171"/>
      <c r="BF74" s="171"/>
      <c r="BG74" s="172"/>
      <c r="BH74" s="173"/>
      <c r="BI74" s="174"/>
      <c r="BJ74" s="174"/>
      <c r="BK74" s="174"/>
      <c r="BL74" s="175"/>
      <c r="BM74" s="173"/>
      <c r="BN74" s="174"/>
      <c r="BO74" s="174"/>
      <c r="BP74" s="174"/>
      <c r="BQ74" s="175"/>
      <c r="BR74" s="173"/>
      <c r="BS74" s="174"/>
      <c r="BT74" s="174"/>
      <c r="BU74" s="174"/>
      <c r="BV74" s="175"/>
      <c r="BW74" s="35"/>
      <c r="BY74" s="36" t="e">
        <f t="shared" si="0"/>
        <v>#DIV/0!</v>
      </c>
    </row>
    <row r="75" spans="1:77" s="36" customFormat="1" x14ac:dyDescent="0.25">
      <c r="A75" s="35"/>
      <c r="B75" s="185">
        <f t="shared" si="4"/>
        <v>55</v>
      </c>
      <c r="C75" s="186"/>
      <c r="D75" s="208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10"/>
      <c r="AE75" s="178"/>
      <c r="AF75" s="179"/>
      <c r="AG75" s="179"/>
      <c r="AH75" s="179"/>
      <c r="AI75" s="179"/>
      <c r="AJ75" s="180"/>
      <c r="AK75" s="187"/>
      <c r="AL75" s="188"/>
      <c r="AM75" s="188"/>
      <c r="AN75" s="188"/>
      <c r="AO75" s="188"/>
      <c r="AP75" s="189"/>
      <c r="AQ75" s="173"/>
      <c r="AR75" s="174"/>
      <c r="AS75" s="174"/>
      <c r="AT75" s="174"/>
      <c r="AU75" s="174"/>
      <c r="AV75" s="174"/>
      <c r="AW75" s="175"/>
      <c r="AX75" s="170"/>
      <c r="AY75" s="171"/>
      <c r="AZ75" s="171"/>
      <c r="BA75" s="171"/>
      <c r="BB75" s="171"/>
      <c r="BC75" s="171"/>
      <c r="BD75" s="171"/>
      <c r="BE75" s="171"/>
      <c r="BF75" s="171"/>
      <c r="BG75" s="172"/>
      <c r="BH75" s="173"/>
      <c r="BI75" s="174"/>
      <c r="BJ75" s="174"/>
      <c r="BK75" s="174"/>
      <c r="BL75" s="175"/>
      <c r="BM75" s="173"/>
      <c r="BN75" s="174"/>
      <c r="BO75" s="174"/>
      <c r="BP75" s="174"/>
      <c r="BQ75" s="175"/>
      <c r="BR75" s="173"/>
      <c r="BS75" s="174"/>
      <c r="BT75" s="174"/>
      <c r="BU75" s="174"/>
      <c r="BV75" s="175"/>
      <c r="BW75" s="35"/>
      <c r="BY75" s="36" t="e">
        <f t="shared" si="0"/>
        <v>#DIV/0!</v>
      </c>
    </row>
    <row r="76" spans="1:77" s="36" customFormat="1" x14ac:dyDescent="0.25">
      <c r="A76" s="35"/>
      <c r="B76" s="185">
        <f t="shared" si="4"/>
        <v>56</v>
      </c>
      <c r="C76" s="186"/>
      <c r="D76" s="208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10"/>
      <c r="AE76" s="178"/>
      <c r="AF76" s="179"/>
      <c r="AG76" s="179"/>
      <c r="AH76" s="179"/>
      <c r="AI76" s="179"/>
      <c r="AJ76" s="180"/>
      <c r="AK76" s="187"/>
      <c r="AL76" s="188"/>
      <c r="AM76" s="188"/>
      <c r="AN76" s="188"/>
      <c r="AO76" s="188"/>
      <c r="AP76" s="189"/>
      <c r="AQ76" s="173"/>
      <c r="AR76" s="174"/>
      <c r="AS76" s="174"/>
      <c r="AT76" s="174"/>
      <c r="AU76" s="174"/>
      <c r="AV76" s="174"/>
      <c r="AW76" s="175"/>
      <c r="AX76" s="170"/>
      <c r="AY76" s="171"/>
      <c r="AZ76" s="171"/>
      <c r="BA76" s="171"/>
      <c r="BB76" s="171"/>
      <c r="BC76" s="171"/>
      <c r="BD76" s="171"/>
      <c r="BE76" s="171"/>
      <c r="BF76" s="171"/>
      <c r="BG76" s="172"/>
      <c r="BH76" s="173"/>
      <c r="BI76" s="174"/>
      <c r="BJ76" s="174"/>
      <c r="BK76" s="174"/>
      <c r="BL76" s="175"/>
      <c r="BM76" s="173"/>
      <c r="BN76" s="174"/>
      <c r="BO76" s="174"/>
      <c r="BP76" s="174"/>
      <c r="BQ76" s="175"/>
      <c r="BR76" s="173"/>
      <c r="BS76" s="174"/>
      <c r="BT76" s="174"/>
      <c r="BU76" s="174"/>
      <c r="BV76" s="175"/>
      <c r="BW76" s="35"/>
      <c r="BY76" s="36" t="e">
        <f t="shared" si="0"/>
        <v>#DIV/0!</v>
      </c>
    </row>
    <row r="77" spans="1:77" s="36" customFormat="1" x14ac:dyDescent="0.25">
      <c r="A77" s="35"/>
      <c r="B77" s="185">
        <f t="shared" si="4"/>
        <v>57</v>
      </c>
      <c r="C77" s="186"/>
      <c r="D77" s="208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10"/>
      <c r="AE77" s="178"/>
      <c r="AF77" s="179"/>
      <c r="AG77" s="179"/>
      <c r="AH77" s="179"/>
      <c r="AI77" s="179"/>
      <c r="AJ77" s="180"/>
      <c r="AK77" s="187"/>
      <c r="AL77" s="188"/>
      <c r="AM77" s="188"/>
      <c r="AN77" s="188"/>
      <c r="AO77" s="188"/>
      <c r="AP77" s="189"/>
      <c r="AQ77" s="173"/>
      <c r="AR77" s="174"/>
      <c r="AS77" s="174"/>
      <c r="AT77" s="174"/>
      <c r="AU77" s="174"/>
      <c r="AV77" s="174"/>
      <c r="AW77" s="175"/>
      <c r="AX77" s="170"/>
      <c r="AY77" s="171"/>
      <c r="AZ77" s="171"/>
      <c r="BA77" s="171"/>
      <c r="BB77" s="171"/>
      <c r="BC77" s="171"/>
      <c r="BD77" s="171"/>
      <c r="BE77" s="171"/>
      <c r="BF77" s="171"/>
      <c r="BG77" s="172"/>
      <c r="BH77" s="173"/>
      <c r="BI77" s="174"/>
      <c r="BJ77" s="174"/>
      <c r="BK77" s="174"/>
      <c r="BL77" s="175"/>
      <c r="BM77" s="173"/>
      <c r="BN77" s="174"/>
      <c r="BO77" s="174"/>
      <c r="BP77" s="174"/>
      <c r="BQ77" s="175"/>
      <c r="BR77" s="173"/>
      <c r="BS77" s="174"/>
      <c r="BT77" s="174"/>
      <c r="BU77" s="174"/>
      <c r="BV77" s="175"/>
      <c r="BW77" s="35"/>
      <c r="BY77" s="36" t="e">
        <f t="shared" si="0"/>
        <v>#DIV/0!</v>
      </c>
    </row>
    <row r="78" spans="1:77" s="36" customFormat="1" x14ac:dyDescent="0.25">
      <c r="A78" s="35"/>
      <c r="B78" s="185">
        <f t="shared" si="4"/>
        <v>58</v>
      </c>
      <c r="C78" s="186"/>
      <c r="D78" s="208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10"/>
      <c r="AE78" s="178"/>
      <c r="AF78" s="179"/>
      <c r="AG78" s="179"/>
      <c r="AH78" s="179"/>
      <c r="AI78" s="179"/>
      <c r="AJ78" s="180"/>
      <c r="AK78" s="187"/>
      <c r="AL78" s="188"/>
      <c r="AM78" s="188"/>
      <c r="AN78" s="188"/>
      <c r="AO78" s="188"/>
      <c r="AP78" s="189"/>
      <c r="AQ78" s="173"/>
      <c r="AR78" s="174"/>
      <c r="AS78" s="174"/>
      <c r="AT78" s="174"/>
      <c r="AU78" s="174"/>
      <c r="AV78" s="174"/>
      <c r="AW78" s="175"/>
      <c r="AX78" s="170"/>
      <c r="AY78" s="171"/>
      <c r="AZ78" s="171"/>
      <c r="BA78" s="171"/>
      <c r="BB78" s="171"/>
      <c r="BC78" s="171"/>
      <c r="BD78" s="171"/>
      <c r="BE78" s="171"/>
      <c r="BF78" s="171"/>
      <c r="BG78" s="172"/>
      <c r="BH78" s="173"/>
      <c r="BI78" s="174"/>
      <c r="BJ78" s="174"/>
      <c r="BK78" s="174"/>
      <c r="BL78" s="175"/>
      <c r="BM78" s="173"/>
      <c r="BN78" s="174"/>
      <c r="BO78" s="174"/>
      <c r="BP78" s="174"/>
      <c r="BQ78" s="175"/>
      <c r="BR78" s="173"/>
      <c r="BS78" s="174"/>
      <c r="BT78" s="174"/>
      <c r="BU78" s="174"/>
      <c r="BV78" s="175"/>
      <c r="BW78" s="35"/>
      <c r="BY78" s="36" t="e">
        <f t="shared" si="0"/>
        <v>#DIV/0!</v>
      </c>
    </row>
    <row r="79" spans="1:77" s="36" customFormat="1" x14ac:dyDescent="0.25">
      <c r="A79" s="35"/>
      <c r="B79" s="185">
        <f t="shared" si="4"/>
        <v>59</v>
      </c>
      <c r="C79" s="186"/>
      <c r="D79" s="208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10"/>
      <c r="AE79" s="178"/>
      <c r="AF79" s="179"/>
      <c r="AG79" s="179"/>
      <c r="AH79" s="179"/>
      <c r="AI79" s="179"/>
      <c r="AJ79" s="180"/>
      <c r="AK79" s="187"/>
      <c r="AL79" s="188"/>
      <c r="AM79" s="188"/>
      <c r="AN79" s="188"/>
      <c r="AO79" s="188"/>
      <c r="AP79" s="189"/>
      <c r="AQ79" s="173"/>
      <c r="AR79" s="174"/>
      <c r="AS79" s="174"/>
      <c r="AT79" s="174"/>
      <c r="AU79" s="174"/>
      <c r="AV79" s="174"/>
      <c r="AW79" s="175"/>
      <c r="AX79" s="170"/>
      <c r="AY79" s="171"/>
      <c r="AZ79" s="171"/>
      <c r="BA79" s="171"/>
      <c r="BB79" s="171"/>
      <c r="BC79" s="171"/>
      <c r="BD79" s="171"/>
      <c r="BE79" s="171"/>
      <c r="BF79" s="171"/>
      <c r="BG79" s="172"/>
      <c r="BH79" s="173"/>
      <c r="BI79" s="174"/>
      <c r="BJ79" s="174"/>
      <c r="BK79" s="174"/>
      <c r="BL79" s="175"/>
      <c r="BM79" s="173"/>
      <c r="BN79" s="174"/>
      <c r="BO79" s="174"/>
      <c r="BP79" s="174"/>
      <c r="BQ79" s="175"/>
      <c r="BR79" s="173"/>
      <c r="BS79" s="174"/>
      <c r="BT79" s="174"/>
      <c r="BU79" s="174"/>
      <c r="BV79" s="175"/>
      <c r="BW79" s="35"/>
      <c r="BY79" s="36" t="e">
        <f t="shared" si="0"/>
        <v>#DIV/0!</v>
      </c>
    </row>
    <row r="80" spans="1:77" s="36" customFormat="1" x14ac:dyDescent="0.25">
      <c r="A80" s="35"/>
      <c r="B80" s="185">
        <f t="shared" si="4"/>
        <v>60</v>
      </c>
      <c r="C80" s="186"/>
      <c r="D80" s="208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10"/>
      <c r="AE80" s="178"/>
      <c r="AF80" s="179"/>
      <c r="AG80" s="179"/>
      <c r="AH80" s="179"/>
      <c r="AI80" s="179"/>
      <c r="AJ80" s="180"/>
      <c r="AK80" s="187"/>
      <c r="AL80" s="188"/>
      <c r="AM80" s="188"/>
      <c r="AN80" s="188"/>
      <c r="AO80" s="188"/>
      <c r="AP80" s="189"/>
      <c r="AQ80" s="173"/>
      <c r="AR80" s="174"/>
      <c r="AS80" s="174"/>
      <c r="AT80" s="174"/>
      <c r="AU80" s="174"/>
      <c r="AV80" s="174"/>
      <c r="AW80" s="175"/>
      <c r="AX80" s="170"/>
      <c r="AY80" s="171"/>
      <c r="AZ80" s="171"/>
      <c r="BA80" s="171"/>
      <c r="BB80" s="171"/>
      <c r="BC80" s="171"/>
      <c r="BD80" s="171"/>
      <c r="BE80" s="171"/>
      <c r="BF80" s="171"/>
      <c r="BG80" s="172"/>
      <c r="BH80" s="173"/>
      <c r="BI80" s="174"/>
      <c r="BJ80" s="174"/>
      <c r="BK80" s="174"/>
      <c r="BL80" s="175"/>
      <c r="BM80" s="173"/>
      <c r="BN80" s="174"/>
      <c r="BO80" s="174"/>
      <c r="BP80" s="174"/>
      <c r="BQ80" s="175"/>
      <c r="BR80" s="173"/>
      <c r="BS80" s="174"/>
      <c r="BT80" s="174"/>
      <c r="BU80" s="174"/>
      <c r="BV80" s="175"/>
      <c r="BW80" s="35"/>
      <c r="BY80" s="36" t="e">
        <f t="shared" si="0"/>
        <v>#DIV/0!</v>
      </c>
    </row>
    <row r="81" spans="1:77" s="36" customFormat="1" x14ac:dyDescent="0.25">
      <c r="A81" s="35"/>
      <c r="B81" s="185">
        <f t="shared" si="4"/>
        <v>61</v>
      </c>
      <c r="C81" s="186"/>
      <c r="D81" s="208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10"/>
      <c r="AE81" s="178"/>
      <c r="AF81" s="179"/>
      <c r="AG81" s="179"/>
      <c r="AH81" s="179"/>
      <c r="AI81" s="179"/>
      <c r="AJ81" s="180"/>
      <c r="AK81" s="187"/>
      <c r="AL81" s="188"/>
      <c r="AM81" s="188"/>
      <c r="AN81" s="188"/>
      <c r="AO81" s="188"/>
      <c r="AP81" s="189"/>
      <c r="AQ81" s="173"/>
      <c r="AR81" s="174"/>
      <c r="AS81" s="174"/>
      <c r="AT81" s="174"/>
      <c r="AU81" s="174"/>
      <c r="AV81" s="174"/>
      <c r="AW81" s="175"/>
      <c r="AX81" s="170"/>
      <c r="AY81" s="171"/>
      <c r="AZ81" s="171"/>
      <c r="BA81" s="171"/>
      <c r="BB81" s="171"/>
      <c r="BC81" s="171"/>
      <c r="BD81" s="171"/>
      <c r="BE81" s="171"/>
      <c r="BF81" s="171"/>
      <c r="BG81" s="172"/>
      <c r="BH81" s="173"/>
      <c r="BI81" s="174"/>
      <c r="BJ81" s="174"/>
      <c r="BK81" s="174"/>
      <c r="BL81" s="175"/>
      <c r="BM81" s="173"/>
      <c r="BN81" s="174"/>
      <c r="BO81" s="174"/>
      <c r="BP81" s="174"/>
      <c r="BQ81" s="175"/>
      <c r="BR81" s="173"/>
      <c r="BS81" s="174"/>
      <c r="BT81" s="174"/>
      <c r="BU81" s="174"/>
      <c r="BV81" s="175"/>
      <c r="BW81" s="35"/>
      <c r="BY81" s="36" t="e">
        <f t="shared" si="0"/>
        <v>#DIV/0!</v>
      </c>
    </row>
    <row r="82" spans="1:77" s="36" customFormat="1" x14ac:dyDescent="0.25">
      <c r="A82" s="35"/>
      <c r="B82" s="185">
        <f t="shared" si="4"/>
        <v>62</v>
      </c>
      <c r="C82" s="186"/>
      <c r="D82" s="208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10"/>
      <c r="AE82" s="178"/>
      <c r="AF82" s="179"/>
      <c r="AG82" s="179"/>
      <c r="AH82" s="179"/>
      <c r="AI82" s="179"/>
      <c r="AJ82" s="180"/>
      <c r="AK82" s="187"/>
      <c r="AL82" s="188"/>
      <c r="AM82" s="188"/>
      <c r="AN82" s="188"/>
      <c r="AO82" s="188"/>
      <c r="AP82" s="189"/>
      <c r="AQ82" s="173"/>
      <c r="AR82" s="174"/>
      <c r="AS82" s="174"/>
      <c r="AT82" s="174"/>
      <c r="AU82" s="174"/>
      <c r="AV82" s="174"/>
      <c r="AW82" s="175"/>
      <c r="AX82" s="170"/>
      <c r="AY82" s="171"/>
      <c r="AZ82" s="171"/>
      <c r="BA82" s="171"/>
      <c r="BB82" s="171"/>
      <c r="BC82" s="171"/>
      <c r="BD82" s="171"/>
      <c r="BE82" s="171"/>
      <c r="BF82" s="171"/>
      <c r="BG82" s="172"/>
      <c r="BH82" s="173"/>
      <c r="BI82" s="174"/>
      <c r="BJ82" s="174"/>
      <c r="BK82" s="174"/>
      <c r="BL82" s="175"/>
      <c r="BM82" s="173"/>
      <c r="BN82" s="174"/>
      <c r="BO82" s="174"/>
      <c r="BP82" s="174"/>
      <c r="BQ82" s="175"/>
      <c r="BR82" s="173"/>
      <c r="BS82" s="174"/>
      <c r="BT82" s="174"/>
      <c r="BU82" s="174"/>
      <c r="BV82" s="175"/>
      <c r="BW82" s="35"/>
      <c r="BY82" s="36" t="e">
        <f t="shared" si="0"/>
        <v>#DIV/0!</v>
      </c>
    </row>
    <row r="83" spans="1:77" s="36" customFormat="1" x14ac:dyDescent="0.25">
      <c r="A83" s="35"/>
      <c r="B83" s="185">
        <f t="shared" si="4"/>
        <v>63</v>
      </c>
      <c r="C83" s="186"/>
      <c r="D83" s="208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10"/>
      <c r="AE83" s="178"/>
      <c r="AF83" s="179"/>
      <c r="AG83" s="179"/>
      <c r="AH83" s="179"/>
      <c r="AI83" s="179"/>
      <c r="AJ83" s="180"/>
      <c r="AK83" s="187"/>
      <c r="AL83" s="188"/>
      <c r="AM83" s="188"/>
      <c r="AN83" s="188"/>
      <c r="AO83" s="188"/>
      <c r="AP83" s="189"/>
      <c r="AQ83" s="173"/>
      <c r="AR83" s="174"/>
      <c r="AS83" s="174"/>
      <c r="AT83" s="174"/>
      <c r="AU83" s="174"/>
      <c r="AV83" s="174"/>
      <c r="AW83" s="175"/>
      <c r="AX83" s="170"/>
      <c r="AY83" s="171"/>
      <c r="AZ83" s="171"/>
      <c r="BA83" s="171"/>
      <c r="BB83" s="171"/>
      <c r="BC83" s="171"/>
      <c r="BD83" s="171"/>
      <c r="BE83" s="171"/>
      <c r="BF83" s="171"/>
      <c r="BG83" s="172"/>
      <c r="BH83" s="173"/>
      <c r="BI83" s="174"/>
      <c r="BJ83" s="174"/>
      <c r="BK83" s="174"/>
      <c r="BL83" s="175"/>
      <c r="BM83" s="173"/>
      <c r="BN83" s="174"/>
      <c r="BO83" s="174"/>
      <c r="BP83" s="174"/>
      <c r="BQ83" s="175"/>
      <c r="BR83" s="173"/>
      <c r="BS83" s="174"/>
      <c r="BT83" s="174"/>
      <c r="BU83" s="174"/>
      <c r="BV83" s="175"/>
      <c r="BW83" s="35"/>
      <c r="BY83" s="36" t="e">
        <f t="shared" si="0"/>
        <v>#DIV/0!</v>
      </c>
    </row>
    <row r="84" spans="1:77" s="36" customFormat="1" x14ac:dyDescent="0.25">
      <c r="A84" s="35"/>
      <c r="B84" s="185">
        <f t="shared" si="4"/>
        <v>64</v>
      </c>
      <c r="C84" s="186"/>
      <c r="D84" s="208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10"/>
      <c r="AE84" s="178"/>
      <c r="AF84" s="179"/>
      <c r="AG84" s="179"/>
      <c r="AH84" s="179"/>
      <c r="AI84" s="179"/>
      <c r="AJ84" s="180"/>
      <c r="AK84" s="187"/>
      <c r="AL84" s="188"/>
      <c r="AM84" s="188"/>
      <c r="AN84" s="188"/>
      <c r="AO84" s="188"/>
      <c r="AP84" s="189"/>
      <c r="AQ84" s="173"/>
      <c r="AR84" s="174"/>
      <c r="AS84" s="174"/>
      <c r="AT84" s="174"/>
      <c r="AU84" s="174"/>
      <c r="AV84" s="174"/>
      <c r="AW84" s="175"/>
      <c r="AX84" s="170"/>
      <c r="AY84" s="171"/>
      <c r="AZ84" s="171"/>
      <c r="BA84" s="171"/>
      <c r="BB84" s="171"/>
      <c r="BC84" s="171"/>
      <c r="BD84" s="171"/>
      <c r="BE84" s="171"/>
      <c r="BF84" s="171"/>
      <c r="BG84" s="172"/>
      <c r="BH84" s="173"/>
      <c r="BI84" s="174"/>
      <c r="BJ84" s="174"/>
      <c r="BK84" s="174"/>
      <c r="BL84" s="175"/>
      <c r="BM84" s="173"/>
      <c r="BN84" s="174"/>
      <c r="BO84" s="174"/>
      <c r="BP84" s="174"/>
      <c r="BQ84" s="175"/>
      <c r="BR84" s="173"/>
      <c r="BS84" s="174"/>
      <c r="BT84" s="174"/>
      <c r="BU84" s="174"/>
      <c r="BV84" s="175"/>
      <c r="BW84" s="35"/>
      <c r="BY84" s="36" t="e">
        <f t="shared" si="0"/>
        <v>#DIV/0!</v>
      </c>
    </row>
    <row r="85" spans="1:77" s="36" customFormat="1" x14ac:dyDescent="0.25">
      <c r="A85" s="35"/>
      <c r="B85" s="185">
        <f t="shared" si="4"/>
        <v>65</v>
      </c>
      <c r="C85" s="186"/>
      <c r="D85" s="208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10"/>
      <c r="AE85" s="178"/>
      <c r="AF85" s="179"/>
      <c r="AG85" s="179"/>
      <c r="AH85" s="179"/>
      <c r="AI85" s="179"/>
      <c r="AJ85" s="180"/>
      <c r="AK85" s="187"/>
      <c r="AL85" s="188"/>
      <c r="AM85" s="188"/>
      <c r="AN85" s="188"/>
      <c r="AO85" s="188"/>
      <c r="AP85" s="189"/>
      <c r="AQ85" s="173"/>
      <c r="AR85" s="174"/>
      <c r="AS85" s="174"/>
      <c r="AT85" s="174"/>
      <c r="AU85" s="174"/>
      <c r="AV85" s="174"/>
      <c r="AW85" s="175"/>
      <c r="AX85" s="170"/>
      <c r="AY85" s="171"/>
      <c r="AZ85" s="171"/>
      <c r="BA85" s="171"/>
      <c r="BB85" s="171"/>
      <c r="BC85" s="171"/>
      <c r="BD85" s="171"/>
      <c r="BE85" s="171"/>
      <c r="BF85" s="171"/>
      <c r="BG85" s="172"/>
      <c r="BH85" s="173"/>
      <c r="BI85" s="174"/>
      <c r="BJ85" s="174"/>
      <c r="BK85" s="174"/>
      <c r="BL85" s="175"/>
      <c r="BM85" s="173"/>
      <c r="BN85" s="174"/>
      <c r="BO85" s="174"/>
      <c r="BP85" s="174"/>
      <c r="BQ85" s="175"/>
      <c r="BR85" s="173"/>
      <c r="BS85" s="174"/>
      <c r="BT85" s="174"/>
      <c r="BU85" s="174"/>
      <c r="BV85" s="175"/>
      <c r="BW85" s="35"/>
      <c r="BY85" s="36" t="e">
        <f t="shared" si="0"/>
        <v>#DIV/0!</v>
      </c>
    </row>
    <row r="86" spans="1:77" s="36" customFormat="1" x14ac:dyDescent="0.25">
      <c r="A86" s="35"/>
      <c r="B86" s="185">
        <f t="shared" si="4"/>
        <v>66</v>
      </c>
      <c r="C86" s="186"/>
      <c r="D86" s="208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10"/>
      <c r="AE86" s="178"/>
      <c r="AF86" s="179"/>
      <c r="AG86" s="179"/>
      <c r="AH86" s="179"/>
      <c r="AI86" s="179"/>
      <c r="AJ86" s="180"/>
      <c r="AK86" s="187"/>
      <c r="AL86" s="188"/>
      <c r="AM86" s="188"/>
      <c r="AN86" s="188"/>
      <c r="AO86" s="188"/>
      <c r="AP86" s="189"/>
      <c r="AQ86" s="173"/>
      <c r="AR86" s="174"/>
      <c r="AS86" s="174"/>
      <c r="AT86" s="174"/>
      <c r="AU86" s="174"/>
      <c r="AV86" s="174"/>
      <c r="AW86" s="175"/>
      <c r="AX86" s="170"/>
      <c r="AY86" s="171"/>
      <c r="AZ86" s="171"/>
      <c r="BA86" s="171"/>
      <c r="BB86" s="171"/>
      <c r="BC86" s="171"/>
      <c r="BD86" s="171"/>
      <c r="BE86" s="171"/>
      <c r="BF86" s="171"/>
      <c r="BG86" s="172"/>
      <c r="BH86" s="173"/>
      <c r="BI86" s="174"/>
      <c r="BJ86" s="174"/>
      <c r="BK86" s="174"/>
      <c r="BL86" s="175"/>
      <c r="BM86" s="173"/>
      <c r="BN86" s="174"/>
      <c r="BO86" s="174"/>
      <c r="BP86" s="174"/>
      <c r="BQ86" s="175"/>
      <c r="BR86" s="173"/>
      <c r="BS86" s="174"/>
      <c r="BT86" s="174"/>
      <c r="BU86" s="174"/>
      <c r="BV86" s="175"/>
      <c r="BW86" s="35"/>
      <c r="BY86" s="36" t="e">
        <f t="shared" ref="BY86:BY120" si="5">IF(BR86&gt;$CJ$121,1,0)</f>
        <v>#DIV/0!</v>
      </c>
    </row>
    <row r="87" spans="1:77" s="36" customFormat="1" x14ac:dyDescent="0.25">
      <c r="A87" s="35"/>
      <c r="B87" s="185">
        <f t="shared" si="4"/>
        <v>67</v>
      </c>
      <c r="C87" s="186"/>
      <c r="D87" s="208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10"/>
      <c r="AE87" s="178"/>
      <c r="AF87" s="179"/>
      <c r="AG87" s="179"/>
      <c r="AH87" s="179"/>
      <c r="AI87" s="179"/>
      <c r="AJ87" s="180"/>
      <c r="AK87" s="187"/>
      <c r="AL87" s="188"/>
      <c r="AM87" s="188"/>
      <c r="AN87" s="188"/>
      <c r="AO87" s="188"/>
      <c r="AP87" s="189"/>
      <c r="AQ87" s="173"/>
      <c r="AR87" s="174"/>
      <c r="AS87" s="174"/>
      <c r="AT87" s="174"/>
      <c r="AU87" s="174"/>
      <c r="AV87" s="174"/>
      <c r="AW87" s="175"/>
      <c r="AX87" s="170"/>
      <c r="AY87" s="171"/>
      <c r="AZ87" s="171"/>
      <c r="BA87" s="171"/>
      <c r="BB87" s="171"/>
      <c r="BC87" s="171"/>
      <c r="BD87" s="171"/>
      <c r="BE87" s="171"/>
      <c r="BF87" s="171"/>
      <c r="BG87" s="172"/>
      <c r="BH87" s="173"/>
      <c r="BI87" s="174"/>
      <c r="BJ87" s="174"/>
      <c r="BK87" s="174"/>
      <c r="BL87" s="175"/>
      <c r="BM87" s="173"/>
      <c r="BN87" s="174"/>
      <c r="BO87" s="174"/>
      <c r="BP87" s="174"/>
      <c r="BQ87" s="175"/>
      <c r="BR87" s="173"/>
      <c r="BS87" s="174"/>
      <c r="BT87" s="174"/>
      <c r="BU87" s="174"/>
      <c r="BV87" s="175"/>
      <c r="BW87" s="35"/>
      <c r="BY87" s="36" t="e">
        <f t="shared" si="5"/>
        <v>#DIV/0!</v>
      </c>
    </row>
    <row r="88" spans="1:77" s="36" customFormat="1" x14ac:dyDescent="0.25">
      <c r="A88" s="35"/>
      <c r="B88" s="185">
        <f t="shared" si="4"/>
        <v>68</v>
      </c>
      <c r="C88" s="186"/>
      <c r="D88" s="208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10"/>
      <c r="AE88" s="178"/>
      <c r="AF88" s="179"/>
      <c r="AG88" s="179"/>
      <c r="AH88" s="179"/>
      <c r="AI88" s="179"/>
      <c r="AJ88" s="180"/>
      <c r="AK88" s="187"/>
      <c r="AL88" s="188"/>
      <c r="AM88" s="188"/>
      <c r="AN88" s="188"/>
      <c r="AO88" s="188"/>
      <c r="AP88" s="189"/>
      <c r="AQ88" s="173"/>
      <c r="AR88" s="174"/>
      <c r="AS88" s="174"/>
      <c r="AT88" s="174"/>
      <c r="AU88" s="174"/>
      <c r="AV88" s="174"/>
      <c r="AW88" s="175"/>
      <c r="AX88" s="170"/>
      <c r="AY88" s="171"/>
      <c r="AZ88" s="171"/>
      <c r="BA88" s="171"/>
      <c r="BB88" s="171"/>
      <c r="BC88" s="171"/>
      <c r="BD88" s="171"/>
      <c r="BE88" s="171"/>
      <c r="BF88" s="171"/>
      <c r="BG88" s="172"/>
      <c r="BH88" s="173"/>
      <c r="BI88" s="174"/>
      <c r="BJ88" s="174"/>
      <c r="BK88" s="174"/>
      <c r="BL88" s="175"/>
      <c r="BM88" s="173"/>
      <c r="BN88" s="174"/>
      <c r="BO88" s="174"/>
      <c r="BP88" s="174"/>
      <c r="BQ88" s="175"/>
      <c r="BR88" s="173"/>
      <c r="BS88" s="174"/>
      <c r="BT88" s="174"/>
      <c r="BU88" s="174"/>
      <c r="BV88" s="175"/>
      <c r="BW88" s="35"/>
      <c r="BY88" s="36" t="e">
        <f t="shared" si="5"/>
        <v>#DIV/0!</v>
      </c>
    </row>
    <row r="89" spans="1:77" s="36" customFormat="1" x14ac:dyDescent="0.25">
      <c r="A89" s="35"/>
      <c r="B89" s="185">
        <f t="shared" si="4"/>
        <v>69</v>
      </c>
      <c r="C89" s="186"/>
      <c r="D89" s="208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10"/>
      <c r="AE89" s="178"/>
      <c r="AF89" s="179"/>
      <c r="AG89" s="179"/>
      <c r="AH89" s="179"/>
      <c r="AI89" s="179"/>
      <c r="AJ89" s="180"/>
      <c r="AK89" s="187"/>
      <c r="AL89" s="188"/>
      <c r="AM89" s="188"/>
      <c r="AN89" s="188"/>
      <c r="AO89" s="188"/>
      <c r="AP89" s="189"/>
      <c r="AQ89" s="173"/>
      <c r="AR89" s="174"/>
      <c r="AS89" s="174"/>
      <c r="AT89" s="174"/>
      <c r="AU89" s="174"/>
      <c r="AV89" s="174"/>
      <c r="AW89" s="175"/>
      <c r="AX89" s="170"/>
      <c r="AY89" s="171"/>
      <c r="AZ89" s="171"/>
      <c r="BA89" s="171"/>
      <c r="BB89" s="171"/>
      <c r="BC89" s="171"/>
      <c r="BD89" s="171"/>
      <c r="BE89" s="171"/>
      <c r="BF89" s="171"/>
      <c r="BG89" s="172"/>
      <c r="BH89" s="173"/>
      <c r="BI89" s="174"/>
      <c r="BJ89" s="174"/>
      <c r="BK89" s="174"/>
      <c r="BL89" s="175"/>
      <c r="BM89" s="173"/>
      <c r="BN89" s="174"/>
      <c r="BO89" s="174"/>
      <c r="BP89" s="174"/>
      <c r="BQ89" s="175"/>
      <c r="BR89" s="173"/>
      <c r="BS89" s="174"/>
      <c r="BT89" s="174"/>
      <c r="BU89" s="174"/>
      <c r="BV89" s="175"/>
      <c r="BW89" s="35"/>
      <c r="BY89" s="36" t="e">
        <f t="shared" si="5"/>
        <v>#DIV/0!</v>
      </c>
    </row>
    <row r="90" spans="1:77" s="36" customFormat="1" x14ac:dyDescent="0.25">
      <c r="A90" s="35"/>
      <c r="B90" s="185">
        <f t="shared" si="4"/>
        <v>70</v>
      </c>
      <c r="C90" s="186"/>
      <c r="D90" s="208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10"/>
      <c r="AE90" s="178"/>
      <c r="AF90" s="179"/>
      <c r="AG90" s="179"/>
      <c r="AH90" s="179"/>
      <c r="AI90" s="179"/>
      <c r="AJ90" s="180"/>
      <c r="AK90" s="187"/>
      <c r="AL90" s="188"/>
      <c r="AM90" s="188"/>
      <c r="AN90" s="188"/>
      <c r="AO90" s="188"/>
      <c r="AP90" s="189"/>
      <c r="AQ90" s="173"/>
      <c r="AR90" s="174"/>
      <c r="AS90" s="174"/>
      <c r="AT90" s="174"/>
      <c r="AU90" s="174"/>
      <c r="AV90" s="174"/>
      <c r="AW90" s="175"/>
      <c r="AX90" s="170"/>
      <c r="AY90" s="171"/>
      <c r="AZ90" s="171"/>
      <c r="BA90" s="171"/>
      <c r="BB90" s="171"/>
      <c r="BC90" s="171"/>
      <c r="BD90" s="171"/>
      <c r="BE90" s="171"/>
      <c r="BF90" s="171"/>
      <c r="BG90" s="172"/>
      <c r="BH90" s="173"/>
      <c r="BI90" s="174"/>
      <c r="BJ90" s="174"/>
      <c r="BK90" s="174"/>
      <c r="BL90" s="175"/>
      <c r="BM90" s="173"/>
      <c r="BN90" s="174"/>
      <c r="BO90" s="174"/>
      <c r="BP90" s="174"/>
      <c r="BQ90" s="175"/>
      <c r="BR90" s="173"/>
      <c r="BS90" s="174"/>
      <c r="BT90" s="174"/>
      <c r="BU90" s="174"/>
      <c r="BV90" s="175"/>
      <c r="BW90" s="35"/>
      <c r="BY90" s="36" t="e">
        <f t="shared" si="5"/>
        <v>#DIV/0!</v>
      </c>
    </row>
    <row r="91" spans="1:77" s="36" customFormat="1" x14ac:dyDescent="0.25">
      <c r="A91" s="35"/>
      <c r="B91" s="185">
        <f t="shared" si="4"/>
        <v>71</v>
      </c>
      <c r="C91" s="186"/>
      <c r="D91" s="208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10"/>
      <c r="AE91" s="178"/>
      <c r="AF91" s="179"/>
      <c r="AG91" s="179"/>
      <c r="AH91" s="179"/>
      <c r="AI91" s="179"/>
      <c r="AJ91" s="180"/>
      <c r="AK91" s="187"/>
      <c r="AL91" s="188"/>
      <c r="AM91" s="188"/>
      <c r="AN91" s="188"/>
      <c r="AO91" s="188"/>
      <c r="AP91" s="189"/>
      <c r="AQ91" s="173"/>
      <c r="AR91" s="174"/>
      <c r="AS91" s="174"/>
      <c r="AT91" s="174"/>
      <c r="AU91" s="174"/>
      <c r="AV91" s="174"/>
      <c r="AW91" s="175"/>
      <c r="AX91" s="170"/>
      <c r="AY91" s="171"/>
      <c r="AZ91" s="171"/>
      <c r="BA91" s="171"/>
      <c r="BB91" s="171"/>
      <c r="BC91" s="171"/>
      <c r="BD91" s="171"/>
      <c r="BE91" s="171"/>
      <c r="BF91" s="171"/>
      <c r="BG91" s="172"/>
      <c r="BH91" s="173"/>
      <c r="BI91" s="174"/>
      <c r="BJ91" s="174"/>
      <c r="BK91" s="174"/>
      <c r="BL91" s="175"/>
      <c r="BM91" s="173"/>
      <c r="BN91" s="174"/>
      <c r="BO91" s="174"/>
      <c r="BP91" s="174"/>
      <c r="BQ91" s="175"/>
      <c r="BR91" s="173"/>
      <c r="BS91" s="174"/>
      <c r="BT91" s="174"/>
      <c r="BU91" s="174"/>
      <c r="BV91" s="175"/>
      <c r="BW91" s="35"/>
      <c r="BY91" s="36" t="e">
        <f t="shared" si="5"/>
        <v>#DIV/0!</v>
      </c>
    </row>
    <row r="92" spans="1:77" s="36" customFormat="1" x14ac:dyDescent="0.25">
      <c r="A92" s="35"/>
      <c r="B92" s="185">
        <f t="shared" si="4"/>
        <v>72</v>
      </c>
      <c r="C92" s="186"/>
      <c r="D92" s="208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10"/>
      <c r="AE92" s="178"/>
      <c r="AF92" s="179"/>
      <c r="AG92" s="179"/>
      <c r="AH92" s="179"/>
      <c r="AI92" s="179"/>
      <c r="AJ92" s="180"/>
      <c r="AK92" s="187"/>
      <c r="AL92" s="188"/>
      <c r="AM92" s="188"/>
      <c r="AN92" s="188"/>
      <c r="AO92" s="188"/>
      <c r="AP92" s="189"/>
      <c r="AQ92" s="173"/>
      <c r="AR92" s="174"/>
      <c r="AS92" s="174"/>
      <c r="AT92" s="174"/>
      <c r="AU92" s="174"/>
      <c r="AV92" s="174"/>
      <c r="AW92" s="175"/>
      <c r="AX92" s="170"/>
      <c r="AY92" s="171"/>
      <c r="AZ92" s="171"/>
      <c r="BA92" s="171"/>
      <c r="BB92" s="171"/>
      <c r="BC92" s="171"/>
      <c r="BD92" s="171"/>
      <c r="BE92" s="171"/>
      <c r="BF92" s="171"/>
      <c r="BG92" s="172"/>
      <c r="BH92" s="173"/>
      <c r="BI92" s="174"/>
      <c r="BJ92" s="174"/>
      <c r="BK92" s="174"/>
      <c r="BL92" s="175"/>
      <c r="BM92" s="173"/>
      <c r="BN92" s="174"/>
      <c r="BO92" s="174"/>
      <c r="BP92" s="174"/>
      <c r="BQ92" s="175"/>
      <c r="BR92" s="173"/>
      <c r="BS92" s="174"/>
      <c r="BT92" s="174"/>
      <c r="BU92" s="174"/>
      <c r="BV92" s="175"/>
      <c r="BW92" s="35"/>
      <c r="BY92" s="36" t="e">
        <f t="shared" si="5"/>
        <v>#DIV/0!</v>
      </c>
    </row>
    <row r="93" spans="1:77" s="36" customFormat="1" x14ac:dyDescent="0.25">
      <c r="A93" s="35"/>
      <c r="B93" s="185">
        <f t="shared" si="4"/>
        <v>73</v>
      </c>
      <c r="C93" s="186"/>
      <c r="D93" s="208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10"/>
      <c r="AE93" s="178"/>
      <c r="AF93" s="179"/>
      <c r="AG93" s="179"/>
      <c r="AH93" s="179"/>
      <c r="AI93" s="179"/>
      <c r="AJ93" s="180"/>
      <c r="AK93" s="187"/>
      <c r="AL93" s="188"/>
      <c r="AM93" s="188"/>
      <c r="AN93" s="188"/>
      <c r="AO93" s="188"/>
      <c r="AP93" s="189"/>
      <c r="AQ93" s="173"/>
      <c r="AR93" s="174"/>
      <c r="AS93" s="174"/>
      <c r="AT93" s="174"/>
      <c r="AU93" s="174"/>
      <c r="AV93" s="174"/>
      <c r="AW93" s="175"/>
      <c r="AX93" s="170"/>
      <c r="AY93" s="171"/>
      <c r="AZ93" s="171"/>
      <c r="BA93" s="171"/>
      <c r="BB93" s="171"/>
      <c r="BC93" s="171"/>
      <c r="BD93" s="171"/>
      <c r="BE93" s="171"/>
      <c r="BF93" s="171"/>
      <c r="BG93" s="172"/>
      <c r="BH93" s="173"/>
      <c r="BI93" s="174"/>
      <c r="BJ93" s="174"/>
      <c r="BK93" s="174"/>
      <c r="BL93" s="175"/>
      <c r="BM93" s="173"/>
      <c r="BN93" s="174"/>
      <c r="BO93" s="174"/>
      <c r="BP93" s="174"/>
      <c r="BQ93" s="175"/>
      <c r="BR93" s="173"/>
      <c r="BS93" s="174"/>
      <c r="BT93" s="174"/>
      <c r="BU93" s="174"/>
      <c r="BV93" s="175"/>
      <c r="BW93" s="35"/>
      <c r="BY93" s="36" t="e">
        <f t="shared" si="5"/>
        <v>#DIV/0!</v>
      </c>
    </row>
    <row r="94" spans="1:77" s="36" customFormat="1" x14ac:dyDescent="0.25">
      <c r="A94" s="35"/>
      <c r="B94" s="185">
        <f t="shared" si="4"/>
        <v>74</v>
      </c>
      <c r="C94" s="186"/>
      <c r="D94" s="208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10"/>
      <c r="AE94" s="178"/>
      <c r="AF94" s="179"/>
      <c r="AG94" s="179"/>
      <c r="AH94" s="179"/>
      <c r="AI94" s="179"/>
      <c r="AJ94" s="180"/>
      <c r="AK94" s="187"/>
      <c r="AL94" s="188"/>
      <c r="AM94" s="188"/>
      <c r="AN94" s="188"/>
      <c r="AO94" s="188"/>
      <c r="AP94" s="189"/>
      <c r="AQ94" s="173"/>
      <c r="AR94" s="174"/>
      <c r="AS94" s="174"/>
      <c r="AT94" s="174"/>
      <c r="AU94" s="174"/>
      <c r="AV94" s="174"/>
      <c r="AW94" s="175"/>
      <c r="AX94" s="170"/>
      <c r="AY94" s="171"/>
      <c r="AZ94" s="171"/>
      <c r="BA94" s="171"/>
      <c r="BB94" s="171"/>
      <c r="BC94" s="171"/>
      <c r="BD94" s="171"/>
      <c r="BE94" s="171"/>
      <c r="BF94" s="171"/>
      <c r="BG94" s="172"/>
      <c r="BH94" s="173"/>
      <c r="BI94" s="174"/>
      <c r="BJ94" s="174"/>
      <c r="BK94" s="174"/>
      <c r="BL94" s="175"/>
      <c r="BM94" s="173"/>
      <c r="BN94" s="174"/>
      <c r="BO94" s="174"/>
      <c r="BP94" s="174"/>
      <c r="BQ94" s="175"/>
      <c r="BR94" s="173"/>
      <c r="BS94" s="174"/>
      <c r="BT94" s="174"/>
      <c r="BU94" s="174"/>
      <c r="BV94" s="175"/>
      <c r="BW94" s="35"/>
      <c r="BY94" s="36" t="e">
        <f t="shared" si="5"/>
        <v>#DIV/0!</v>
      </c>
    </row>
    <row r="95" spans="1:77" s="36" customFormat="1" x14ac:dyDescent="0.25">
      <c r="A95" s="35"/>
      <c r="B95" s="185">
        <f t="shared" si="4"/>
        <v>75</v>
      </c>
      <c r="C95" s="186"/>
      <c r="D95" s="208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10"/>
      <c r="AE95" s="178"/>
      <c r="AF95" s="179"/>
      <c r="AG95" s="179"/>
      <c r="AH95" s="179"/>
      <c r="AI95" s="179"/>
      <c r="AJ95" s="180"/>
      <c r="AK95" s="187"/>
      <c r="AL95" s="188"/>
      <c r="AM95" s="188"/>
      <c r="AN95" s="188"/>
      <c r="AO95" s="188"/>
      <c r="AP95" s="189"/>
      <c r="AQ95" s="173"/>
      <c r="AR95" s="174"/>
      <c r="AS95" s="174"/>
      <c r="AT95" s="174"/>
      <c r="AU95" s="174"/>
      <c r="AV95" s="174"/>
      <c r="AW95" s="175"/>
      <c r="AX95" s="170"/>
      <c r="AY95" s="171"/>
      <c r="AZ95" s="171"/>
      <c r="BA95" s="171"/>
      <c r="BB95" s="171"/>
      <c r="BC95" s="171"/>
      <c r="BD95" s="171"/>
      <c r="BE95" s="171"/>
      <c r="BF95" s="171"/>
      <c r="BG95" s="172"/>
      <c r="BH95" s="173"/>
      <c r="BI95" s="174"/>
      <c r="BJ95" s="174"/>
      <c r="BK95" s="174"/>
      <c r="BL95" s="175"/>
      <c r="BM95" s="173"/>
      <c r="BN95" s="174"/>
      <c r="BO95" s="174"/>
      <c r="BP95" s="174"/>
      <c r="BQ95" s="175"/>
      <c r="BR95" s="173"/>
      <c r="BS95" s="174"/>
      <c r="BT95" s="174"/>
      <c r="BU95" s="174"/>
      <c r="BV95" s="175"/>
      <c r="BW95" s="35"/>
      <c r="BY95" s="36" t="e">
        <f t="shared" si="5"/>
        <v>#DIV/0!</v>
      </c>
    </row>
    <row r="96" spans="1:77" s="36" customFormat="1" x14ac:dyDescent="0.25">
      <c r="A96" s="35"/>
      <c r="B96" s="185">
        <f t="shared" si="4"/>
        <v>76</v>
      </c>
      <c r="C96" s="186"/>
      <c r="D96" s="208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10"/>
      <c r="AE96" s="178"/>
      <c r="AF96" s="179"/>
      <c r="AG96" s="179"/>
      <c r="AH96" s="179"/>
      <c r="AI96" s="179"/>
      <c r="AJ96" s="180"/>
      <c r="AK96" s="187"/>
      <c r="AL96" s="188"/>
      <c r="AM96" s="188"/>
      <c r="AN96" s="188"/>
      <c r="AO96" s="188"/>
      <c r="AP96" s="189"/>
      <c r="AQ96" s="173"/>
      <c r="AR96" s="174"/>
      <c r="AS96" s="174"/>
      <c r="AT96" s="174"/>
      <c r="AU96" s="174"/>
      <c r="AV96" s="174"/>
      <c r="AW96" s="175"/>
      <c r="AX96" s="170"/>
      <c r="AY96" s="171"/>
      <c r="AZ96" s="171"/>
      <c r="BA96" s="171"/>
      <c r="BB96" s="171"/>
      <c r="BC96" s="171"/>
      <c r="BD96" s="171"/>
      <c r="BE96" s="171"/>
      <c r="BF96" s="171"/>
      <c r="BG96" s="172"/>
      <c r="BH96" s="173"/>
      <c r="BI96" s="174"/>
      <c r="BJ96" s="174"/>
      <c r="BK96" s="174"/>
      <c r="BL96" s="175"/>
      <c r="BM96" s="173"/>
      <c r="BN96" s="174"/>
      <c r="BO96" s="174"/>
      <c r="BP96" s="174"/>
      <c r="BQ96" s="175"/>
      <c r="BR96" s="173"/>
      <c r="BS96" s="174"/>
      <c r="BT96" s="174"/>
      <c r="BU96" s="174"/>
      <c r="BV96" s="175"/>
      <c r="BW96" s="35"/>
      <c r="BY96" s="36" t="e">
        <f t="shared" si="5"/>
        <v>#DIV/0!</v>
      </c>
    </row>
    <row r="97" spans="1:77" s="36" customFormat="1" x14ac:dyDescent="0.25">
      <c r="A97" s="35"/>
      <c r="B97" s="185">
        <f t="shared" si="4"/>
        <v>77</v>
      </c>
      <c r="C97" s="186"/>
      <c r="D97" s="208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10"/>
      <c r="AE97" s="178"/>
      <c r="AF97" s="179"/>
      <c r="AG97" s="179"/>
      <c r="AH97" s="179"/>
      <c r="AI97" s="179"/>
      <c r="AJ97" s="180"/>
      <c r="AK97" s="187"/>
      <c r="AL97" s="188"/>
      <c r="AM97" s="188"/>
      <c r="AN97" s="188"/>
      <c r="AO97" s="188"/>
      <c r="AP97" s="189"/>
      <c r="AQ97" s="173"/>
      <c r="AR97" s="174"/>
      <c r="AS97" s="174"/>
      <c r="AT97" s="174"/>
      <c r="AU97" s="174"/>
      <c r="AV97" s="174"/>
      <c r="AW97" s="175"/>
      <c r="AX97" s="170"/>
      <c r="AY97" s="171"/>
      <c r="AZ97" s="171"/>
      <c r="BA97" s="171"/>
      <c r="BB97" s="171"/>
      <c r="BC97" s="171"/>
      <c r="BD97" s="171"/>
      <c r="BE97" s="171"/>
      <c r="BF97" s="171"/>
      <c r="BG97" s="172"/>
      <c r="BH97" s="173"/>
      <c r="BI97" s="174"/>
      <c r="BJ97" s="174"/>
      <c r="BK97" s="174"/>
      <c r="BL97" s="175"/>
      <c r="BM97" s="173"/>
      <c r="BN97" s="174"/>
      <c r="BO97" s="174"/>
      <c r="BP97" s="174"/>
      <c r="BQ97" s="175"/>
      <c r="BR97" s="173"/>
      <c r="BS97" s="174"/>
      <c r="BT97" s="174"/>
      <c r="BU97" s="174"/>
      <c r="BV97" s="175"/>
      <c r="BW97" s="35"/>
      <c r="BY97" s="36" t="e">
        <f t="shared" si="5"/>
        <v>#DIV/0!</v>
      </c>
    </row>
    <row r="98" spans="1:77" s="36" customFormat="1" x14ac:dyDescent="0.25">
      <c r="A98" s="35"/>
      <c r="B98" s="185">
        <f t="shared" si="4"/>
        <v>78</v>
      </c>
      <c r="C98" s="186"/>
      <c r="D98" s="208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10"/>
      <c r="AE98" s="178"/>
      <c r="AF98" s="179"/>
      <c r="AG98" s="179"/>
      <c r="AH98" s="179"/>
      <c r="AI98" s="179"/>
      <c r="AJ98" s="180"/>
      <c r="AK98" s="187"/>
      <c r="AL98" s="188"/>
      <c r="AM98" s="188"/>
      <c r="AN98" s="188"/>
      <c r="AO98" s="188"/>
      <c r="AP98" s="189"/>
      <c r="AQ98" s="173"/>
      <c r="AR98" s="174"/>
      <c r="AS98" s="174"/>
      <c r="AT98" s="174"/>
      <c r="AU98" s="174"/>
      <c r="AV98" s="174"/>
      <c r="AW98" s="175"/>
      <c r="AX98" s="170"/>
      <c r="AY98" s="171"/>
      <c r="AZ98" s="171"/>
      <c r="BA98" s="171"/>
      <c r="BB98" s="171"/>
      <c r="BC98" s="171"/>
      <c r="BD98" s="171"/>
      <c r="BE98" s="171"/>
      <c r="BF98" s="171"/>
      <c r="BG98" s="172"/>
      <c r="BH98" s="173"/>
      <c r="BI98" s="174"/>
      <c r="BJ98" s="174"/>
      <c r="BK98" s="174"/>
      <c r="BL98" s="175"/>
      <c r="BM98" s="173"/>
      <c r="BN98" s="174"/>
      <c r="BO98" s="174"/>
      <c r="BP98" s="174"/>
      <c r="BQ98" s="175"/>
      <c r="BR98" s="173"/>
      <c r="BS98" s="174"/>
      <c r="BT98" s="174"/>
      <c r="BU98" s="174"/>
      <c r="BV98" s="175"/>
      <c r="BW98" s="35"/>
      <c r="BY98" s="36" t="e">
        <f t="shared" si="5"/>
        <v>#DIV/0!</v>
      </c>
    </row>
    <row r="99" spans="1:77" s="36" customFormat="1" x14ac:dyDescent="0.25">
      <c r="A99" s="35"/>
      <c r="B99" s="185">
        <f t="shared" si="4"/>
        <v>79</v>
      </c>
      <c r="C99" s="186"/>
      <c r="D99" s="208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10"/>
      <c r="AE99" s="178"/>
      <c r="AF99" s="179"/>
      <c r="AG99" s="179"/>
      <c r="AH99" s="179"/>
      <c r="AI99" s="179"/>
      <c r="AJ99" s="180"/>
      <c r="AK99" s="187"/>
      <c r="AL99" s="188"/>
      <c r="AM99" s="188"/>
      <c r="AN99" s="188"/>
      <c r="AO99" s="188"/>
      <c r="AP99" s="189"/>
      <c r="AQ99" s="173"/>
      <c r="AR99" s="174"/>
      <c r="AS99" s="174"/>
      <c r="AT99" s="174"/>
      <c r="AU99" s="174"/>
      <c r="AV99" s="174"/>
      <c r="AW99" s="175"/>
      <c r="AX99" s="170"/>
      <c r="AY99" s="171"/>
      <c r="AZ99" s="171"/>
      <c r="BA99" s="171"/>
      <c r="BB99" s="171"/>
      <c r="BC99" s="171"/>
      <c r="BD99" s="171"/>
      <c r="BE99" s="171"/>
      <c r="BF99" s="171"/>
      <c r="BG99" s="172"/>
      <c r="BH99" s="173"/>
      <c r="BI99" s="174"/>
      <c r="BJ99" s="174"/>
      <c r="BK99" s="174"/>
      <c r="BL99" s="175"/>
      <c r="BM99" s="173"/>
      <c r="BN99" s="174"/>
      <c r="BO99" s="174"/>
      <c r="BP99" s="174"/>
      <c r="BQ99" s="175"/>
      <c r="BR99" s="173"/>
      <c r="BS99" s="174"/>
      <c r="BT99" s="174"/>
      <c r="BU99" s="174"/>
      <c r="BV99" s="175"/>
      <c r="BW99" s="35"/>
      <c r="BY99" s="36" t="e">
        <f t="shared" si="5"/>
        <v>#DIV/0!</v>
      </c>
    </row>
    <row r="100" spans="1:77" s="36" customFormat="1" x14ac:dyDescent="0.25">
      <c r="A100" s="35"/>
      <c r="B100" s="185">
        <f t="shared" si="4"/>
        <v>80</v>
      </c>
      <c r="C100" s="186"/>
      <c r="D100" s="208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10"/>
      <c r="AE100" s="178"/>
      <c r="AF100" s="179"/>
      <c r="AG100" s="179"/>
      <c r="AH100" s="179"/>
      <c r="AI100" s="179"/>
      <c r="AJ100" s="180"/>
      <c r="AK100" s="187"/>
      <c r="AL100" s="188"/>
      <c r="AM100" s="188"/>
      <c r="AN100" s="188"/>
      <c r="AO100" s="188"/>
      <c r="AP100" s="189"/>
      <c r="AQ100" s="173"/>
      <c r="AR100" s="174"/>
      <c r="AS100" s="174"/>
      <c r="AT100" s="174"/>
      <c r="AU100" s="174"/>
      <c r="AV100" s="174"/>
      <c r="AW100" s="175"/>
      <c r="AX100" s="170"/>
      <c r="AY100" s="171"/>
      <c r="AZ100" s="171"/>
      <c r="BA100" s="171"/>
      <c r="BB100" s="171"/>
      <c r="BC100" s="171"/>
      <c r="BD100" s="171"/>
      <c r="BE100" s="171"/>
      <c r="BF100" s="171"/>
      <c r="BG100" s="172"/>
      <c r="BH100" s="173"/>
      <c r="BI100" s="174"/>
      <c r="BJ100" s="174"/>
      <c r="BK100" s="174"/>
      <c r="BL100" s="175"/>
      <c r="BM100" s="173"/>
      <c r="BN100" s="174"/>
      <c r="BO100" s="174"/>
      <c r="BP100" s="174"/>
      <c r="BQ100" s="175"/>
      <c r="BR100" s="173"/>
      <c r="BS100" s="174"/>
      <c r="BT100" s="174"/>
      <c r="BU100" s="174"/>
      <c r="BV100" s="175"/>
      <c r="BW100" s="35"/>
      <c r="BY100" s="36" t="e">
        <f t="shared" si="5"/>
        <v>#DIV/0!</v>
      </c>
    </row>
    <row r="101" spans="1:77" s="36" customFormat="1" x14ac:dyDescent="0.25">
      <c r="A101" s="35"/>
      <c r="B101" s="185">
        <f t="shared" si="4"/>
        <v>81</v>
      </c>
      <c r="C101" s="186"/>
      <c r="D101" s="208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10"/>
      <c r="AE101" s="178"/>
      <c r="AF101" s="179"/>
      <c r="AG101" s="179"/>
      <c r="AH101" s="179"/>
      <c r="AI101" s="179"/>
      <c r="AJ101" s="180"/>
      <c r="AK101" s="187"/>
      <c r="AL101" s="188"/>
      <c r="AM101" s="188"/>
      <c r="AN101" s="188"/>
      <c r="AO101" s="188"/>
      <c r="AP101" s="189"/>
      <c r="AQ101" s="173"/>
      <c r="AR101" s="174"/>
      <c r="AS101" s="174"/>
      <c r="AT101" s="174"/>
      <c r="AU101" s="174"/>
      <c r="AV101" s="174"/>
      <c r="AW101" s="175"/>
      <c r="AX101" s="170"/>
      <c r="AY101" s="171"/>
      <c r="AZ101" s="171"/>
      <c r="BA101" s="171"/>
      <c r="BB101" s="171"/>
      <c r="BC101" s="171"/>
      <c r="BD101" s="171"/>
      <c r="BE101" s="171"/>
      <c r="BF101" s="171"/>
      <c r="BG101" s="172"/>
      <c r="BH101" s="173"/>
      <c r="BI101" s="174"/>
      <c r="BJ101" s="174"/>
      <c r="BK101" s="174"/>
      <c r="BL101" s="175"/>
      <c r="BM101" s="173"/>
      <c r="BN101" s="174"/>
      <c r="BO101" s="174"/>
      <c r="BP101" s="174"/>
      <c r="BQ101" s="175"/>
      <c r="BR101" s="173"/>
      <c r="BS101" s="174"/>
      <c r="BT101" s="174"/>
      <c r="BU101" s="174"/>
      <c r="BV101" s="175"/>
      <c r="BW101" s="35"/>
      <c r="BY101" s="36" t="e">
        <f t="shared" si="5"/>
        <v>#DIV/0!</v>
      </c>
    </row>
    <row r="102" spans="1:77" s="36" customFormat="1" x14ac:dyDescent="0.25">
      <c r="A102" s="35"/>
      <c r="B102" s="185">
        <f t="shared" si="4"/>
        <v>82</v>
      </c>
      <c r="C102" s="186"/>
      <c r="D102" s="208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10"/>
      <c r="AE102" s="178"/>
      <c r="AF102" s="179"/>
      <c r="AG102" s="179"/>
      <c r="AH102" s="179"/>
      <c r="AI102" s="179"/>
      <c r="AJ102" s="180"/>
      <c r="AK102" s="187"/>
      <c r="AL102" s="188"/>
      <c r="AM102" s="188"/>
      <c r="AN102" s="188"/>
      <c r="AO102" s="188"/>
      <c r="AP102" s="189"/>
      <c r="AQ102" s="173"/>
      <c r="AR102" s="174"/>
      <c r="AS102" s="174"/>
      <c r="AT102" s="174"/>
      <c r="AU102" s="174"/>
      <c r="AV102" s="174"/>
      <c r="AW102" s="175"/>
      <c r="AX102" s="170"/>
      <c r="AY102" s="171"/>
      <c r="AZ102" s="171"/>
      <c r="BA102" s="171"/>
      <c r="BB102" s="171"/>
      <c r="BC102" s="171"/>
      <c r="BD102" s="171"/>
      <c r="BE102" s="171"/>
      <c r="BF102" s="171"/>
      <c r="BG102" s="172"/>
      <c r="BH102" s="173"/>
      <c r="BI102" s="174"/>
      <c r="BJ102" s="174"/>
      <c r="BK102" s="174"/>
      <c r="BL102" s="175"/>
      <c r="BM102" s="173"/>
      <c r="BN102" s="174"/>
      <c r="BO102" s="174"/>
      <c r="BP102" s="174"/>
      <c r="BQ102" s="175"/>
      <c r="BR102" s="173"/>
      <c r="BS102" s="174"/>
      <c r="BT102" s="174"/>
      <c r="BU102" s="174"/>
      <c r="BV102" s="175"/>
      <c r="BW102" s="35"/>
      <c r="BY102" s="36" t="e">
        <f t="shared" si="5"/>
        <v>#DIV/0!</v>
      </c>
    </row>
    <row r="103" spans="1:77" s="36" customFormat="1" x14ac:dyDescent="0.25">
      <c r="A103" s="35"/>
      <c r="B103" s="185">
        <f t="shared" si="4"/>
        <v>83</v>
      </c>
      <c r="C103" s="186"/>
      <c r="D103" s="208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10"/>
      <c r="AE103" s="178"/>
      <c r="AF103" s="179"/>
      <c r="AG103" s="179"/>
      <c r="AH103" s="179"/>
      <c r="AI103" s="179"/>
      <c r="AJ103" s="180"/>
      <c r="AK103" s="187"/>
      <c r="AL103" s="188"/>
      <c r="AM103" s="188"/>
      <c r="AN103" s="188"/>
      <c r="AO103" s="188"/>
      <c r="AP103" s="189"/>
      <c r="AQ103" s="173"/>
      <c r="AR103" s="174"/>
      <c r="AS103" s="174"/>
      <c r="AT103" s="174"/>
      <c r="AU103" s="174"/>
      <c r="AV103" s="174"/>
      <c r="AW103" s="175"/>
      <c r="AX103" s="170"/>
      <c r="AY103" s="171"/>
      <c r="AZ103" s="171"/>
      <c r="BA103" s="171"/>
      <c r="BB103" s="171"/>
      <c r="BC103" s="171"/>
      <c r="BD103" s="171"/>
      <c r="BE103" s="171"/>
      <c r="BF103" s="171"/>
      <c r="BG103" s="172"/>
      <c r="BH103" s="173"/>
      <c r="BI103" s="174"/>
      <c r="BJ103" s="174"/>
      <c r="BK103" s="174"/>
      <c r="BL103" s="175"/>
      <c r="BM103" s="173"/>
      <c r="BN103" s="174"/>
      <c r="BO103" s="174"/>
      <c r="BP103" s="174"/>
      <c r="BQ103" s="175"/>
      <c r="BR103" s="173"/>
      <c r="BS103" s="174"/>
      <c r="BT103" s="174"/>
      <c r="BU103" s="174"/>
      <c r="BV103" s="175"/>
      <c r="BW103" s="35"/>
      <c r="BY103" s="36" t="e">
        <f t="shared" si="5"/>
        <v>#DIV/0!</v>
      </c>
    </row>
    <row r="104" spans="1:77" s="36" customFormat="1" x14ac:dyDescent="0.25">
      <c r="A104" s="35"/>
      <c r="B104" s="185">
        <f t="shared" si="4"/>
        <v>84</v>
      </c>
      <c r="C104" s="186"/>
      <c r="D104" s="208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10"/>
      <c r="AE104" s="178"/>
      <c r="AF104" s="179"/>
      <c r="AG104" s="179"/>
      <c r="AH104" s="179"/>
      <c r="AI104" s="179"/>
      <c r="AJ104" s="180"/>
      <c r="AK104" s="187"/>
      <c r="AL104" s="188"/>
      <c r="AM104" s="188"/>
      <c r="AN104" s="188"/>
      <c r="AO104" s="188"/>
      <c r="AP104" s="189"/>
      <c r="AQ104" s="173"/>
      <c r="AR104" s="174"/>
      <c r="AS104" s="174"/>
      <c r="AT104" s="174"/>
      <c r="AU104" s="174"/>
      <c r="AV104" s="174"/>
      <c r="AW104" s="175"/>
      <c r="AX104" s="170"/>
      <c r="AY104" s="171"/>
      <c r="AZ104" s="171"/>
      <c r="BA104" s="171"/>
      <c r="BB104" s="171"/>
      <c r="BC104" s="171"/>
      <c r="BD104" s="171"/>
      <c r="BE104" s="171"/>
      <c r="BF104" s="171"/>
      <c r="BG104" s="172"/>
      <c r="BH104" s="173"/>
      <c r="BI104" s="174"/>
      <c r="BJ104" s="174"/>
      <c r="BK104" s="174"/>
      <c r="BL104" s="175"/>
      <c r="BM104" s="173"/>
      <c r="BN104" s="174"/>
      <c r="BO104" s="174"/>
      <c r="BP104" s="174"/>
      <c r="BQ104" s="175"/>
      <c r="BR104" s="173"/>
      <c r="BS104" s="174"/>
      <c r="BT104" s="174"/>
      <c r="BU104" s="174"/>
      <c r="BV104" s="175"/>
      <c r="BW104" s="35"/>
      <c r="BY104" s="36" t="e">
        <f t="shared" si="5"/>
        <v>#DIV/0!</v>
      </c>
    </row>
    <row r="105" spans="1:77" s="36" customFormat="1" x14ac:dyDescent="0.25">
      <c r="A105" s="35"/>
      <c r="B105" s="185">
        <f t="shared" si="4"/>
        <v>85</v>
      </c>
      <c r="C105" s="186"/>
      <c r="D105" s="208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10"/>
      <c r="AE105" s="178"/>
      <c r="AF105" s="179"/>
      <c r="AG105" s="179"/>
      <c r="AH105" s="179"/>
      <c r="AI105" s="179"/>
      <c r="AJ105" s="180"/>
      <c r="AK105" s="187"/>
      <c r="AL105" s="188"/>
      <c r="AM105" s="188"/>
      <c r="AN105" s="188"/>
      <c r="AO105" s="188"/>
      <c r="AP105" s="189"/>
      <c r="AQ105" s="173"/>
      <c r="AR105" s="174"/>
      <c r="AS105" s="174"/>
      <c r="AT105" s="174"/>
      <c r="AU105" s="174"/>
      <c r="AV105" s="174"/>
      <c r="AW105" s="175"/>
      <c r="AX105" s="170"/>
      <c r="AY105" s="171"/>
      <c r="AZ105" s="171"/>
      <c r="BA105" s="171"/>
      <c r="BB105" s="171"/>
      <c r="BC105" s="171"/>
      <c r="BD105" s="171"/>
      <c r="BE105" s="171"/>
      <c r="BF105" s="171"/>
      <c r="BG105" s="172"/>
      <c r="BH105" s="173"/>
      <c r="BI105" s="174"/>
      <c r="BJ105" s="174"/>
      <c r="BK105" s="174"/>
      <c r="BL105" s="175"/>
      <c r="BM105" s="173"/>
      <c r="BN105" s="174"/>
      <c r="BO105" s="174"/>
      <c r="BP105" s="174"/>
      <c r="BQ105" s="175"/>
      <c r="BR105" s="173"/>
      <c r="BS105" s="174"/>
      <c r="BT105" s="174"/>
      <c r="BU105" s="174"/>
      <c r="BV105" s="175"/>
      <c r="BW105" s="35"/>
      <c r="BY105" s="36" t="e">
        <f t="shared" si="5"/>
        <v>#DIV/0!</v>
      </c>
    </row>
    <row r="106" spans="1:77" s="36" customFormat="1" x14ac:dyDescent="0.25">
      <c r="A106" s="35"/>
      <c r="B106" s="185">
        <f t="shared" si="4"/>
        <v>86</v>
      </c>
      <c r="C106" s="186"/>
      <c r="D106" s="208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10"/>
      <c r="AE106" s="178"/>
      <c r="AF106" s="179"/>
      <c r="AG106" s="179"/>
      <c r="AH106" s="179"/>
      <c r="AI106" s="179"/>
      <c r="AJ106" s="180"/>
      <c r="AK106" s="187"/>
      <c r="AL106" s="188"/>
      <c r="AM106" s="188"/>
      <c r="AN106" s="188"/>
      <c r="AO106" s="188"/>
      <c r="AP106" s="189"/>
      <c r="AQ106" s="173"/>
      <c r="AR106" s="174"/>
      <c r="AS106" s="174"/>
      <c r="AT106" s="174"/>
      <c r="AU106" s="174"/>
      <c r="AV106" s="174"/>
      <c r="AW106" s="175"/>
      <c r="AX106" s="170"/>
      <c r="AY106" s="171"/>
      <c r="AZ106" s="171"/>
      <c r="BA106" s="171"/>
      <c r="BB106" s="171"/>
      <c r="BC106" s="171"/>
      <c r="BD106" s="171"/>
      <c r="BE106" s="171"/>
      <c r="BF106" s="171"/>
      <c r="BG106" s="172"/>
      <c r="BH106" s="173"/>
      <c r="BI106" s="174"/>
      <c r="BJ106" s="174"/>
      <c r="BK106" s="174"/>
      <c r="BL106" s="175"/>
      <c r="BM106" s="173"/>
      <c r="BN106" s="174"/>
      <c r="BO106" s="174"/>
      <c r="BP106" s="174"/>
      <c r="BQ106" s="175"/>
      <c r="BR106" s="173"/>
      <c r="BS106" s="174"/>
      <c r="BT106" s="174"/>
      <c r="BU106" s="174"/>
      <c r="BV106" s="175"/>
      <c r="BW106" s="35"/>
      <c r="BY106" s="36" t="e">
        <f t="shared" si="5"/>
        <v>#DIV/0!</v>
      </c>
    </row>
    <row r="107" spans="1:77" s="36" customFormat="1" x14ac:dyDescent="0.25">
      <c r="A107" s="35"/>
      <c r="B107" s="185">
        <f t="shared" si="4"/>
        <v>87</v>
      </c>
      <c r="C107" s="186"/>
      <c r="D107" s="208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10"/>
      <c r="AE107" s="178"/>
      <c r="AF107" s="179"/>
      <c r="AG107" s="179"/>
      <c r="AH107" s="179"/>
      <c r="AI107" s="179"/>
      <c r="AJ107" s="180"/>
      <c r="AK107" s="187"/>
      <c r="AL107" s="188"/>
      <c r="AM107" s="188"/>
      <c r="AN107" s="188"/>
      <c r="AO107" s="188"/>
      <c r="AP107" s="189"/>
      <c r="AQ107" s="173"/>
      <c r="AR107" s="174"/>
      <c r="AS107" s="174"/>
      <c r="AT107" s="174"/>
      <c r="AU107" s="174"/>
      <c r="AV107" s="174"/>
      <c r="AW107" s="175"/>
      <c r="AX107" s="170"/>
      <c r="AY107" s="171"/>
      <c r="AZ107" s="171"/>
      <c r="BA107" s="171"/>
      <c r="BB107" s="171"/>
      <c r="BC107" s="171"/>
      <c r="BD107" s="171"/>
      <c r="BE107" s="171"/>
      <c r="BF107" s="171"/>
      <c r="BG107" s="172"/>
      <c r="BH107" s="173"/>
      <c r="BI107" s="174"/>
      <c r="BJ107" s="174"/>
      <c r="BK107" s="174"/>
      <c r="BL107" s="175"/>
      <c r="BM107" s="173"/>
      <c r="BN107" s="174"/>
      <c r="BO107" s="174"/>
      <c r="BP107" s="174"/>
      <c r="BQ107" s="175"/>
      <c r="BR107" s="173"/>
      <c r="BS107" s="174"/>
      <c r="BT107" s="174"/>
      <c r="BU107" s="174"/>
      <c r="BV107" s="175"/>
      <c r="BW107" s="35"/>
      <c r="BY107" s="36" t="e">
        <f t="shared" si="5"/>
        <v>#DIV/0!</v>
      </c>
    </row>
    <row r="108" spans="1:77" s="36" customFormat="1" x14ac:dyDescent="0.25">
      <c r="A108" s="35"/>
      <c r="B108" s="185">
        <f t="shared" si="4"/>
        <v>88</v>
      </c>
      <c r="C108" s="186"/>
      <c r="D108" s="208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10"/>
      <c r="AE108" s="178"/>
      <c r="AF108" s="179"/>
      <c r="AG108" s="179"/>
      <c r="AH108" s="179"/>
      <c r="AI108" s="179"/>
      <c r="AJ108" s="180"/>
      <c r="AK108" s="187"/>
      <c r="AL108" s="188"/>
      <c r="AM108" s="188"/>
      <c r="AN108" s="188"/>
      <c r="AO108" s="188"/>
      <c r="AP108" s="189"/>
      <c r="AQ108" s="173"/>
      <c r="AR108" s="174"/>
      <c r="AS108" s="174"/>
      <c r="AT108" s="174"/>
      <c r="AU108" s="174"/>
      <c r="AV108" s="174"/>
      <c r="AW108" s="175"/>
      <c r="AX108" s="170"/>
      <c r="AY108" s="171"/>
      <c r="AZ108" s="171"/>
      <c r="BA108" s="171"/>
      <c r="BB108" s="171"/>
      <c r="BC108" s="171"/>
      <c r="BD108" s="171"/>
      <c r="BE108" s="171"/>
      <c r="BF108" s="171"/>
      <c r="BG108" s="172"/>
      <c r="BH108" s="173"/>
      <c r="BI108" s="174"/>
      <c r="BJ108" s="174"/>
      <c r="BK108" s="174"/>
      <c r="BL108" s="175"/>
      <c r="BM108" s="173"/>
      <c r="BN108" s="174"/>
      <c r="BO108" s="174"/>
      <c r="BP108" s="174"/>
      <c r="BQ108" s="175"/>
      <c r="BR108" s="173"/>
      <c r="BS108" s="174"/>
      <c r="BT108" s="174"/>
      <c r="BU108" s="174"/>
      <c r="BV108" s="175"/>
      <c r="BW108" s="35"/>
      <c r="BY108" s="36" t="e">
        <f t="shared" si="5"/>
        <v>#DIV/0!</v>
      </c>
    </row>
    <row r="109" spans="1:77" s="36" customFormat="1" x14ac:dyDescent="0.25">
      <c r="A109" s="35"/>
      <c r="B109" s="185">
        <f t="shared" si="4"/>
        <v>89</v>
      </c>
      <c r="C109" s="186"/>
      <c r="D109" s="208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10"/>
      <c r="AE109" s="178"/>
      <c r="AF109" s="179"/>
      <c r="AG109" s="179"/>
      <c r="AH109" s="179"/>
      <c r="AI109" s="179"/>
      <c r="AJ109" s="180"/>
      <c r="AK109" s="187"/>
      <c r="AL109" s="188"/>
      <c r="AM109" s="188"/>
      <c r="AN109" s="188"/>
      <c r="AO109" s="188"/>
      <c r="AP109" s="189"/>
      <c r="AQ109" s="173"/>
      <c r="AR109" s="174"/>
      <c r="AS109" s="174"/>
      <c r="AT109" s="174"/>
      <c r="AU109" s="174"/>
      <c r="AV109" s="174"/>
      <c r="AW109" s="175"/>
      <c r="AX109" s="170"/>
      <c r="AY109" s="171"/>
      <c r="AZ109" s="171"/>
      <c r="BA109" s="171"/>
      <c r="BB109" s="171"/>
      <c r="BC109" s="171"/>
      <c r="BD109" s="171"/>
      <c r="BE109" s="171"/>
      <c r="BF109" s="171"/>
      <c r="BG109" s="172"/>
      <c r="BH109" s="173"/>
      <c r="BI109" s="174"/>
      <c r="BJ109" s="174"/>
      <c r="BK109" s="174"/>
      <c r="BL109" s="175"/>
      <c r="BM109" s="173"/>
      <c r="BN109" s="174"/>
      <c r="BO109" s="174"/>
      <c r="BP109" s="174"/>
      <c r="BQ109" s="175"/>
      <c r="BR109" s="173"/>
      <c r="BS109" s="174"/>
      <c r="BT109" s="174"/>
      <c r="BU109" s="174"/>
      <c r="BV109" s="175"/>
      <c r="BW109" s="35"/>
      <c r="BY109" s="36" t="e">
        <f t="shared" si="5"/>
        <v>#DIV/0!</v>
      </c>
    </row>
    <row r="110" spans="1:77" s="36" customFormat="1" x14ac:dyDescent="0.25">
      <c r="A110" s="35"/>
      <c r="B110" s="185">
        <f t="shared" si="4"/>
        <v>90</v>
      </c>
      <c r="C110" s="186"/>
      <c r="D110" s="208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10"/>
      <c r="AE110" s="178"/>
      <c r="AF110" s="179"/>
      <c r="AG110" s="179"/>
      <c r="AH110" s="179"/>
      <c r="AI110" s="179"/>
      <c r="AJ110" s="180"/>
      <c r="AK110" s="187"/>
      <c r="AL110" s="188"/>
      <c r="AM110" s="188"/>
      <c r="AN110" s="188"/>
      <c r="AO110" s="188"/>
      <c r="AP110" s="189"/>
      <c r="AQ110" s="173"/>
      <c r="AR110" s="174"/>
      <c r="AS110" s="174"/>
      <c r="AT110" s="174"/>
      <c r="AU110" s="174"/>
      <c r="AV110" s="174"/>
      <c r="AW110" s="175"/>
      <c r="AX110" s="170"/>
      <c r="AY110" s="171"/>
      <c r="AZ110" s="171"/>
      <c r="BA110" s="171"/>
      <c r="BB110" s="171"/>
      <c r="BC110" s="171"/>
      <c r="BD110" s="171"/>
      <c r="BE110" s="171"/>
      <c r="BF110" s="171"/>
      <c r="BG110" s="172"/>
      <c r="BH110" s="173"/>
      <c r="BI110" s="174"/>
      <c r="BJ110" s="174"/>
      <c r="BK110" s="174"/>
      <c r="BL110" s="175"/>
      <c r="BM110" s="173"/>
      <c r="BN110" s="174"/>
      <c r="BO110" s="174"/>
      <c r="BP110" s="174"/>
      <c r="BQ110" s="175"/>
      <c r="BR110" s="173"/>
      <c r="BS110" s="174"/>
      <c r="BT110" s="174"/>
      <c r="BU110" s="174"/>
      <c r="BV110" s="175"/>
      <c r="BW110" s="35"/>
      <c r="BY110" s="36" t="e">
        <f t="shared" si="5"/>
        <v>#DIV/0!</v>
      </c>
    </row>
    <row r="111" spans="1:77" s="36" customFormat="1" x14ac:dyDescent="0.25">
      <c r="A111" s="35"/>
      <c r="B111" s="185">
        <f t="shared" si="4"/>
        <v>91</v>
      </c>
      <c r="C111" s="186"/>
      <c r="D111" s="208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10"/>
      <c r="AE111" s="178"/>
      <c r="AF111" s="179"/>
      <c r="AG111" s="179"/>
      <c r="AH111" s="179"/>
      <c r="AI111" s="179"/>
      <c r="AJ111" s="180"/>
      <c r="AK111" s="187"/>
      <c r="AL111" s="188"/>
      <c r="AM111" s="188"/>
      <c r="AN111" s="188"/>
      <c r="AO111" s="188"/>
      <c r="AP111" s="189"/>
      <c r="AQ111" s="173"/>
      <c r="AR111" s="174"/>
      <c r="AS111" s="174"/>
      <c r="AT111" s="174"/>
      <c r="AU111" s="174"/>
      <c r="AV111" s="174"/>
      <c r="AW111" s="175"/>
      <c r="AX111" s="170"/>
      <c r="AY111" s="171"/>
      <c r="AZ111" s="171"/>
      <c r="BA111" s="171"/>
      <c r="BB111" s="171"/>
      <c r="BC111" s="171"/>
      <c r="BD111" s="171"/>
      <c r="BE111" s="171"/>
      <c r="BF111" s="171"/>
      <c r="BG111" s="172"/>
      <c r="BH111" s="173"/>
      <c r="BI111" s="174"/>
      <c r="BJ111" s="174"/>
      <c r="BK111" s="174"/>
      <c r="BL111" s="175"/>
      <c r="BM111" s="173"/>
      <c r="BN111" s="174"/>
      <c r="BO111" s="174"/>
      <c r="BP111" s="174"/>
      <c r="BQ111" s="175"/>
      <c r="BR111" s="173"/>
      <c r="BS111" s="174"/>
      <c r="BT111" s="174"/>
      <c r="BU111" s="174"/>
      <c r="BV111" s="175"/>
      <c r="BW111" s="35"/>
      <c r="BY111" s="36" t="e">
        <f t="shared" si="5"/>
        <v>#DIV/0!</v>
      </c>
    </row>
    <row r="112" spans="1:77" s="36" customFormat="1" x14ac:dyDescent="0.25">
      <c r="A112" s="35"/>
      <c r="B112" s="185">
        <f t="shared" si="4"/>
        <v>92</v>
      </c>
      <c r="C112" s="186"/>
      <c r="D112" s="208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10"/>
      <c r="AE112" s="178"/>
      <c r="AF112" s="179"/>
      <c r="AG112" s="179"/>
      <c r="AH112" s="179"/>
      <c r="AI112" s="179"/>
      <c r="AJ112" s="180"/>
      <c r="AK112" s="187"/>
      <c r="AL112" s="188"/>
      <c r="AM112" s="188"/>
      <c r="AN112" s="188"/>
      <c r="AO112" s="188"/>
      <c r="AP112" s="189"/>
      <c r="AQ112" s="173"/>
      <c r="AR112" s="174"/>
      <c r="AS112" s="174"/>
      <c r="AT112" s="174"/>
      <c r="AU112" s="174"/>
      <c r="AV112" s="174"/>
      <c r="AW112" s="175"/>
      <c r="AX112" s="170"/>
      <c r="AY112" s="171"/>
      <c r="AZ112" s="171"/>
      <c r="BA112" s="171"/>
      <c r="BB112" s="171"/>
      <c r="BC112" s="171"/>
      <c r="BD112" s="171"/>
      <c r="BE112" s="171"/>
      <c r="BF112" s="171"/>
      <c r="BG112" s="172"/>
      <c r="BH112" s="173"/>
      <c r="BI112" s="174"/>
      <c r="BJ112" s="174"/>
      <c r="BK112" s="174"/>
      <c r="BL112" s="175"/>
      <c r="BM112" s="173"/>
      <c r="BN112" s="174"/>
      <c r="BO112" s="174"/>
      <c r="BP112" s="174"/>
      <c r="BQ112" s="175"/>
      <c r="BR112" s="173"/>
      <c r="BS112" s="174"/>
      <c r="BT112" s="174"/>
      <c r="BU112" s="174"/>
      <c r="BV112" s="175"/>
      <c r="BW112" s="35"/>
      <c r="BY112" s="36" t="e">
        <f t="shared" si="5"/>
        <v>#DIV/0!</v>
      </c>
    </row>
    <row r="113" spans="1:91" s="36" customFormat="1" x14ac:dyDescent="0.25">
      <c r="A113" s="35"/>
      <c r="B113" s="185">
        <f t="shared" si="4"/>
        <v>93</v>
      </c>
      <c r="C113" s="186"/>
      <c r="D113" s="208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10"/>
      <c r="AE113" s="178"/>
      <c r="AF113" s="179"/>
      <c r="AG113" s="179"/>
      <c r="AH113" s="179"/>
      <c r="AI113" s="179"/>
      <c r="AJ113" s="180"/>
      <c r="AK113" s="187"/>
      <c r="AL113" s="188"/>
      <c r="AM113" s="188"/>
      <c r="AN113" s="188"/>
      <c r="AO113" s="188"/>
      <c r="AP113" s="189"/>
      <c r="AQ113" s="173"/>
      <c r="AR113" s="174"/>
      <c r="AS113" s="174"/>
      <c r="AT113" s="174"/>
      <c r="AU113" s="174"/>
      <c r="AV113" s="174"/>
      <c r="AW113" s="175"/>
      <c r="AX113" s="170"/>
      <c r="AY113" s="171"/>
      <c r="AZ113" s="171"/>
      <c r="BA113" s="171"/>
      <c r="BB113" s="171"/>
      <c r="BC113" s="171"/>
      <c r="BD113" s="171"/>
      <c r="BE113" s="171"/>
      <c r="BF113" s="171"/>
      <c r="BG113" s="172"/>
      <c r="BH113" s="173"/>
      <c r="BI113" s="174"/>
      <c r="BJ113" s="174"/>
      <c r="BK113" s="174"/>
      <c r="BL113" s="175"/>
      <c r="BM113" s="173"/>
      <c r="BN113" s="174"/>
      <c r="BO113" s="174"/>
      <c r="BP113" s="174"/>
      <c r="BQ113" s="175"/>
      <c r="BR113" s="173"/>
      <c r="BS113" s="174"/>
      <c r="BT113" s="174"/>
      <c r="BU113" s="174"/>
      <c r="BV113" s="175"/>
      <c r="BW113" s="35"/>
      <c r="BY113" s="36" t="e">
        <f t="shared" si="5"/>
        <v>#DIV/0!</v>
      </c>
    </row>
    <row r="114" spans="1:91" s="36" customFormat="1" x14ac:dyDescent="0.25">
      <c r="A114" s="35"/>
      <c r="B114" s="185">
        <f t="shared" si="4"/>
        <v>94</v>
      </c>
      <c r="C114" s="186"/>
      <c r="D114" s="208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10"/>
      <c r="AE114" s="178"/>
      <c r="AF114" s="179"/>
      <c r="AG114" s="179"/>
      <c r="AH114" s="179"/>
      <c r="AI114" s="179"/>
      <c r="AJ114" s="180"/>
      <c r="AK114" s="187"/>
      <c r="AL114" s="188"/>
      <c r="AM114" s="188"/>
      <c r="AN114" s="188"/>
      <c r="AO114" s="188"/>
      <c r="AP114" s="189"/>
      <c r="AQ114" s="173"/>
      <c r="AR114" s="174"/>
      <c r="AS114" s="174"/>
      <c r="AT114" s="174"/>
      <c r="AU114" s="174"/>
      <c r="AV114" s="174"/>
      <c r="AW114" s="175"/>
      <c r="AX114" s="170"/>
      <c r="AY114" s="171"/>
      <c r="AZ114" s="171"/>
      <c r="BA114" s="171"/>
      <c r="BB114" s="171"/>
      <c r="BC114" s="171"/>
      <c r="BD114" s="171"/>
      <c r="BE114" s="171"/>
      <c r="BF114" s="171"/>
      <c r="BG114" s="172"/>
      <c r="BH114" s="173"/>
      <c r="BI114" s="174"/>
      <c r="BJ114" s="174"/>
      <c r="BK114" s="174"/>
      <c r="BL114" s="175"/>
      <c r="BM114" s="173"/>
      <c r="BN114" s="174"/>
      <c r="BO114" s="174"/>
      <c r="BP114" s="174"/>
      <c r="BQ114" s="175"/>
      <c r="BR114" s="173"/>
      <c r="BS114" s="174"/>
      <c r="BT114" s="174"/>
      <c r="BU114" s="174"/>
      <c r="BV114" s="175"/>
      <c r="BW114" s="35"/>
      <c r="BY114" s="36" t="e">
        <f t="shared" si="5"/>
        <v>#DIV/0!</v>
      </c>
    </row>
    <row r="115" spans="1:91" s="36" customFormat="1" x14ac:dyDescent="0.25">
      <c r="A115" s="35"/>
      <c r="B115" s="185">
        <f t="shared" si="4"/>
        <v>95</v>
      </c>
      <c r="C115" s="186"/>
      <c r="D115" s="208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10"/>
      <c r="AE115" s="178"/>
      <c r="AF115" s="179"/>
      <c r="AG115" s="179"/>
      <c r="AH115" s="179"/>
      <c r="AI115" s="179"/>
      <c r="AJ115" s="180"/>
      <c r="AK115" s="187"/>
      <c r="AL115" s="188"/>
      <c r="AM115" s="188"/>
      <c r="AN115" s="188"/>
      <c r="AO115" s="188"/>
      <c r="AP115" s="189"/>
      <c r="AQ115" s="173"/>
      <c r="AR115" s="174"/>
      <c r="AS115" s="174"/>
      <c r="AT115" s="174"/>
      <c r="AU115" s="174"/>
      <c r="AV115" s="174"/>
      <c r="AW115" s="175"/>
      <c r="AX115" s="170"/>
      <c r="AY115" s="171"/>
      <c r="AZ115" s="171"/>
      <c r="BA115" s="171"/>
      <c r="BB115" s="171"/>
      <c r="BC115" s="171"/>
      <c r="BD115" s="171"/>
      <c r="BE115" s="171"/>
      <c r="BF115" s="171"/>
      <c r="BG115" s="172"/>
      <c r="BH115" s="173"/>
      <c r="BI115" s="174"/>
      <c r="BJ115" s="174"/>
      <c r="BK115" s="174"/>
      <c r="BL115" s="175"/>
      <c r="BM115" s="173"/>
      <c r="BN115" s="174"/>
      <c r="BO115" s="174"/>
      <c r="BP115" s="174"/>
      <c r="BQ115" s="175"/>
      <c r="BR115" s="173"/>
      <c r="BS115" s="174"/>
      <c r="BT115" s="174"/>
      <c r="BU115" s="174"/>
      <c r="BV115" s="175"/>
      <c r="BW115" s="35"/>
      <c r="BY115" s="36" t="e">
        <f t="shared" si="5"/>
        <v>#DIV/0!</v>
      </c>
    </row>
    <row r="116" spans="1:91" s="36" customFormat="1" x14ac:dyDescent="0.25">
      <c r="A116" s="35"/>
      <c r="B116" s="185">
        <f t="shared" si="4"/>
        <v>96</v>
      </c>
      <c r="C116" s="186"/>
      <c r="D116" s="208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10"/>
      <c r="AE116" s="178"/>
      <c r="AF116" s="179"/>
      <c r="AG116" s="179"/>
      <c r="AH116" s="179"/>
      <c r="AI116" s="179"/>
      <c r="AJ116" s="180"/>
      <c r="AK116" s="187"/>
      <c r="AL116" s="188"/>
      <c r="AM116" s="188"/>
      <c r="AN116" s="188"/>
      <c r="AO116" s="188"/>
      <c r="AP116" s="189"/>
      <c r="AQ116" s="173"/>
      <c r="AR116" s="174"/>
      <c r="AS116" s="174"/>
      <c r="AT116" s="174"/>
      <c r="AU116" s="174"/>
      <c r="AV116" s="174"/>
      <c r="AW116" s="175"/>
      <c r="AX116" s="170"/>
      <c r="AY116" s="171"/>
      <c r="AZ116" s="171"/>
      <c r="BA116" s="171"/>
      <c r="BB116" s="171"/>
      <c r="BC116" s="171"/>
      <c r="BD116" s="171"/>
      <c r="BE116" s="171"/>
      <c r="BF116" s="171"/>
      <c r="BG116" s="172"/>
      <c r="BH116" s="173"/>
      <c r="BI116" s="174"/>
      <c r="BJ116" s="174"/>
      <c r="BK116" s="174"/>
      <c r="BL116" s="175"/>
      <c r="BM116" s="173"/>
      <c r="BN116" s="174"/>
      <c r="BO116" s="174"/>
      <c r="BP116" s="174"/>
      <c r="BQ116" s="175"/>
      <c r="BR116" s="173"/>
      <c r="BS116" s="174"/>
      <c r="BT116" s="174"/>
      <c r="BU116" s="174"/>
      <c r="BV116" s="175"/>
      <c r="BW116" s="35"/>
      <c r="BY116" s="36" t="e">
        <f t="shared" si="5"/>
        <v>#DIV/0!</v>
      </c>
    </row>
    <row r="117" spans="1:91" s="36" customFormat="1" x14ac:dyDescent="0.25">
      <c r="A117" s="35"/>
      <c r="B117" s="185">
        <f t="shared" si="4"/>
        <v>97</v>
      </c>
      <c r="C117" s="186"/>
      <c r="D117" s="208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10"/>
      <c r="AE117" s="178"/>
      <c r="AF117" s="179"/>
      <c r="AG117" s="179"/>
      <c r="AH117" s="179"/>
      <c r="AI117" s="179"/>
      <c r="AJ117" s="180"/>
      <c r="AK117" s="187"/>
      <c r="AL117" s="188"/>
      <c r="AM117" s="188"/>
      <c r="AN117" s="188"/>
      <c r="AO117" s="188"/>
      <c r="AP117" s="189"/>
      <c r="AQ117" s="173"/>
      <c r="AR117" s="174"/>
      <c r="AS117" s="174"/>
      <c r="AT117" s="174"/>
      <c r="AU117" s="174"/>
      <c r="AV117" s="174"/>
      <c r="AW117" s="175"/>
      <c r="AX117" s="170"/>
      <c r="AY117" s="171"/>
      <c r="AZ117" s="171"/>
      <c r="BA117" s="171"/>
      <c r="BB117" s="171"/>
      <c r="BC117" s="171"/>
      <c r="BD117" s="171"/>
      <c r="BE117" s="171"/>
      <c r="BF117" s="171"/>
      <c r="BG117" s="172"/>
      <c r="BH117" s="173"/>
      <c r="BI117" s="174"/>
      <c r="BJ117" s="174"/>
      <c r="BK117" s="174"/>
      <c r="BL117" s="175"/>
      <c r="BM117" s="173"/>
      <c r="BN117" s="174"/>
      <c r="BO117" s="174"/>
      <c r="BP117" s="174"/>
      <c r="BQ117" s="175"/>
      <c r="BR117" s="173"/>
      <c r="BS117" s="174"/>
      <c r="BT117" s="174"/>
      <c r="BU117" s="174"/>
      <c r="BV117" s="175"/>
      <c r="BW117" s="35"/>
      <c r="BY117" s="36" t="e">
        <f t="shared" si="5"/>
        <v>#DIV/0!</v>
      </c>
    </row>
    <row r="118" spans="1:91" s="36" customFormat="1" x14ac:dyDescent="0.25">
      <c r="A118" s="35"/>
      <c r="B118" s="185">
        <f t="shared" si="4"/>
        <v>98</v>
      </c>
      <c r="C118" s="186"/>
      <c r="D118" s="208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10"/>
      <c r="AE118" s="178"/>
      <c r="AF118" s="179"/>
      <c r="AG118" s="179"/>
      <c r="AH118" s="179"/>
      <c r="AI118" s="179"/>
      <c r="AJ118" s="180"/>
      <c r="AK118" s="187"/>
      <c r="AL118" s="188"/>
      <c r="AM118" s="188"/>
      <c r="AN118" s="188"/>
      <c r="AO118" s="188"/>
      <c r="AP118" s="189"/>
      <c r="AQ118" s="173"/>
      <c r="AR118" s="174"/>
      <c r="AS118" s="174"/>
      <c r="AT118" s="174"/>
      <c r="AU118" s="174"/>
      <c r="AV118" s="174"/>
      <c r="AW118" s="175"/>
      <c r="AX118" s="170"/>
      <c r="AY118" s="171"/>
      <c r="AZ118" s="171"/>
      <c r="BA118" s="171"/>
      <c r="BB118" s="171"/>
      <c r="BC118" s="171"/>
      <c r="BD118" s="171"/>
      <c r="BE118" s="171"/>
      <c r="BF118" s="171"/>
      <c r="BG118" s="172"/>
      <c r="BH118" s="173"/>
      <c r="BI118" s="174"/>
      <c r="BJ118" s="174"/>
      <c r="BK118" s="174"/>
      <c r="BL118" s="175"/>
      <c r="BM118" s="173"/>
      <c r="BN118" s="174"/>
      <c r="BO118" s="174"/>
      <c r="BP118" s="174"/>
      <c r="BQ118" s="175"/>
      <c r="BR118" s="173"/>
      <c r="BS118" s="174"/>
      <c r="BT118" s="174"/>
      <c r="BU118" s="174"/>
      <c r="BV118" s="175"/>
      <c r="BW118" s="35"/>
      <c r="BY118" s="36" t="e">
        <f t="shared" si="5"/>
        <v>#DIV/0!</v>
      </c>
    </row>
    <row r="119" spans="1:91" s="36" customFormat="1" x14ac:dyDescent="0.25">
      <c r="A119" s="35"/>
      <c r="B119" s="185">
        <f t="shared" si="4"/>
        <v>99</v>
      </c>
      <c r="C119" s="186"/>
      <c r="D119" s="208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10"/>
      <c r="AE119" s="178"/>
      <c r="AF119" s="179"/>
      <c r="AG119" s="179"/>
      <c r="AH119" s="179"/>
      <c r="AI119" s="179"/>
      <c r="AJ119" s="180"/>
      <c r="AK119" s="187"/>
      <c r="AL119" s="188"/>
      <c r="AM119" s="188"/>
      <c r="AN119" s="188"/>
      <c r="AO119" s="188"/>
      <c r="AP119" s="189"/>
      <c r="AQ119" s="173"/>
      <c r="AR119" s="174"/>
      <c r="AS119" s="174"/>
      <c r="AT119" s="174"/>
      <c r="AU119" s="174"/>
      <c r="AV119" s="174"/>
      <c r="AW119" s="175"/>
      <c r="AX119" s="170"/>
      <c r="AY119" s="171"/>
      <c r="AZ119" s="171"/>
      <c r="BA119" s="171"/>
      <c r="BB119" s="171"/>
      <c r="BC119" s="171"/>
      <c r="BD119" s="171"/>
      <c r="BE119" s="171"/>
      <c r="BF119" s="171"/>
      <c r="BG119" s="172"/>
      <c r="BH119" s="173"/>
      <c r="BI119" s="174"/>
      <c r="BJ119" s="174"/>
      <c r="BK119" s="174"/>
      <c r="BL119" s="175"/>
      <c r="BM119" s="173"/>
      <c r="BN119" s="174"/>
      <c r="BO119" s="174"/>
      <c r="BP119" s="174"/>
      <c r="BQ119" s="175"/>
      <c r="BR119" s="173"/>
      <c r="BS119" s="174"/>
      <c r="BT119" s="174"/>
      <c r="BU119" s="174"/>
      <c r="BV119" s="175"/>
      <c r="BW119" s="35"/>
      <c r="BY119" s="36" t="e">
        <f t="shared" si="5"/>
        <v>#DIV/0!</v>
      </c>
    </row>
    <row r="120" spans="1:91" s="36" customFormat="1" x14ac:dyDescent="0.25">
      <c r="A120" s="35"/>
      <c r="B120" s="185">
        <f t="shared" si="4"/>
        <v>100</v>
      </c>
      <c r="C120" s="186"/>
      <c r="D120" s="208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10"/>
      <c r="AE120" s="178"/>
      <c r="AF120" s="179"/>
      <c r="AG120" s="179"/>
      <c r="AH120" s="179"/>
      <c r="AI120" s="179"/>
      <c r="AJ120" s="180"/>
      <c r="AK120" s="187"/>
      <c r="AL120" s="188"/>
      <c r="AM120" s="188"/>
      <c r="AN120" s="188"/>
      <c r="AO120" s="188"/>
      <c r="AP120" s="189"/>
      <c r="AQ120" s="173"/>
      <c r="AR120" s="174"/>
      <c r="AS120" s="174"/>
      <c r="AT120" s="174"/>
      <c r="AU120" s="174"/>
      <c r="AV120" s="174"/>
      <c r="AW120" s="175"/>
      <c r="AX120" s="170"/>
      <c r="AY120" s="171"/>
      <c r="AZ120" s="171"/>
      <c r="BA120" s="171"/>
      <c r="BB120" s="171"/>
      <c r="BC120" s="171"/>
      <c r="BD120" s="171"/>
      <c r="BE120" s="171"/>
      <c r="BF120" s="171"/>
      <c r="BG120" s="172"/>
      <c r="BH120" s="173"/>
      <c r="BI120" s="174"/>
      <c r="BJ120" s="174"/>
      <c r="BK120" s="174"/>
      <c r="BL120" s="175"/>
      <c r="BM120" s="173"/>
      <c r="BN120" s="174"/>
      <c r="BO120" s="174"/>
      <c r="BP120" s="174"/>
      <c r="BQ120" s="175"/>
      <c r="BR120" s="173"/>
      <c r="BS120" s="174"/>
      <c r="BT120" s="174"/>
      <c r="BU120" s="174"/>
      <c r="BV120" s="175"/>
      <c r="BW120" s="35"/>
      <c r="BY120" s="36" t="e">
        <f t="shared" si="5"/>
        <v>#DIV/0!</v>
      </c>
    </row>
    <row r="121" spans="1:91" s="36" customFormat="1" ht="12.95" customHeight="1" x14ac:dyDescent="0.25">
      <c r="A121" s="35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12" t="s">
        <v>185</v>
      </c>
      <c r="P121" s="113"/>
      <c r="Q121" s="113"/>
      <c r="R121" s="113"/>
      <c r="S121" s="113"/>
      <c r="T121" s="113"/>
      <c r="U121" s="113"/>
      <c r="V121" s="190">
        <f>COUNTA(D21:AD120)</f>
        <v>0</v>
      </c>
      <c r="W121" s="190"/>
      <c r="X121" s="191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6" t="s">
        <v>42</v>
      </c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81">
        <f>COUNTIF(BH21:BL120,"OUI")</f>
        <v>0</v>
      </c>
      <c r="BI121" s="182"/>
      <c r="BJ121" s="182"/>
      <c r="BK121" s="182"/>
      <c r="BL121" s="183"/>
      <c r="BM121" s="181">
        <f>SUM(BM21:BQ120)</f>
        <v>0</v>
      </c>
      <c r="BN121" s="182"/>
      <c r="BO121" s="182"/>
      <c r="BP121" s="182"/>
      <c r="BQ121" s="183"/>
      <c r="BR121" s="182">
        <f>SUM(BR21:BV120)</f>
        <v>0</v>
      </c>
      <c r="BS121" s="182"/>
      <c r="BT121" s="182"/>
      <c r="BU121" s="182"/>
      <c r="BV121" s="183"/>
      <c r="BW121" s="35"/>
      <c r="BY121" s="36" t="s">
        <v>201</v>
      </c>
      <c r="CJ121" s="36" t="e">
        <f>BR121/V121</f>
        <v>#DIV/0!</v>
      </c>
    </row>
    <row r="122" spans="1:91" s="36" customFormat="1" ht="12.95" customHeight="1" x14ac:dyDescent="0.25">
      <c r="A122" s="3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21"/>
      <c r="BY122" s="36" t="s">
        <v>202</v>
      </c>
      <c r="CM122" s="36" t="e">
        <f>SUM(BY21:BY120)</f>
        <v>#DIV/0!</v>
      </c>
    </row>
    <row r="123" spans="1:91" ht="4.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18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17"/>
      <c r="BS123" s="24"/>
      <c r="BT123" s="24"/>
      <c r="BU123" s="17"/>
      <c r="BV123" s="24"/>
      <c r="BW123" s="17"/>
    </row>
    <row r="124" spans="1:91" ht="12.9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 t="s">
        <v>31</v>
      </c>
      <c r="Y124" s="17"/>
      <c r="Z124" s="17"/>
      <c r="AA124" s="17"/>
      <c r="AB124" s="17"/>
      <c r="AC124" s="17"/>
      <c r="AD124" s="167" t="s">
        <v>33</v>
      </c>
      <c r="AE124" s="167"/>
      <c r="AF124" s="167"/>
      <c r="AG124" s="167"/>
      <c r="AH124" s="167"/>
      <c r="AI124" s="167"/>
      <c r="AJ124" s="167"/>
      <c r="AK124" s="167"/>
      <c r="AL124" s="17"/>
      <c r="AM124" s="168">
        <f>COUNTIF(AK21:AP120,"court métrage")</f>
        <v>0</v>
      </c>
      <c r="AN124" s="168"/>
      <c r="AO124" s="168"/>
      <c r="AP124" s="168"/>
      <c r="AQ124" s="17"/>
      <c r="AR124" s="169" t="s">
        <v>32</v>
      </c>
      <c r="AS124" s="169"/>
      <c r="AT124" s="169"/>
      <c r="AU124" s="169"/>
      <c r="AV124" s="169"/>
      <c r="AW124" s="17"/>
      <c r="AX124" s="168">
        <f>COUNTIFS(BH21:BH120,"oui",AK21:AK120,"court métrage")</f>
        <v>0</v>
      </c>
      <c r="AY124" s="168"/>
      <c r="AZ124" s="168"/>
      <c r="BA124" s="169" t="s">
        <v>30</v>
      </c>
      <c r="BB124" s="169"/>
      <c r="BC124" s="169"/>
      <c r="BD124" s="169"/>
      <c r="BE124" s="169"/>
      <c r="BF124" s="24"/>
      <c r="BG124" s="168">
        <f ca="1">SUMIF(AK21:AP120,"court métrage",BM21:BQ120)</f>
        <v>0</v>
      </c>
      <c r="BH124" s="168"/>
      <c r="BI124" s="168"/>
      <c r="BJ124" s="17"/>
      <c r="BK124" s="17"/>
      <c r="BL124" s="167" t="s">
        <v>46</v>
      </c>
      <c r="BM124" s="167"/>
      <c r="BN124" s="167"/>
      <c r="BO124" s="167"/>
      <c r="BP124" s="167"/>
      <c r="BQ124" s="24"/>
      <c r="BR124" s="168">
        <f ca="1">SUMIF(AK21:AP120,"court métrage",BR21:BV120)</f>
        <v>0</v>
      </c>
      <c r="BS124" s="168"/>
      <c r="BT124" s="168"/>
      <c r="BU124" s="17"/>
      <c r="BV124" s="17"/>
      <c r="BW124" s="17"/>
      <c r="BY124" s="47" t="s">
        <v>43</v>
      </c>
      <c r="CE124" s="184" t="b">
        <f>BH121=SUM(AX124:AZ127)</f>
        <v>1</v>
      </c>
      <c r="CF124" s="184"/>
      <c r="CG124" s="184"/>
      <c r="CH124" s="184"/>
    </row>
    <row r="125" spans="1:91" ht="12.9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7" t="s">
        <v>34</v>
      </c>
      <c r="AE125" s="167"/>
      <c r="AF125" s="167"/>
      <c r="AG125" s="167"/>
      <c r="AH125" s="167"/>
      <c r="AI125" s="167"/>
      <c r="AJ125" s="167"/>
      <c r="AK125" s="167"/>
      <c r="AL125" s="17"/>
      <c r="AM125" s="168">
        <f>COUNTIF(AK21:AP120,"moyen métrage")</f>
        <v>0</v>
      </c>
      <c r="AN125" s="168"/>
      <c r="AO125" s="168"/>
      <c r="AP125" s="168"/>
      <c r="AQ125" s="17"/>
      <c r="AR125" s="169" t="s">
        <v>32</v>
      </c>
      <c r="AS125" s="169"/>
      <c r="AT125" s="169"/>
      <c r="AU125" s="169"/>
      <c r="AV125" s="169"/>
      <c r="AW125" s="17"/>
      <c r="AX125" s="168">
        <f>COUNTIFS(BH21:BH120,"oui",AK21:AK120,"moyen métrage")</f>
        <v>0</v>
      </c>
      <c r="AY125" s="168"/>
      <c r="AZ125" s="168"/>
      <c r="BA125" s="169" t="s">
        <v>30</v>
      </c>
      <c r="BB125" s="169"/>
      <c r="BC125" s="169"/>
      <c r="BD125" s="169"/>
      <c r="BE125" s="169"/>
      <c r="BF125" s="24"/>
      <c r="BG125" s="168">
        <f ca="1">SUMIF(AK21:AP120,"moyen métrage",BM21:BQ120)</f>
        <v>0</v>
      </c>
      <c r="BH125" s="168"/>
      <c r="BI125" s="168"/>
      <c r="BJ125" s="17"/>
      <c r="BK125" s="17"/>
      <c r="BL125" s="167" t="s">
        <v>46</v>
      </c>
      <c r="BM125" s="167"/>
      <c r="BN125" s="167"/>
      <c r="BO125" s="167"/>
      <c r="BP125" s="167"/>
      <c r="BQ125" s="24"/>
      <c r="BR125" s="168">
        <f ca="1">SUMIF(AK21:AP120,"moyen métrage",BR21:BV120)</f>
        <v>0</v>
      </c>
      <c r="BS125" s="168"/>
      <c r="BT125" s="168"/>
      <c r="BU125" s="17"/>
      <c r="BV125" s="17"/>
      <c r="BW125" s="17"/>
      <c r="BY125" s="5" t="s">
        <v>44</v>
      </c>
      <c r="CE125" s="184" t="b">
        <f ca="1">BM121=SUM(BG124:BK127)</f>
        <v>1</v>
      </c>
      <c r="CF125" s="184"/>
      <c r="CG125" s="184"/>
      <c r="CH125" s="184"/>
    </row>
    <row r="126" spans="1:91" ht="12.9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7" t="s">
        <v>35</v>
      </c>
      <c r="AE126" s="167"/>
      <c r="AF126" s="167"/>
      <c r="AG126" s="167"/>
      <c r="AH126" s="167"/>
      <c r="AI126" s="167"/>
      <c r="AJ126" s="167"/>
      <c r="AK126" s="167"/>
      <c r="AL126" s="17"/>
      <c r="AM126" s="168">
        <f>COUNTIF(AK21:AP120,"long métrage")</f>
        <v>0</v>
      </c>
      <c r="AN126" s="168"/>
      <c r="AO126" s="168"/>
      <c r="AP126" s="168"/>
      <c r="AQ126" s="17"/>
      <c r="AR126" s="169" t="s">
        <v>32</v>
      </c>
      <c r="AS126" s="169"/>
      <c r="AT126" s="169"/>
      <c r="AU126" s="169"/>
      <c r="AV126" s="169"/>
      <c r="AW126" s="17"/>
      <c r="AX126" s="168">
        <f>COUNTIFS(BH21:BH120,"oui",AK21:AK120,"long métrage")</f>
        <v>0</v>
      </c>
      <c r="AY126" s="168"/>
      <c r="AZ126" s="168"/>
      <c r="BA126" s="169" t="s">
        <v>30</v>
      </c>
      <c r="BB126" s="169"/>
      <c r="BC126" s="169"/>
      <c r="BD126" s="169"/>
      <c r="BE126" s="169"/>
      <c r="BF126" s="24"/>
      <c r="BG126" s="168">
        <f ca="1">SUMIF(AK21:AP120,"long métrage",BM21:BQ120)</f>
        <v>0</v>
      </c>
      <c r="BH126" s="168"/>
      <c r="BI126" s="168"/>
      <c r="BJ126" s="17"/>
      <c r="BK126" s="17"/>
      <c r="BL126" s="167" t="s">
        <v>46</v>
      </c>
      <c r="BM126" s="167"/>
      <c r="BN126" s="167"/>
      <c r="BO126" s="167"/>
      <c r="BP126" s="167"/>
      <c r="BQ126" s="24"/>
      <c r="BR126" s="168">
        <f ca="1">SUMIF(AK21:AP120,"long métrage",BR21:BV120)</f>
        <v>0</v>
      </c>
      <c r="BS126" s="168"/>
      <c r="BT126" s="168"/>
      <c r="BU126" s="17"/>
      <c r="BV126" s="17"/>
      <c r="BW126" s="17"/>
      <c r="BY126" s="5" t="s">
        <v>47</v>
      </c>
      <c r="CE126" s="184" t="b">
        <f ca="1">BR121=SUM(BR124:BV128)</f>
        <v>1</v>
      </c>
      <c r="CF126" s="184"/>
      <c r="CG126" s="184"/>
      <c r="CH126" s="184"/>
    </row>
    <row r="127" spans="1:91" ht="12.9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7" t="s">
        <v>36</v>
      </c>
      <c r="AE127" s="167"/>
      <c r="AF127" s="167"/>
      <c r="AG127" s="167"/>
      <c r="AH127" s="167"/>
      <c r="AI127" s="167"/>
      <c r="AJ127" s="167"/>
      <c r="AK127" s="167"/>
      <c r="AL127" s="17"/>
      <c r="AM127" s="168">
        <f>COUNTIF(AK21:AP120,"autre")</f>
        <v>0</v>
      </c>
      <c r="AN127" s="168"/>
      <c r="AO127" s="168"/>
      <c r="AP127" s="168"/>
      <c r="AQ127" s="17"/>
      <c r="AR127" s="169" t="s">
        <v>32</v>
      </c>
      <c r="AS127" s="169"/>
      <c r="AT127" s="169"/>
      <c r="AU127" s="169"/>
      <c r="AV127" s="169"/>
      <c r="AW127" s="17"/>
      <c r="AX127" s="168">
        <f>COUNTIFS(BH21:BH120,"oui",AK21:AK120,"autre")</f>
        <v>0</v>
      </c>
      <c r="AY127" s="168"/>
      <c r="AZ127" s="168"/>
      <c r="BA127" s="169" t="s">
        <v>30</v>
      </c>
      <c r="BB127" s="169"/>
      <c r="BC127" s="169"/>
      <c r="BD127" s="169"/>
      <c r="BE127" s="169"/>
      <c r="BF127" s="24"/>
      <c r="BG127" s="168">
        <f ca="1">SUMIF(AK21:AP120,"autre",BM21:BQ120)</f>
        <v>0</v>
      </c>
      <c r="BH127" s="168"/>
      <c r="BI127" s="168"/>
      <c r="BJ127" s="17"/>
      <c r="BK127" s="17"/>
      <c r="BL127" s="167" t="s">
        <v>46</v>
      </c>
      <c r="BM127" s="167"/>
      <c r="BN127" s="167"/>
      <c r="BO127" s="167"/>
      <c r="BP127" s="167"/>
      <c r="BQ127" s="24"/>
      <c r="BR127" s="168">
        <f ca="1">SUMIF(AK21:AP120,"autre",BR21:BV120)</f>
        <v>0</v>
      </c>
      <c r="BS127" s="168"/>
      <c r="BT127" s="168"/>
      <c r="BU127" s="17"/>
      <c r="BV127" s="17"/>
      <c r="BW127" s="17"/>
    </row>
    <row r="128" spans="1:91" ht="6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18"/>
      <c r="AL128" s="17"/>
      <c r="AM128" s="119"/>
      <c r="AN128" s="119"/>
      <c r="AO128" s="119"/>
      <c r="AP128" s="119"/>
      <c r="AQ128" s="17"/>
      <c r="AR128" s="169"/>
      <c r="AS128" s="169"/>
      <c r="AT128" s="169"/>
      <c r="AU128" s="169"/>
      <c r="AV128" s="169"/>
      <c r="AW128" s="17"/>
      <c r="AX128" s="168"/>
      <c r="AY128" s="168"/>
      <c r="AZ128" s="168"/>
      <c r="BA128" s="120"/>
      <c r="BB128" s="120"/>
      <c r="BC128" s="120"/>
      <c r="BD128" s="120"/>
      <c r="BE128" s="120"/>
      <c r="BF128" s="24"/>
      <c r="BG128" s="168"/>
      <c r="BH128" s="168"/>
      <c r="BI128" s="168"/>
      <c r="BJ128" s="119"/>
      <c r="BK128" s="119"/>
      <c r="BL128" s="169"/>
      <c r="BM128" s="169"/>
      <c r="BN128" s="169"/>
      <c r="BO128" s="169"/>
      <c r="BP128" s="169"/>
      <c r="BQ128" s="24"/>
      <c r="BR128" s="168"/>
      <c r="BS128" s="168"/>
      <c r="BT128" s="168"/>
      <c r="BU128" s="119"/>
      <c r="BV128" s="119"/>
      <c r="BW128" s="17"/>
    </row>
    <row r="129" spans="1:86" ht="12.9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67" t="s">
        <v>37</v>
      </c>
      <c r="AF129" s="167"/>
      <c r="AG129" s="167"/>
      <c r="AH129" s="167"/>
      <c r="AI129" s="167"/>
      <c r="AJ129" s="167"/>
      <c r="AK129" s="167"/>
      <c r="AL129" s="17"/>
      <c r="AM129" s="168">
        <f>COUNTIF(AQ21:AW120,"fiction")</f>
        <v>0</v>
      </c>
      <c r="AN129" s="168"/>
      <c r="AO129" s="168"/>
      <c r="AP129" s="168"/>
      <c r="AQ129" s="17"/>
      <c r="AR129" s="169" t="s">
        <v>32</v>
      </c>
      <c r="AS129" s="169"/>
      <c r="AT129" s="169"/>
      <c r="AU129" s="169"/>
      <c r="AV129" s="169"/>
      <c r="AW129" s="17"/>
      <c r="AX129" s="168">
        <f>COUNTIFS(BH21:BH120,"oui",AQ21:AQ120,"fiction")</f>
        <v>0</v>
      </c>
      <c r="AY129" s="168"/>
      <c r="AZ129" s="168"/>
      <c r="BA129" s="169" t="s">
        <v>30</v>
      </c>
      <c r="BB129" s="169"/>
      <c r="BC129" s="169"/>
      <c r="BD129" s="169"/>
      <c r="BE129" s="169"/>
      <c r="BF129" s="24"/>
      <c r="BG129" s="168">
        <f ca="1">SUMIF(AQ21:AW120,"fiction",BM21:BQ120)</f>
        <v>0</v>
      </c>
      <c r="BH129" s="168"/>
      <c r="BI129" s="168"/>
      <c r="BJ129" s="17"/>
      <c r="BK129" s="17"/>
      <c r="BL129" s="167" t="s">
        <v>46</v>
      </c>
      <c r="BM129" s="167"/>
      <c r="BN129" s="167"/>
      <c r="BO129" s="167"/>
      <c r="BP129" s="167"/>
      <c r="BQ129" s="24"/>
      <c r="BR129" s="168">
        <f ca="1">SUMIF(AQ21:AW120,"fiction",BR21:BV120)</f>
        <v>0</v>
      </c>
      <c r="BS129" s="168"/>
      <c r="BT129" s="168"/>
      <c r="BU129" s="17"/>
      <c r="BV129" s="17"/>
      <c r="BW129" s="17"/>
      <c r="BY129" s="47" t="s">
        <v>43</v>
      </c>
      <c r="CE129" s="184" t="b">
        <f>BH121=SUM(AX129:AZ133)</f>
        <v>1</v>
      </c>
      <c r="CF129" s="184"/>
      <c r="CG129" s="184"/>
    </row>
    <row r="130" spans="1:86" ht="12.9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7" t="s">
        <v>38</v>
      </c>
      <c r="AE130" s="167"/>
      <c r="AF130" s="167"/>
      <c r="AG130" s="167"/>
      <c r="AH130" s="167"/>
      <c r="AI130" s="167"/>
      <c r="AJ130" s="167"/>
      <c r="AK130" s="167"/>
      <c r="AL130" s="17"/>
      <c r="AM130" s="168">
        <f>COUNTIF(AQ21:AW120,"animation")</f>
        <v>0</v>
      </c>
      <c r="AN130" s="168"/>
      <c r="AO130" s="168"/>
      <c r="AP130" s="168"/>
      <c r="AQ130" s="17"/>
      <c r="AR130" s="169" t="s">
        <v>32</v>
      </c>
      <c r="AS130" s="169"/>
      <c r="AT130" s="169"/>
      <c r="AU130" s="169"/>
      <c r="AV130" s="169"/>
      <c r="AW130" s="17"/>
      <c r="AX130" s="168">
        <f>COUNTIFS(BH21:BH120,"oui",AQ21:AQ120,"animation")</f>
        <v>0</v>
      </c>
      <c r="AY130" s="168"/>
      <c r="AZ130" s="168"/>
      <c r="BA130" s="169" t="s">
        <v>30</v>
      </c>
      <c r="BB130" s="169"/>
      <c r="BC130" s="169"/>
      <c r="BD130" s="169"/>
      <c r="BE130" s="169"/>
      <c r="BF130" s="24"/>
      <c r="BG130" s="168">
        <f ca="1">SUMIF(AQ21:AW120,"animation",BM21:BQ120)</f>
        <v>0</v>
      </c>
      <c r="BH130" s="168"/>
      <c r="BI130" s="168"/>
      <c r="BJ130" s="17"/>
      <c r="BK130" s="17"/>
      <c r="BL130" s="167" t="s">
        <v>46</v>
      </c>
      <c r="BM130" s="167"/>
      <c r="BN130" s="167"/>
      <c r="BO130" s="167"/>
      <c r="BP130" s="167"/>
      <c r="BQ130" s="24"/>
      <c r="BR130" s="168">
        <f ca="1">SUMIF(AQ21:AW120,"animation",BR21:BV120)</f>
        <v>0</v>
      </c>
      <c r="BS130" s="168"/>
      <c r="BT130" s="168"/>
      <c r="BU130" s="17"/>
      <c r="BV130" s="17"/>
      <c r="BW130" s="17"/>
      <c r="BY130" s="5" t="s">
        <v>44</v>
      </c>
      <c r="CE130" s="184" t="b">
        <f ca="1">BM121=SUM(BG129:BK133)</f>
        <v>1</v>
      </c>
      <c r="CF130" s="184"/>
      <c r="CG130" s="184"/>
    </row>
    <row r="131" spans="1:86" ht="12.9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7" t="s">
        <v>39</v>
      </c>
      <c r="AD131" s="167"/>
      <c r="AE131" s="167"/>
      <c r="AF131" s="167"/>
      <c r="AG131" s="167"/>
      <c r="AH131" s="167"/>
      <c r="AI131" s="167"/>
      <c r="AJ131" s="167"/>
      <c r="AK131" s="167"/>
      <c r="AL131" s="17"/>
      <c r="AM131" s="168">
        <f>COUNTIF(AQ21:AW120,"documentaire")</f>
        <v>0</v>
      </c>
      <c r="AN131" s="168"/>
      <c r="AO131" s="168"/>
      <c r="AP131" s="168"/>
      <c r="AQ131" s="17"/>
      <c r="AR131" s="169" t="s">
        <v>32</v>
      </c>
      <c r="AS131" s="169"/>
      <c r="AT131" s="169"/>
      <c r="AU131" s="169"/>
      <c r="AV131" s="169"/>
      <c r="AW131" s="17"/>
      <c r="AX131" s="168">
        <f>COUNTIFS(BH21:BH120,"oui",AQ21:AQ120,"documentaire")</f>
        <v>0</v>
      </c>
      <c r="AY131" s="168"/>
      <c r="AZ131" s="168"/>
      <c r="BA131" s="169" t="s">
        <v>30</v>
      </c>
      <c r="BB131" s="169"/>
      <c r="BC131" s="169"/>
      <c r="BD131" s="169"/>
      <c r="BE131" s="169"/>
      <c r="BF131" s="24"/>
      <c r="BG131" s="168">
        <f ca="1">SUMIF(AQ21:AW120,"documentaire",BM21:BQ120)</f>
        <v>0</v>
      </c>
      <c r="BH131" s="168"/>
      <c r="BI131" s="168"/>
      <c r="BJ131" s="17"/>
      <c r="BK131" s="17"/>
      <c r="BL131" s="167" t="s">
        <v>46</v>
      </c>
      <c r="BM131" s="167"/>
      <c r="BN131" s="167"/>
      <c r="BO131" s="167"/>
      <c r="BP131" s="167"/>
      <c r="BQ131" s="24"/>
      <c r="BR131" s="168">
        <f ca="1">SUMIF(AQ21:AW120,"documentaire",BR21:BV120)</f>
        <v>0</v>
      </c>
      <c r="BS131" s="168"/>
      <c r="BT131" s="168"/>
      <c r="BU131" s="17"/>
      <c r="BV131" s="17"/>
      <c r="BW131" s="17"/>
      <c r="BY131" s="5" t="s">
        <v>47</v>
      </c>
      <c r="CE131" s="184" t="b">
        <f ca="1">BR121=SUM(BR129:BV133)</f>
        <v>1</v>
      </c>
      <c r="CF131" s="184"/>
      <c r="CG131" s="184"/>
      <c r="CH131" s="184"/>
    </row>
    <row r="132" spans="1:86" ht="12.9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7" t="s">
        <v>40</v>
      </c>
      <c r="AD132" s="167"/>
      <c r="AE132" s="167"/>
      <c r="AF132" s="167"/>
      <c r="AG132" s="167"/>
      <c r="AH132" s="167"/>
      <c r="AI132" s="167"/>
      <c r="AJ132" s="167"/>
      <c r="AK132" s="167"/>
      <c r="AL132" s="17"/>
      <c r="AM132" s="168">
        <f>COUNTIF(AQ21:AW120,"expérimental")</f>
        <v>0</v>
      </c>
      <c r="AN132" s="168"/>
      <c r="AO132" s="168"/>
      <c r="AP132" s="168"/>
      <c r="AQ132" s="17"/>
      <c r="AR132" s="169" t="s">
        <v>32</v>
      </c>
      <c r="AS132" s="169"/>
      <c r="AT132" s="169"/>
      <c r="AU132" s="169"/>
      <c r="AV132" s="169"/>
      <c r="AW132" s="17"/>
      <c r="AX132" s="168">
        <f>COUNTIFS(BH21:BH120,"oui",AQ21:AQ120,"expérimental")</f>
        <v>0</v>
      </c>
      <c r="AY132" s="168"/>
      <c r="AZ132" s="168"/>
      <c r="BA132" s="169" t="s">
        <v>30</v>
      </c>
      <c r="BB132" s="169"/>
      <c r="BC132" s="169"/>
      <c r="BD132" s="169"/>
      <c r="BE132" s="169"/>
      <c r="BF132" s="24"/>
      <c r="BG132" s="168">
        <f ca="1">SUMIF(AQ21:AW120,"expérimental",BM21:BQ120)</f>
        <v>0</v>
      </c>
      <c r="BH132" s="168"/>
      <c r="BI132" s="168"/>
      <c r="BJ132" s="17"/>
      <c r="BK132" s="17"/>
      <c r="BL132" s="167" t="s">
        <v>46</v>
      </c>
      <c r="BM132" s="167"/>
      <c r="BN132" s="167"/>
      <c r="BO132" s="167"/>
      <c r="BP132" s="167"/>
      <c r="BQ132" s="24"/>
      <c r="BR132" s="168">
        <f ca="1">SUMIF(AQ21:AW120,"expérimental",BR21:BV120)</f>
        <v>0</v>
      </c>
      <c r="BS132" s="168"/>
      <c r="BT132" s="168"/>
      <c r="BU132" s="17"/>
      <c r="BV132" s="17"/>
      <c r="BW132" s="17"/>
    </row>
    <row r="133" spans="1:86" ht="12.9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7" t="s">
        <v>41</v>
      </c>
      <c r="AD133" s="167"/>
      <c r="AE133" s="167"/>
      <c r="AF133" s="167"/>
      <c r="AG133" s="167"/>
      <c r="AH133" s="167"/>
      <c r="AI133" s="167"/>
      <c r="AJ133" s="167"/>
      <c r="AK133" s="167"/>
      <c r="AL133" s="17"/>
      <c r="AM133" s="168">
        <f>COUNTIF(AQ21:AW120,"autre")</f>
        <v>0</v>
      </c>
      <c r="AN133" s="168"/>
      <c r="AO133" s="168"/>
      <c r="AP133" s="168"/>
      <c r="AQ133" s="17"/>
      <c r="AR133" s="169" t="s">
        <v>32</v>
      </c>
      <c r="AS133" s="169"/>
      <c r="AT133" s="169"/>
      <c r="AU133" s="169"/>
      <c r="AV133" s="169"/>
      <c r="AW133" s="17"/>
      <c r="AX133" s="168">
        <f>COUNTIFS(BH21:BH120,"oui",AQ21:AQ120,"autre")</f>
        <v>0</v>
      </c>
      <c r="AY133" s="168"/>
      <c r="AZ133" s="168"/>
      <c r="BA133" s="169" t="s">
        <v>30</v>
      </c>
      <c r="BB133" s="169"/>
      <c r="BC133" s="169"/>
      <c r="BD133" s="169"/>
      <c r="BE133" s="169"/>
      <c r="BF133" s="24"/>
      <c r="BG133" s="168">
        <f ca="1">SUMIF(AQ21:AW120,"autre",BM21:BQ120)</f>
        <v>0</v>
      </c>
      <c r="BH133" s="168"/>
      <c r="BI133" s="168"/>
      <c r="BJ133" s="17"/>
      <c r="BK133" s="17"/>
      <c r="BL133" s="167" t="s">
        <v>46</v>
      </c>
      <c r="BM133" s="167"/>
      <c r="BN133" s="167"/>
      <c r="BO133" s="167"/>
      <c r="BP133" s="167"/>
      <c r="BQ133" s="24"/>
      <c r="BR133" s="168">
        <f ca="1">SUMIF(AQ21:AW120,"autre",BR21:BV120)</f>
        <v>0</v>
      </c>
      <c r="BS133" s="168"/>
      <c r="BT133" s="168"/>
      <c r="BU133" s="17"/>
      <c r="BV133" s="17"/>
      <c r="BW133" s="17"/>
    </row>
    <row r="134" spans="1:86" ht="5.0999999999999996" customHeight="1" x14ac:dyDescent="0.2">
      <c r="A134" s="14"/>
      <c r="B134" s="15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</row>
    <row r="135" spans="1:86" ht="6.75" customHeight="1" thickBo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</row>
  </sheetData>
  <sheetProtection selectLockedCells="1"/>
  <mergeCells count="1001">
    <mergeCell ref="A9:BW9"/>
    <mergeCell ref="AD15:AK15"/>
    <mergeCell ref="B59:C59"/>
    <mergeCell ref="BM59:BQ59"/>
    <mergeCell ref="B57:C57"/>
    <mergeCell ref="BM57:BQ57"/>
    <mergeCell ref="B58:C58"/>
    <mergeCell ref="B51:C51"/>
    <mergeCell ref="BM51:BQ51"/>
    <mergeCell ref="B52:C52"/>
    <mergeCell ref="BM52:BQ52"/>
    <mergeCell ref="AK52:AP52"/>
    <mergeCell ref="AQ52:AW52"/>
    <mergeCell ref="AX52:BG52"/>
    <mergeCell ref="B49:C49"/>
    <mergeCell ref="BM49:BQ49"/>
    <mergeCell ref="B50:C50"/>
    <mergeCell ref="BM50:BQ50"/>
    <mergeCell ref="B27:C27"/>
    <mergeCell ref="B28:C28"/>
    <mergeCell ref="B45:C45"/>
    <mergeCell ref="B46:C46"/>
    <mergeCell ref="B37:C37"/>
    <mergeCell ref="B38:C38"/>
    <mergeCell ref="B39:C39"/>
    <mergeCell ref="Q11:AU11"/>
    <mergeCell ref="AQ20:AW20"/>
    <mergeCell ref="AQ21:AW21"/>
    <mergeCell ref="Q13:AU13"/>
    <mergeCell ref="S15:Z15"/>
    <mergeCell ref="B40:C40"/>
    <mergeCell ref="B21:C21"/>
    <mergeCell ref="B120:C120"/>
    <mergeCell ref="B60:C60"/>
    <mergeCell ref="B53:C53"/>
    <mergeCell ref="B54:C54"/>
    <mergeCell ref="AK53:AP53"/>
    <mergeCell ref="AQ53:AW53"/>
    <mergeCell ref="BM60:BQ60"/>
    <mergeCell ref="B55:C55"/>
    <mergeCell ref="BM55:BQ55"/>
    <mergeCell ref="B56:C56"/>
    <mergeCell ref="BM56:BQ56"/>
    <mergeCell ref="AK56:AP56"/>
    <mergeCell ref="AQ56:AW56"/>
    <mergeCell ref="AX56:BG56"/>
    <mergeCell ref="BM58:BQ58"/>
    <mergeCell ref="BH56:BL56"/>
    <mergeCell ref="BH59:BL59"/>
    <mergeCell ref="AK60:AP60"/>
    <mergeCell ref="AQ60:AW60"/>
    <mergeCell ref="AX60:BG60"/>
    <mergeCell ref="B119:C119"/>
    <mergeCell ref="BM119:BQ119"/>
    <mergeCell ref="AK118:AP118"/>
    <mergeCell ref="AQ118:AW118"/>
    <mergeCell ref="AX118:BG118"/>
    <mergeCell ref="BH118:BL118"/>
    <mergeCell ref="AK119:AP119"/>
    <mergeCell ref="AQ119:AW119"/>
    <mergeCell ref="AX119:BG119"/>
    <mergeCell ref="BH119:BL119"/>
    <mergeCell ref="B118:C118"/>
    <mergeCell ref="B117:C117"/>
    <mergeCell ref="BM117:BQ117"/>
    <mergeCell ref="AK117:AP117"/>
    <mergeCell ref="AQ117:AW117"/>
    <mergeCell ref="AX117:BG117"/>
    <mergeCell ref="BH117:BL117"/>
    <mergeCell ref="AK116:AP116"/>
    <mergeCell ref="AQ116:AW116"/>
    <mergeCell ref="AX116:BG116"/>
    <mergeCell ref="BH116:BL116"/>
    <mergeCell ref="B116:C116"/>
    <mergeCell ref="AX62:BG62"/>
    <mergeCell ref="BH62:BL62"/>
    <mergeCell ref="BH61:BL61"/>
    <mergeCell ref="BM65:BQ65"/>
    <mergeCell ref="B66:C66"/>
    <mergeCell ref="BM66:BQ66"/>
    <mergeCell ref="AK65:AP65"/>
    <mergeCell ref="AQ65:AW65"/>
    <mergeCell ref="AX65:BG65"/>
    <mergeCell ref="B65:C65"/>
    <mergeCell ref="AK66:AP66"/>
    <mergeCell ref="AQ66:AW66"/>
    <mergeCell ref="AX66:BG66"/>
    <mergeCell ref="BH66:BL66"/>
    <mergeCell ref="BM63:BQ63"/>
    <mergeCell ref="B64:C64"/>
    <mergeCell ref="BM64:BQ64"/>
    <mergeCell ref="AK63:AP63"/>
    <mergeCell ref="AQ63:AW63"/>
    <mergeCell ref="AX63:BG63"/>
    <mergeCell ref="BH63:BL63"/>
    <mergeCell ref="AK64:AP64"/>
    <mergeCell ref="B42:C42"/>
    <mergeCell ref="B43:C43"/>
    <mergeCell ref="B44:C44"/>
    <mergeCell ref="B32:C32"/>
    <mergeCell ref="B33:C33"/>
    <mergeCell ref="B34:C34"/>
    <mergeCell ref="B35:C35"/>
    <mergeCell ref="B36:C36"/>
    <mergeCell ref="B29:C29"/>
    <mergeCell ref="B30:C30"/>
    <mergeCell ref="B31:C31"/>
    <mergeCell ref="B22:C22"/>
    <mergeCell ref="B23:C23"/>
    <mergeCell ref="B24:C24"/>
    <mergeCell ref="B25:C25"/>
    <mergeCell ref="B26:C26"/>
    <mergeCell ref="AQ49:AW49"/>
    <mergeCell ref="AE41:AJ41"/>
    <mergeCell ref="AE35:AJ35"/>
    <mergeCell ref="AE36:AJ36"/>
    <mergeCell ref="AE37:AJ37"/>
    <mergeCell ref="B41:C41"/>
    <mergeCell ref="D29:AD29"/>
    <mergeCell ref="D30:AD30"/>
    <mergeCell ref="D31:AD31"/>
    <mergeCell ref="D32:AD32"/>
    <mergeCell ref="D33:AD33"/>
    <mergeCell ref="D34:AD34"/>
    <mergeCell ref="D35:AD35"/>
    <mergeCell ref="D36:AD36"/>
    <mergeCell ref="D37:AD37"/>
    <mergeCell ref="D38:AD38"/>
    <mergeCell ref="B61:C61"/>
    <mergeCell ref="B63:C63"/>
    <mergeCell ref="BM61:BQ61"/>
    <mergeCell ref="B62:C62"/>
    <mergeCell ref="BM62:BQ62"/>
    <mergeCell ref="AK61:AP61"/>
    <mergeCell ref="AQ61:AW61"/>
    <mergeCell ref="AK62:AP62"/>
    <mergeCell ref="AQ62:AW62"/>
    <mergeCell ref="AX61:BG61"/>
    <mergeCell ref="BH60:BL60"/>
    <mergeCell ref="AK57:AP57"/>
    <mergeCell ref="AX51:BG51"/>
    <mergeCell ref="B48:C48"/>
    <mergeCell ref="AX47:BG47"/>
    <mergeCell ref="AQ47:AW47"/>
    <mergeCell ref="AK47:AP47"/>
    <mergeCell ref="B47:C47"/>
    <mergeCell ref="D55:AD55"/>
    <mergeCell ref="BM47:BQ47"/>
    <mergeCell ref="D52:AD52"/>
    <mergeCell ref="AE63:AJ63"/>
    <mergeCell ref="BH65:BL65"/>
    <mergeCell ref="AK37:AP37"/>
    <mergeCell ref="AK38:AP38"/>
    <mergeCell ref="AK39:AP39"/>
    <mergeCell ref="AK40:AP40"/>
    <mergeCell ref="AK41:AP41"/>
    <mergeCell ref="AK42:AP42"/>
    <mergeCell ref="AK43:AP43"/>
    <mergeCell ref="AK44:AP44"/>
    <mergeCell ref="AQ39:AW39"/>
    <mergeCell ref="AQ38:AW38"/>
    <mergeCell ref="AQ41:AW41"/>
    <mergeCell ref="AQ40:AW40"/>
    <mergeCell ref="AX38:BG38"/>
    <mergeCell ref="AX39:BG39"/>
    <mergeCell ref="AX40:BG40"/>
    <mergeCell ref="AX41:BG41"/>
    <mergeCell ref="AX42:BG42"/>
    <mergeCell ref="AQ37:AW37"/>
    <mergeCell ref="BH37:BL37"/>
    <mergeCell ref="AK49:AP49"/>
    <mergeCell ref="BH53:BL53"/>
    <mergeCell ref="BH40:BL40"/>
    <mergeCell ref="BH39:BL39"/>
    <mergeCell ref="BH38:BL38"/>
    <mergeCell ref="BH43:BL43"/>
    <mergeCell ref="BH44:BL44"/>
    <mergeCell ref="BH45:BL45"/>
    <mergeCell ref="AQ64:AW64"/>
    <mergeCell ref="AX64:BG64"/>
    <mergeCell ref="BH64:BL64"/>
    <mergeCell ref="BH30:BL30"/>
    <mergeCell ref="BH29:BL29"/>
    <mergeCell ref="BH28:BL28"/>
    <mergeCell ref="AQ32:AW32"/>
    <mergeCell ref="AQ35:AW35"/>
    <mergeCell ref="AQ34:AW34"/>
    <mergeCell ref="AQ36:AW36"/>
    <mergeCell ref="BH36:BL36"/>
    <mergeCell ref="BH35:BL35"/>
    <mergeCell ref="BH34:BL34"/>
    <mergeCell ref="BH33:BL33"/>
    <mergeCell ref="BM41:BQ41"/>
    <mergeCell ref="BM29:BQ29"/>
    <mergeCell ref="BM30:BQ30"/>
    <mergeCell ref="BM43:BQ43"/>
    <mergeCell ref="AX45:BG45"/>
    <mergeCell ref="BH46:BL46"/>
    <mergeCell ref="AQ45:AW45"/>
    <mergeCell ref="AQ44:AW44"/>
    <mergeCell ref="AQ43:AW43"/>
    <mergeCell ref="BM31:BQ31"/>
    <mergeCell ref="BM32:BQ32"/>
    <mergeCell ref="BM33:BQ33"/>
    <mergeCell ref="BM34:BQ34"/>
    <mergeCell ref="BM35:BQ35"/>
    <mergeCell ref="BM36:BQ36"/>
    <mergeCell ref="BM37:BQ37"/>
    <mergeCell ref="BM44:BQ44"/>
    <mergeCell ref="BM45:BQ45"/>
    <mergeCell ref="BM46:BQ46"/>
    <mergeCell ref="AQ46:AW46"/>
    <mergeCell ref="AX46:BG46"/>
    <mergeCell ref="BM20:BQ20"/>
    <mergeCell ref="BM21:BQ21"/>
    <mergeCell ref="BM22:BQ22"/>
    <mergeCell ref="BM23:BQ23"/>
    <mergeCell ref="BM24:BQ24"/>
    <mergeCell ref="BM25:BQ25"/>
    <mergeCell ref="BM26:BQ26"/>
    <mergeCell ref="BM27:BQ27"/>
    <mergeCell ref="BM28:BQ28"/>
    <mergeCell ref="AQ42:AW42"/>
    <mergeCell ref="D21:AD21"/>
    <mergeCell ref="D20:AD20"/>
    <mergeCell ref="D22:AD22"/>
    <mergeCell ref="D23:AD23"/>
    <mergeCell ref="AQ23:AW23"/>
    <mergeCell ref="AQ29:AW29"/>
    <mergeCell ref="AQ28:AW28"/>
    <mergeCell ref="AQ31:AW31"/>
    <mergeCell ref="AQ30:AW30"/>
    <mergeCell ref="AX28:BG28"/>
    <mergeCell ref="AX29:BG29"/>
    <mergeCell ref="AX30:BG30"/>
    <mergeCell ref="AX31:BG31"/>
    <mergeCell ref="AX32:BG32"/>
    <mergeCell ref="AX33:BG33"/>
    <mergeCell ref="AX34:BG34"/>
    <mergeCell ref="AX35:BG35"/>
    <mergeCell ref="AX20:BG20"/>
    <mergeCell ref="AX21:BG21"/>
    <mergeCell ref="AX22:BG22"/>
    <mergeCell ref="AX23:BG23"/>
    <mergeCell ref="AX24:BG24"/>
    <mergeCell ref="BH27:BL27"/>
    <mergeCell ref="BH26:BL26"/>
    <mergeCell ref="BH25:BL25"/>
    <mergeCell ref="BH24:BL24"/>
    <mergeCell ref="BH23:BL23"/>
    <mergeCell ref="BH22:BL22"/>
    <mergeCell ref="BH21:BL21"/>
    <mergeCell ref="BH20:BL20"/>
    <mergeCell ref="AX37:BG37"/>
    <mergeCell ref="AK36:AP36"/>
    <mergeCell ref="AQ33:AW33"/>
    <mergeCell ref="AK23:AP23"/>
    <mergeCell ref="AK24:AP24"/>
    <mergeCell ref="AK25:AP25"/>
    <mergeCell ref="AK26:AP26"/>
    <mergeCell ref="AK27:AP27"/>
    <mergeCell ref="AK29:AP29"/>
    <mergeCell ref="AK30:AP30"/>
    <mergeCell ref="AK31:AP31"/>
    <mergeCell ref="AK28:AP28"/>
    <mergeCell ref="AX36:BG36"/>
    <mergeCell ref="AX25:BG25"/>
    <mergeCell ref="AX26:BG26"/>
    <mergeCell ref="AX27:BG27"/>
    <mergeCell ref="AK34:AP34"/>
    <mergeCell ref="AK35:AP35"/>
    <mergeCell ref="AQ22:AW22"/>
    <mergeCell ref="AQ25:AW25"/>
    <mergeCell ref="AQ24:AW24"/>
    <mergeCell ref="AQ27:AW27"/>
    <mergeCell ref="AQ26:AW26"/>
    <mergeCell ref="BH32:BL32"/>
    <mergeCell ref="AE29:AJ29"/>
    <mergeCell ref="AE30:AJ30"/>
    <mergeCell ref="AE31:AJ31"/>
    <mergeCell ref="AE32:AJ32"/>
    <mergeCell ref="AE33:AJ33"/>
    <mergeCell ref="AE34:AJ34"/>
    <mergeCell ref="AK20:AP20"/>
    <mergeCell ref="AK21:AP21"/>
    <mergeCell ref="AK22:AP22"/>
    <mergeCell ref="D24:AD24"/>
    <mergeCell ref="D25:AD25"/>
    <mergeCell ref="D26:AD26"/>
    <mergeCell ref="D27:AD27"/>
    <mergeCell ref="D28:AD28"/>
    <mergeCell ref="AE38:AJ38"/>
    <mergeCell ref="D53:AD53"/>
    <mergeCell ref="D54:AD54"/>
    <mergeCell ref="AK32:AP32"/>
    <mergeCell ref="AK33:AP33"/>
    <mergeCell ref="D39:AD39"/>
    <mergeCell ref="D40:AD40"/>
    <mergeCell ref="D41:AD41"/>
    <mergeCell ref="D42:AD42"/>
    <mergeCell ref="D43:AD43"/>
    <mergeCell ref="D44:AD44"/>
    <mergeCell ref="D45:AD45"/>
    <mergeCell ref="D46:AD46"/>
    <mergeCell ref="D47:AD47"/>
    <mergeCell ref="D48:AD48"/>
    <mergeCell ref="D49:AD49"/>
    <mergeCell ref="D50:AD50"/>
    <mergeCell ref="D51:AD51"/>
    <mergeCell ref="BM42:BQ42"/>
    <mergeCell ref="BM38:BQ38"/>
    <mergeCell ref="BM39:BQ39"/>
    <mergeCell ref="BM40:BQ40"/>
    <mergeCell ref="AX43:BG43"/>
    <mergeCell ref="AX44:BG44"/>
    <mergeCell ref="BH41:BL41"/>
    <mergeCell ref="BH42:BL42"/>
    <mergeCell ref="BH51:BL51"/>
    <mergeCell ref="BM53:BQ53"/>
    <mergeCell ref="BM54:BQ54"/>
    <mergeCell ref="BM48:BQ48"/>
    <mergeCell ref="BH31:BL31"/>
    <mergeCell ref="BH47:BL47"/>
    <mergeCell ref="AK51:AP51"/>
    <mergeCell ref="AQ51:AW51"/>
    <mergeCell ref="BH48:BL48"/>
    <mergeCell ref="AK50:AP50"/>
    <mergeCell ref="AQ50:AW50"/>
    <mergeCell ref="AX50:BG50"/>
    <mergeCell ref="BH50:BL50"/>
    <mergeCell ref="AX49:BG49"/>
    <mergeCell ref="AK48:AP48"/>
    <mergeCell ref="AQ48:AW48"/>
    <mergeCell ref="AX48:BG48"/>
    <mergeCell ref="BH49:BL49"/>
    <mergeCell ref="BH52:BL52"/>
    <mergeCell ref="AK45:AP45"/>
    <mergeCell ref="AK46:AP46"/>
    <mergeCell ref="AE39:AJ39"/>
    <mergeCell ref="AE40:AJ40"/>
    <mergeCell ref="AK59:AP59"/>
    <mergeCell ref="AQ59:AW59"/>
    <mergeCell ref="AX59:BG59"/>
    <mergeCell ref="AQ57:AW57"/>
    <mergeCell ref="AX57:BG57"/>
    <mergeCell ref="BH57:BL57"/>
    <mergeCell ref="AK58:AP58"/>
    <mergeCell ref="AQ58:AW58"/>
    <mergeCell ref="AX58:BG58"/>
    <mergeCell ref="BH58:BL58"/>
    <mergeCell ref="AK54:AP54"/>
    <mergeCell ref="AQ54:AW54"/>
    <mergeCell ref="AX54:BG54"/>
    <mergeCell ref="BH54:BL54"/>
    <mergeCell ref="BH55:BL55"/>
    <mergeCell ref="AX53:BG53"/>
    <mergeCell ref="AX55:BG55"/>
    <mergeCell ref="AK55:AP55"/>
    <mergeCell ref="AQ55:AW55"/>
    <mergeCell ref="B67:C67"/>
    <mergeCell ref="B68:C68"/>
    <mergeCell ref="B69:C69"/>
    <mergeCell ref="B70:C70"/>
    <mergeCell ref="B90:C90"/>
    <mergeCell ref="B91:C91"/>
    <mergeCell ref="B92:C92"/>
    <mergeCell ref="B93:C93"/>
    <mergeCell ref="B94:C94"/>
    <mergeCell ref="B106:C106"/>
    <mergeCell ref="B107:C107"/>
    <mergeCell ref="B108:C108"/>
    <mergeCell ref="B109:C109"/>
    <mergeCell ref="B110:C110"/>
    <mergeCell ref="B111:C111"/>
    <mergeCell ref="B112:C112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13:C113"/>
    <mergeCell ref="B114:C114"/>
    <mergeCell ref="B115:C115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104:C104"/>
    <mergeCell ref="B105:C105"/>
    <mergeCell ref="AK67:AP67"/>
    <mergeCell ref="AQ67:AW67"/>
    <mergeCell ref="AX67:BG67"/>
    <mergeCell ref="BH67:BL67"/>
    <mergeCell ref="BM67:BQ67"/>
    <mergeCell ref="AK68:AP68"/>
    <mergeCell ref="AQ68:AW68"/>
    <mergeCell ref="AX68:BG68"/>
    <mergeCell ref="BH68:BL68"/>
    <mergeCell ref="BM68:BQ68"/>
    <mergeCell ref="AK69:AP69"/>
    <mergeCell ref="AQ69:AW69"/>
    <mergeCell ref="AX69:BG69"/>
    <mergeCell ref="BH69:BL69"/>
    <mergeCell ref="BM69:BQ69"/>
    <mergeCell ref="AK70:AP70"/>
    <mergeCell ref="AQ70:AW70"/>
    <mergeCell ref="AX70:BG70"/>
    <mergeCell ref="BH70:BL70"/>
    <mergeCell ref="BM70:BQ70"/>
    <mergeCell ref="AK71:AP71"/>
    <mergeCell ref="AQ71:AW71"/>
    <mergeCell ref="AX71:BG71"/>
    <mergeCell ref="BH71:BL71"/>
    <mergeCell ref="BM71:BQ71"/>
    <mergeCell ref="AK72:AP72"/>
    <mergeCell ref="AQ72:AW72"/>
    <mergeCell ref="AX72:BG72"/>
    <mergeCell ref="BH72:BL72"/>
    <mergeCell ref="BM72:BQ72"/>
    <mergeCell ref="D75:AD75"/>
    <mergeCell ref="D76:AD76"/>
    <mergeCell ref="D77:AD77"/>
    <mergeCell ref="AK73:AP73"/>
    <mergeCell ref="AQ73:AW73"/>
    <mergeCell ref="AX73:BG73"/>
    <mergeCell ref="BH73:BL73"/>
    <mergeCell ref="BM73:BQ73"/>
    <mergeCell ref="AK74:AP74"/>
    <mergeCell ref="AQ74:AW74"/>
    <mergeCell ref="AX74:BG74"/>
    <mergeCell ref="BH74:BL74"/>
    <mergeCell ref="BM74:BQ74"/>
    <mergeCell ref="D73:AD73"/>
    <mergeCell ref="D74:AD74"/>
    <mergeCell ref="AK75:AP75"/>
    <mergeCell ref="AQ75:AW75"/>
    <mergeCell ref="AX75:BG75"/>
    <mergeCell ref="BH75:BL75"/>
    <mergeCell ref="BM75:BQ75"/>
    <mergeCell ref="AK76:AP76"/>
    <mergeCell ref="AQ76:AW76"/>
    <mergeCell ref="AX76:BG76"/>
    <mergeCell ref="BH76:BL76"/>
    <mergeCell ref="BM76:BQ76"/>
    <mergeCell ref="AK77:AP77"/>
    <mergeCell ref="AQ77:AW77"/>
    <mergeCell ref="AX77:BG77"/>
    <mergeCell ref="BH77:BL77"/>
    <mergeCell ref="BM77:BQ77"/>
    <mergeCell ref="AK78:AP78"/>
    <mergeCell ref="AQ78:AW78"/>
    <mergeCell ref="AX78:BG78"/>
    <mergeCell ref="BH78:BL78"/>
    <mergeCell ref="BM78:BQ78"/>
    <mergeCell ref="AK79:AP79"/>
    <mergeCell ref="AQ79:AW79"/>
    <mergeCell ref="AX79:BG79"/>
    <mergeCell ref="BH79:BL79"/>
    <mergeCell ref="BM79:BQ79"/>
    <mergeCell ref="AK80:AP80"/>
    <mergeCell ref="AQ80:AW80"/>
    <mergeCell ref="AX80:BG80"/>
    <mergeCell ref="BH80:BL80"/>
    <mergeCell ref="BM80:BQ80"/>
    <mergeCell ref="AK81:AP81"/>
    <mergeCell ref="AQ81:AW81"/>
    <mergeCell ref="AX81:BG81"/>
    <mergeCell ref="BH81:BL81"/>
    <mergeCell ref="BM81:BQ81"/>
    <mergeCell ref="AK82:AP82"/>
    <mergeCell ref="AQ82:AW82"/>
    <mergeCell ref="AX82:BG82"/>
    <mergeCell ref="BH82:BL82"/>
    <mergeCell ref="BM82:BQ82"/>
    <mergeCell ref="AK83:AP83"/>
    <mergeCell ref="AQ83:AW83"/>
    <mergeCell ref="AX83:BG83"/>
    <mergeCell ref="BH83:BL83"/>
    <mergeCell ref="BM83:BQ83"/>
    <mergeCell ref="AK84:AP84"/>
    <mergeCell ref="AQ84:AW84"/>
    <mergeCell ref="AX84:BG84"/>
    <mergeCell ref="BH84:BL84"/>
    <mergeCell ref="BM84:BQ84"/>
    <mergeCell ref="AK85:AP85"/>
    <mergeCell ref="AQ85:AW85"/>
    <mergeCell ref="AX85:BG85"/>
    <mergeCell ref="BH85:BL85"/>
    <mergeCell ref="BM85:BQ85"/>
    <mergeCell ref="AK86:AP86"/>
    <mergeCell ref="AQ86:AW86"/>
    <mergeCell ref="AX86:BG86"/>
    <mergeCell ref="BH86:BL86"/>
    <mergeCell ref="BM86:BQ86"/>
    <mergeCell ref="AK87:AP87"/>
    <mergeCell ref="AQ87:AW87"/>
    <mergeCell ref="AX87:BG87"/>
    <mergeCell ref="BH87:BL87"/>
    <mergeCell ref="BM87:BQ87"/>
    <mergeCell ref="AK88:AP88"/>
    <mergeCell ref="AQ88:AW88"/>
    <mergeCell ref="AX88:BG88"/>
    <mergeCell ref="BH88:BL88"/>
    <mergeCell ref="BM88:BQ88"/>
    <mergeCell ref="AK89:AP89"/>
    <mergeCell ref="AQ89:AW89"/>
    <mergeCell ref="AX89:BG89"/>
    <mergeCell ref="BH89:BL89"/>
    <mergeCell ref="BM89:BQ89"/>
    <mergeCell ref="AK90:AP90"/>
    <mergeCell ref="AQ90:AW90"/>
    <mergeCell ref="AX90:BG90"/>
    <mergeCell ref="BH90:BL90"/>
    <mergeCell ref="BM90:BQ90"/>
    <mergeCell ref="AK91:AP91"/>
    <mergeCell ref="AQ91:AW91"/>
    <mergeCell ref="AX91:BG91"/>
    <mergeCell ref="BH91:BL91"/>
    <mergeCell ref="BM91:BQ91"/>
    <mergeCell ref="AK92:AP92"/>
    <mergeCell ref="AQ92:AW92"/>
    <mergeCell ref="AX92:BG92"/>
    <mergeCell ref="BH92:BL92"/>
    <mergeCell ref="BM92:BQ92"/>
    <mergeCell ref="AK93:AP93"/>
    <mergeCell ref="AQ93:AW93"/>
    <mergeCell ref="AX93:BG93"/>
    <mergeCell ref="BH93:BL93"/>
    <mergeCell ref="BM93:BQ93"/>
    <mergeCell ref="AK94:AP94"/>
    <mergeCell ref="AQ94:AW94"/>
    <mergeCell ref="AX94:BG94"/>
    <mergeCell ref="BH94:BL94"/>
    <mergeCell ref="BM94:BQ94"/>
    <mergeCell ref="AK95:AP95"/>
    <mergeCell ref="AQ95:AW95"/>
    <mergeCell ref="AX95:BG95"/>
    <mergeCell ref="BH95:BL95"/>
    <mergeCell ref="BM95:BQ95"/>
    <mergeCell ref="AK96:AP96"/>
    <mergeCell ref="AQ96:AW96"/>
    <mergeCell ref="AX96:BG96"/>
    <mergeCell ref="BH96:BL96"/>
    <mergeCell ref="BM96:BQ96"/>
    <mergeCell ref="AK97:AP97"/>
    <mergeCell ref="AQ97:AW97"/>
    <mergeCell ref="AX97:BG97"/>
    <mergeCell ref="BH97:BL97"/>
    <mergeCell ref="BM97:BQ97"/>
    <mergeCell ref="AK98:AP98"/>
    <mergeCell ref="AQ98:AW98"/>
    <mergeCell ref="AX98:BG98"/>
    <mergeCell ref="BH98:BL98"/>
    <mergeCell ref="BM98:BQ98"/>
    <mergeCell ref="AK99:AP99"/>
    <mergeCell ref="AQ99:AW99"/>
    <mergeCell ref="AX99:BG99"/>
    <mergeCell ref="BH99:BL99"/>
    <mergeCell ref="BM99:BQ99"/>
    <mergeCell ref="AK100:AP100"/>
    <mergeCell ref="AQ100:AW100"/>
    <mergeCell ref="AX100:BG100"/>
    <mergeCell ref="BH100:BL100"/>
    <mergeCell ref="BM100:BQ100"/>
    <mergeCell ref="AK101:AP101"/>
    <mergeCell ref="AQ101:AW101"/>
    <mergeCell ref="AX101:BG101"/>
    <mergeCell ref="BH101:BL101"/>
    <mergeCell ref="BM101:BQ101"/>
    <mergeCell ref="AK102:AP102"/>
    <mergeCell ref="AQ102:AW102"/>
    <mergeCell ref="AX102:BG102"/>
    <mergeCell ref="BH102:BL102"/>
    <mergeCell ref="BM102:BQ102"/>
    <mergeCell ref="AK103:AP103"/>
    <mergeCell ref="AQ103:AW103"/>
    <mergeCell ref="AX103:BG103"/>
    <mergeCell ref="BH103:BL103"/>
    <mergeCell ref="BM103:BQ103"/>
    <mergeCell ref="AK104:AP104"/>
    <mergeCell ref="AQ104:AW104"/>
    <mergeCell ref="AX104:BG104"/>
    <mergeCell ref="BH104:BL104"/>
    <mergeCell ref="BM104:BQ104"/>
    <mergeCell ref="AK105:AP105"/>
    <mergeCell ref="AQ105:AW105"/>
    <mergeCell ref="AX105:BG105"/>
    <mergeCell ref="BH105:BL105"/>
    <mergeCell ref="BM105:BQ105"/>
    <mergeCell ref="AK106:AP106"/>
    <mergeCell ref="AQ106:AW106"/>
    <mergeCell ref="AX106:BG106"/>
    <mergeCell ref="BH106:BL106"/>
    <mergeCell ref="BM106:BQ106"/>
    <mergeCell ref="AK107:AP107"/>
    <mergeCell ref="AQ107:AW107"/>
    <mergeCell ref="AX107:BG107"/>
    <mergeCell ref="BH107:BL107"/>
    <mergeCell ref="BM107:BQ107"/>
    <mergeCell ref="AK108:AP108"/>
    <mergeCell ref="AQ108:AW108"/>
    <mergeCell ref="AX108:BG108"/>
    <mergeCell ref="BH108:BL108"/>
    <mergeCell ref="BM108:BQ108"/>
    <mergeCell ref="AK109:AP109"/>
    <mergeCell ref="AQ109:AW109"/>
    <mergeCell ref="AX109:BG109"/>
    <mergeCell ref="BH109:BL109"/>
    <mergeCell ref="BM109:BQ109"/>
    <mergeCell ref="AK110:AP110"/>
    <mergeCell ref="AQ110:AW110"/>
    <mergeCell ref="AX110:BG110"/>
    <mergeCell ref="BH110:BL110"/>
    <mergeCell ref="BM110:BQ110"/>
    <mergeCell ref="AK111:AP111"/>
    <mergeCell ref="AQ111:AW111"/>
    <mergeCell ref="AX111:BG111"/>
    <mergeCell ref="BH111:BL111"/>
    <mergeCell ref="BM111:BQ111"/>
    <mergeCell ref="CE131:CH131"/>
    <mergeCell ref="AK112:AP112"/>
    <mergeCell ref="AQ112:AW112"/>
    <mergeCell ref="AX112:BG112"/>
    <mergeCell ref="BH112:BL112"/>
    <mergeCell ref="BM112:BQ112"/>
    <mergeCell ref="AE129:AK129"/>
    <mergeCell ref="AK113:AP113"/>
    <mergeCell ref="AQ113:AW113"/>
    <mergeCell ref="AX113:BG113"/>
    <mergeCell ref="BH113:BL113"/>
    <mergeCell ref="BM113:BQ113"/>
    <mergeCell ref="AK114:AP114"/>
    <mergeCell ref="AQ114:AW114"/>
    <mergeCell ref="AX114:BG114"/>
    <mergeCell ref="BH114:BL114"/>
    <mergeCell ref="BM114:BQ114"/>
    <mergeCell ref="AM125:AP125"/>
    <mergeCell ref="AM126:AP126"/>
    <mergeCell ref="AM127:AP127"/>
    <mergeCell ref="BA124:BE124"/>
    <mergeCell ref="BA125:BE125"/>
    <mergeCell ref="BA126:BE126"/>
    <mergeCell ref="BA127:BE127"/>
    <mergeCell ref="AK115:AP115"/>
    <mergeCell ref="AQ115:AW115"/>
    <mergeCell ref="AX115:BG115"/>
    <mergeCell ref="AM124:AP124"/>
    <mergeCell ref="AD124:AK124"/>
    <mergeCell ref="AK120:AP120"/>
    <mergeCell ref="AQ120:AW120"/>
    <mergeCell ref="AX120:BG120"/>
    <mergeCell ref="AD127:AK127"/>
    <mergeCell ref="CE125:CH125"/>
    <mergeCell ref="CE130:CG130"/>
    <mergeCell ref="AR124:AV124"/>
    <mergeCell ref="AR125:AV125"/>
    <mergeCell ref="AR126:AV126"/>
    <mergeCell ref="AR127:AV127"/>
    <mergeCell ref="AR128:AV128"/>
    <mergeCell ref="AR129:AV129"/>
    <mergeCell ref="AR130:AV130"/>
    <mergeCell ref="CE124:CH124"/>
    <mergeCell ref="CE129:CG129"/>
    <mergeCell ref="BL127:BP127"/>
    <mergeCell ref="BL129:BP129"/>
    <mergeCell ref="BL130:BP130"/>
    <mergeCell ref="BA129:BE129"/>
    <mergeCell ref="BA130:BE130"/>
    <mergeCell ref="AD130:AK130"/>
    <mergeCell ref="CE126:CH126"/>
    <mergeCell ref="AD126:AK126"/>
    <mergeCell ref="BR20:BV20"/>
    <mergeCell ref="BR21:BV21"/>
    <mergeCell ref="BR22:BV22"/>
    <mergeCell ref="BR23:BV23"/>
    <mergeCell ref="BR24:BV24"/>
    <mergeCell ref="BR25:BV25"/>
    <mergeCell ref="BR26:BV26"/>
    <mergeCell ref="BR27:BV27"/>
    <mergeCell ref="BR28:BV28"/>
    <mergeCell ref="BR29:BV29"/>
    <mergeCell ref="BR30:BV30"/>
    <mergeCell ref="BR31:BV31"/>
    <mergeCell ref="BR32:BV32"/>
    <mergeCell ref="BR33:BV33"/>
    <mergeCell ref="BR34:BV34"/>
    <mergeCell ref="BR35:BV35"/>
    <mergeCell ref="BR36:BV36"/>
    <mergeCell ref="BR37:BV37"/>
    <mergeCell ref="BR38:BV38"/>
    <mergeCell ref="BR39:BV39"/>
    <mergeCell ref="BR40:BV40"/>
    <mergeCell ref="BR41:BV41"/>
    <mergeCell ref="BR42:BV42"/>
    <mergeCell ref="BR43:BV43"/>
    <mergeCell ref="BR44:BV44"/>
    <mergeCell ref="BR45:BV45"/>
    <mergeCell ref="BR46:BV46"/>
    <mergeCell ref="BR47:BV47"/>
    <mergeCell ref="BR48:BV48"/>
    <mergeCell ref="BR49:BV49"/>
    <mergeCell ref="BR50:BV50"/>
    <mergeCell ref="BR51:BV51"/>
    <mergeCell ref="BR52:BV52"/>
    <mergeCell ref="BR53:BV53"/>
    <mergeCell ref="BR54:BV54"/>
    <mergeCell ref="BR55:BV55"/>
    <mergeCell ref="BR56:BV56"/>
    <mergeCell ref="BR57:BV57"/>
    <mergeCell ref="BR58:BV58"/>
    <mergeCell ref="BR59:BV59"/>
    <mergeCell ref="BR60:BV60"/>
    <mergeCell ref="BR61:BV61"/>
    <mergeCell ref="BR62:BV62"/>
    <mergeCell ref="BR63:BV63"/>
    <mergeCell ref="BR64:BV64"/>
    <mergeCell ref="BR65:BV65"/>
    <mergeCell ref="BR66:BV66"/>
    <mergeCell ref="BR67:BV67"/>
    <mergeCell ref="BR68:BV68"/>
    <mergeCell ref="BR69:BV69"/>
    <mergeCell ref="BR70:BV70"/>
    <mergeCell ref="BR71:BV71"/>
    <mergeCell ref="BR72:BV72"/>
    <mergeCell ref="BR73:BV73"/>
    <mergeCell ref="BR74:BV74"/>
    <mergeCell ref="BR75:BV75"/>
    <mergeCell ref="BR76:BV76"/>
    <mergeCell ref="BR77:BV77"/>
    <mergeCell ref="BR78:BV78"/>
    <mergeCell ref="BR79:BV79"/>
    <mergeCell ref="BR80:BV80"/>
    <mergeCell ref="BR81:BV81"/>
    <mergeCell ref="BR82:BV82"/>
    <mergeCell ref="BR83:BV83"/>
    <mergeCell ref="BR84:BV84"/>
    <mergeCell ref="BR85:BV85"/>
    <mergeCell ref="BR86:BV86"/>
    <mergeCell ref="BR87:BV87"/>
    <mergeCell ref="BR88:BV88"/>
    <mergeCell ref="BR89:BV89"/>
    <mergeCell ref="BR90:BV90"/>
    <mergeCell ref="BR91:BV91"/>
    <mergeCell ref="BR92:BV92"/>
    <mergeCell ref="BR93:BV93"/>
    <mergeCell ref="BR94:BV94"/>
    <mergeCell ref="BR95:BV95"/>
    <mergeCell ref="BR96:BV96"/>
    <mergeCell ref="BR97:BV97"/>
    <mergeCell ref="BR98:BV98"/>
    <mergeCell ref="BR99:BV99"/>
    <mergeCell ref="BR100:BV100"/>
    <mergeCell ref="BM121:BQ121"/>
    <mergeCell ref="BH115:BL115"/>
    <mergeCell ref="BM115:BQ115"/>
    <mergeCell ref="BM116:BQ116"/>
    <mergeCell ref="BM118:BQ118"/>
    <mergeCell ref="BM120:BQ120"/>
    <mergeCell ref="BH120:BL120"/>
    <mergeCell ref="BR101:BV101"/>
    <mergeCell ref="BR102:BV102"/>
    <mergeCell ref="BR103:BV103"/>
    <mergeCell ref="BR104:BV104"/>
    <mergeCell ref="BR105:BV105"/>
    <mergeCell ref="BR106:BV106"/>
    <mergeCell ref="BR107:BV107"/>
    <mergeCell ref="BR108:BV108"/>
    <mergeCell ref="BR109:BV109"/>
    <mergeCell ref="BR119:BV119"/>
    <mergeCell ref="BR120:BV120"/>
    <mergeCell ref="BR121:BV121"/>
    <mergeCell ref="BR110:BV110"/>
    <mergeCell ref="BR111:BV111"/>
    <mergeCell ref="BR112:BV112"/>
    <mergeCell ref="BR113:BV113"/>
    <mergeCell ref="BR114:BV114"/>
    <mergeCell ref="BR115:BV115"/>
    <mergeCell ref="BR116:BV116"/>
    <mergeCell ref="BR117:BV117"/>
    <mergeCell ref="BR118:BV118"/>
    <mergeCell ref="AX130:AZ130"/>
    <mergeCell ref="AX131:AZ131"/>
    <mergeCell ref="AX132:AZ132"/>
    <mergeCell ref="AX133:AZ133"/>
    <mergeCell ref="BG124:BI124"/>
    <mergeCell ref="BG125:BI125"/>
    <mergeCell ref="BG126:BI126"/>
    <mergeCell ref="BG127:BI127"/>
    <mergeCell ref="BL131:BP131"/>
    <mergeCell ref="BL132:BP132"/>
    <mergeCell ref="BR133:BT133"/>
    <mergeCell ref="BL128:BP128"/>
    <mergeCell ref="AX121:BG121"/>
    <mergeCell ref="BH121:BL121"/>
    <mergeCell ref="BG128:BI128"/>
    <mergeCell ref="BG129:BI129"/>
    <mergeCell ref="BG130:BI130"/>
    <mergeCell ref="BG131:BI131"/>
    <mergeCell ref="BG132:BI132"/>
    <mergeCell ref="BG133:BI133"/>
    <mergeCell ref="BA131:BE131"/>
    <mergeCell ref="BA132:BE132"/>
    <mergeCell ref="BA133:BE133"/>
    <mergeCell ref="V121:X121"/>
    <mergeCell ref="BR124:BT124"/>
    <mergeCell ref="BR125:BT125"/>
    <mergeCell ref="BR126:BT126"/>
    <mergeCell ref="BR127:BT127"/>
    <mergeCell ref="BR128:BT128"/>
    <mergeCell ref="BR129:BT129"/>
    <mergeCell ref="BR130:BT130"/>
    <mergeCell ref="BR131:BT131"/>
    <mergeCell ref="BR132:BT132"/>
    <mergeCell ref="BL133:BP133"/>
    <mergeCell ref="BL124:BP124"/>
    <mergeCell ref="BL125:BP125"/>
    <mergeCell ref="BL126:BP126"/>
    <mergeCell ref="AX124:AZ124"/>
    <mergeCell ref="AX125:AZ125"/>
    <mergeCell ref="AX126:AZ126"/>
    <mergeCell ref="AX127:AZ127"/>
    <mergeCell ref="AX128:AZ128"/>
    <mergeCell ref="AX129:AZ129"/>
    <mergeCell ref="AC131:AK131"/>
    <mergeCell ref="AC132:AK132"/>
    <mergeCell ref="AC133:AK133"/>
    <mergeCell ref="AD125:AK125"/>
    <mergeCell ref="AM129:AP129"/>
    <mergeCell ref="AM130:AP130"/>
    <mergeCell ref="AM131:AP131"/>
    <mergeCell ref="AM132:AP132"/>
    <mergeCell ref="AM133:AP133"/>
    <mergeCell ref="AR131:AV131"/>
    <mergeCell ref="AR132:AV132"/>
    <mergeCell ref="AR133:AV133"/>
    <mergeCell ref="D87:AD87"/>
    <mergeCell ref="D88:AD88"/>
    <mergeCell ref="D89:AD89"/>
    <mergeCell ref="D90:AD90"/>
    <mergeCell ref="D91:AD91"/>
    <mergeCell ref="D92:AD92"/>
    <mergeCell ref="D93:AD93"/>
    <mergeCell ref="D94:AD94"/>
    <mergeCell ref="D100:AD100"/>
    <mergeCell ref="D101:AD101"/>
    <mergeCell ref="D102:AD102"/>
    <mergeCell ref="D103:AD103"/>
    <mergeCell ref="D104:AD104"/>
    <mergeCell ref="D105:AD105"/>
    <mergeCell ref="D106:AD106"/>
    <mergeCell ref="D107:AD107"/>
    <mergeCell ref="D108:AD108"/>
    <mergeCell ref="D95:AD95"/>
    <mergeCell ref="D96:AD96"/>
    <mergeCell ref="D97:AD97"/>
    <mergeCell ref="D119:AD119"/>
    <mergeCell ref="AE64:AJ64"/>
    <mergeCell ref="AE65:AJ65"/>
    <mergeCell ref="AE66:AJ66"/>
    <mergeCell ref="AE67:AJ67"/>
    <mergeCell ref="AE68:AJ68"/>
    <mergeCell ref="AE69:AJ69"/>
    <mergeCell ref="AE70:AJ70"/>
    <mergeCell ref="AE71:AJ71"/>
    <mergeCell ref="AE72:AJ72"/>
    <mergeCell ref="AE73:AJ73"/>
    <mergeCell ref="AE74:AJ74"/>
    <mergeCell ref="AE76:AJ76"/>
    <mergeCell ref="AE77:AJ77"/>
    <mergeCell ref="AE78:AJ78"/>
    <mergeCell ref="AE79:AJ79"/>
    <mergeCell ref="D98:AD98"/>
    <mergeCell ref="D99:AD99"/>
    <mergeCell ref="D64:AD64"/>
    <mergeCell ref="D65:AD65"/>
    <mergeCell ref="D66:AD66"/>
    <mergeCell ref="D67:AD67"/>
    <mergeCell ref="D68:AD68"/>
    <mergeCell ref="D69:AD69"/>
    <mergeCell ref="D70:AD70"/>
    <mergeCell ref="D71:AD71"/>
    <mergeCell ref="D72:AD72"/>
    <mergeCell ref="D109:AD109"/>
    <mergeCell ref="D110:AD110"/>
    <mergeCell ref="D111:AD111"/>
    <mergeCell ref="D78:AD78"/>
    <mergeCell ref="D79:AD79"/>
    <mergeCell ref="AE20:AJ20"/>
    <mergeCell ref="AE21:AJ21"/>
    <mergeCell ref="AE22:AJ22"/>
    <mergeCell ref="AE23:AJ23"/>
    <mergeCell ref="AE24:AJ24"/>
    <mergeCell ref="AE25:AJ25"/>
    <mergeCell ref="AE26:AJ26"/>
    <mergeCell ref="AE27:AJ27"/>
    <mergeCell ref="AE28:AJ28"/>
    <mergeCell ref="D112:AD112"/>
    <mergeCell ref="D113:AD113"/>
    <mergeCell ref="D114:AD114"/>
    <mergeCell ref="D115:AD115"/>
    <mergeCell ref="D116:AD116"/>
    <mergeCell ref="D117:AD117"/>
    <mergeCell ref="D118:AD118"/>
    <mergeCell ref="D56:AD56"/>
    <mergeCell ref="D57:AD57"/>
    <mergeCell ref="D58:AD58"/>
    <mergeCell ref="D59:AD59"/>
    <mergeCell ref="D60:AD60"/>
    <mergeCell ref="D61:AD61"/>
    <mergeCell ref="D62:AD62"/>
    <mergeCell ref="D63:AD63"/>
    <mergeCell ref="D80:AD80"/>
    <mergeCell ref="D81:AD81"/>
    <mergeCell ref="D82:AD82"/>
    <mergeCell ref="D83:AD83"/>
    <mergeCell ref="D84:AD84"/>
    <mergeCell ref="D85:AD85"/>
    <mergeCell ref="D86:AD86"/>
    <mergeCell ref="AE118:AJ118"/>
    <mergeCell ref="D120:AD120"/>
    <mergeCell ref="AE75:AJ75"/>
    <mergeCell ref="AE42:AJ42"/>
    <mergeCell ref="AE43:AJ43"/>
    <mergeCell ref="AE44:AJ44"/>
    <mergeCell ref="AE45:AJ45"/>
    <mergeCell ref="AE46:AJ46"/>
    <mergeCell ref="AE47:AJ47"/>
    <mergeCell ref="AE48:AJ48"/>
    <mergeCell ref="AE49:AJ49"/>
    <mergeCell ref="AE50:AJ50"/>
    <mergeCell ref="AE51:AJ51"/>
    <mergeCell ref="AE52:AJ52"/>
    <mergeCell ref="AE53:AJ53"/>
    <mergeCell ref="AE54:AJ54"/>
    <mergeCell ref="AE55:AJ55"/>
    <mergeCell ref="AE56:AJ56"/>
    <mergeCell ref="AE57:AJ57"/>
    <mergeCell ref="AE58:AJ58"/>
    <mergeCell ref="AE85:AJ85"/>
    <mergeCell ref="AE86:AJ86"/>
    <mergeCell ref="AE87:AJ87"/>
    <mergeCell ref="AE88:AJ88"/>
    <mergeCell ref="AE89:AJ89"/>
    <mergeCell ref="AE90:AJ90"/>
    <mergeCell ref="AE91:AJ91"/>
    <mergeCell ref="AE92:AJ92"/>
    <mergeCell ref="AE59:AJ59"/>
    <mergeCell ref="AE60:AJ60"/>
    <mergeCell ref="AE61:AJ61"/>
    <mergeCell ref="AE62:AJ62"/>
    <mergeCell ref="AE119:AJ119"/>
    <mergeCell ref="AE80:AJ80"/>
    <mergeCell ref="AE81:AJ81"/>
    <mergeCell ref="AE82:AJ82"/>
    <mergeCell ref="AE83:AJ83"/>
    <mergeCell ref="AE84:AJ84"/>
    <mergeCell ref="AE120:AJ120"/>
    <mergeCell ref="AE93:AJ93"/>
    <mergeCell ref="AE94:AJ94"/>
    <mergeCell ref="AE95:AJ95"/>
    <mergeCell ref="AE96:AJ96"/>
    <mergeCell ref="AE97:AJ97"/>
    <mergeCell ref="AE98:AJ98"/>
    <mergeCell ref="AE99:AJ99"/>
    <mergeCell ref="AE100:AJ100"/>
    <mergeCell ref="AE101:AJ101"/>
    <mergeCell ref="AE102:AJ102"/>
    <mergeCell ref="AE103:AJ103"/>
    <mergeCell ref="AE104:AJ104"/>
    <mergeCell ref="AE105:AJ105"/>
    <mergeCell ref="AE106:AJ106"/>
    <mergeCell ref="AE107:AJ107"/>
    <mergeCell ref="AE108:AJ108"/>
    <mergeCell ref="AE109:AJ109"/>
    <mergeCell ref="AE111:AJ111"/>
    <mergeCell ref="AE110:AJ110"/>
    <mergeCell ref="AE112:AJ112"/>
    <mergeCell ref="AE113:AJ113"/>
    <mergeCell ref="AE114:AJ114"/>
    <mergeCell ref="AE115:AJ115"/>
    <mergeCell ref="AE116:AJ116"/>
    <mergeCell ref="AE117:AJ117"/>
  </mergeCells>
  <dataValidations count="2">
    <dataValidation type="list" allowBlank="1" showInputMessage="1" showErrorMessage="1" sqref="AQ21:AW122" xr:uid="{00000000-0002-0000-0000-000000000000}">
      <formula1>genre</formula1>
    </dataValidation>
    <dataValidation type="list" allowBlank="1" showInputMessage="1" showErrorMessage="1" sqref="AK21:AK122" xr:uid="{00000000-0002-0000-0000-000001000000}">
      <formula1>format</formula1>
    </dataValidation>
  </dataValidations>
  <pageMargins left="0.31496062992125984" right="0.31496062992125984" top="0.35433070866141736" bottom="0.35433070866141736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'(à cacher!) listes'!$A$20:$A$22</xm:f>
          </x14:formula1>
          <xm:sqref>BH21:BH120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5C0FB-6A00-40AA-BD15-43FE8DA43AAA}">
  <dimension ref="A1:CO135"/>
  <sheetViews>
    <sheetView showGridLines="0" topLeftCell="A4" zoomScaleNormal="100" workbookViewId="0">
      <pane ySplit="17" topLeftCell="A114" activePane="bottomLeft" state="frozen"/>
      <selection activeCell="BN11" sqref="BN11"/>
      <selection pane="bottomLeft" activeCell="DK19" sqref="DK19:DK20"/>
    </sheetView>
  </sheetViews>
  <sheetFormatPr baseColWidth="10" defaultColWidth="1.85546875" defaultRowHeight="12.75" x14ac:dyDescent="0.2"/>
  <cols>
    <col min="1" max="1" width="1.85546875" style="5"/>
    <col min="2" max="2" width="1.42578125" style="5" customWidth="1"/>
    <col min="3" max="3" width="2.140625" style="5" customWidth="1"/>
    <col min="4" max="73" width="1.85546875" style="5"/>
    <col min="74" max="74" width="1.7109375" style="5" customWidth="1"/>
    <col min="75" max="75" width="1.85546875" style="5"/>
    <col min="76" max="76" width="0" style="5" hidden="1" customWidth="1"/>
    <col min="77" max="77" width="6" style="5" hidden="1" customWidth="1"/>
    <col min="78" max="87" width="0" style="5" hidden="1" customWidth="1"/>
    <col min="88" max="88" width="6" style="5" hidden="1" customWidth="1"/>
    <col min="89" max="92" width="0" style="5" hidden="1" customWidth="1"/>
    <col min="93" max="93" width="6" style="5" hidden="1" customWidth="1"/>
    <col min="94" max="16384" width="1.85546875" style="5"/>
  </cols>
  <sheetData>
    <row r="1" spans="1:75" ht="7.5" customHeight="1" x14ac:dyDescent="0.2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4"/>
      <c r="AK1" s="4"/>
      <c r="AL1" s="4"/>
      <c r="AM1" s="4"/>
      <c r="AN1" s="4"/>
      <c r="BR1" s="6"/>
    </row>
    <row r="2" spans="1:75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4"/>
      <c r="BR2" s="6" t="s">
        <v>4</v>
      </c>
    </row>
    <row r="3" spans="1:75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4"/>
      <c r="AI3" s="4"/>
      <c r="AJ3" s="4"/>
      <c r="AK3" s="4"/>
      <c r="AL3" s="4"/>
      <c r="AM3" s="4"/>
      <c r="AN3" s="4"/>
      <c r="BR3" s="7" t="s">
        <v>5</v>
      </c>
    </row>
    <row r="4" spans="1:75" ht="15.75" x14ac:dyDescent="0.25"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4"/>
      <c r="AJ4" s="4"/>
      <c r="AK4" s="4"/>
      <c r="AL4" s="4"/>
      <c r="AM4" s="4"/>
      <c r="AN4" s="4"/>
      <c r="BR4" s="7" t="s">
        <v>26</v>
      </c>
    </row>
    <row r="5" spans="1:75" ht="19.5" customHeight="1" x14ac:dyDescent="0.3"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4"/>
      <c r="AI5" s="4"/>
      <c r="AJ5" s="4"/>
      <c r="AK5" s="4"/>
      <c r="AL5" s="4"/>
      <c r="AM5" s="4"/>
      <c r="AN5" s="4"/>
      <c r="BR5" s="38" t="s">
        <v>27</v>
      </c>
    </row>
    <row r="6" spans="1:75" ht="15.75" x14ac:dyDescent="0.25">
      <c r="A6" s="46" t="s">
        <v>217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4"/>
      <c r="AI6" s="4"/>
      <c r="AJ6" s="4"/>
      <c r="AK6" s="4"/>
      <c r="AL6" s="4"/>
      <c r="AM6" s="4"/>
      <c r="AN6" s="4"/>
      <c r="BR6" s="7"/>
    </row>
    <row r="7" spans="1:75" ht="8.25" customHeight="1" x14ac:dyDescent="0.2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  <c r="AE7" s="4"/>
      <c r="AF7" s="4"/>
      <c r="AG7" s="4"/>
    </row>
    <row r="8" spans="1:75" s="36" customFormat="1" ht="17.25" customHeight="1" x14ac:dyDescent="0.25">
      <c r="A8" s="40" t="s">
        <v>49</v>
      </c>
      <c r="B8" s="41"/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3"/>
      <c r="AE8" s="43"/>
      <c r="AF8" s="43"/>
      <c r="AG8" s="43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5"/>
    </row>
    <row r="9" spans="1:75" s="8" customFormat="1" ht="15" customHeight="1" x14ac:dyDescent="0.2">
      <c r="A9" s="204" t="s">
        <v>212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</row>
    <row r="10" spans="1:75" ht="6.75" customHeight="1" x14ac:dyDescent="0.2">
      <c r="A10" s="11"/>
      <c r="B10" s="12"/>
      <c r="C10" s="1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</row>
    <row r="11" spans="1:75" ht="12.75" customHeight="1" x14ac:dyDescent="0.2">
      <c r="A11" s="20"/>
      <c r="B11" s="21" t="s">
        <v>15</v>
      </c>
      <c r="C11" s="22"/>
      <c r="D11" s="23"/>
      <c r="E11" s="20"/>
      <c r="F11" s="21"/>
      <c r="G11" s="21"/>
      <c r="H11" s="23"/>
      <c r="I11" s="23"/>
      <c r="J11" s="23"/>
      <c r="K11" s="23"/>
      <c r="L11" s="23"/>
      <c r="M11" s="23"/>
      <c r="N11" s="24"/>
      <c r="O11" s="24"/>
      <c r="P11" s="2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7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2"/>
      <c r="BS11" s="17"/>
      <c r="BT11" s="17"/>
      <c r="BU11" s="17"/>
      <c r="BV11" s="17"/>
      <c r="BW11" s="22"/>
    </row>
    <row r="12" spans="1:75" ht="4.5" customHeight="1" x14ac:dyDescent="0.2">
      <c r="A12" s="20"/>
      <c r="B12" s="21"/>
      <c r="C12" s="22"/>
      <c r="D12" s="23"/>
      <c r="E12" s="20"/>
      <c r="F12" s="21"/>
      <c r="G12" s="21"/>
      <c r="H12" s="23"/>
      <c r="I12" s="23"/>
      <c r="J12" s="23"/>
      <c r="K12" s="23"/>
      <c r="L12" s="23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2"/>
      <c r="BS12" s="17"/>
      <c r="BT12" s="17"/>
      <c r="BU12" s="17"/>
      <c r="BV12" s="17"/>
      <c r="BW12" s="22"/>
    </row>
    <row r="13" spans="1:75" x14ac:dyDescent="0.2">
      <c r="A13" s="20"/>
      <c r="B13" s="21" t="s">
        <v>21</v>
      </c>
      <c r="C13" s="22"/>
      <c r="D13" s="23"/>
      <c r="E13" s="20"/>
      <c r="F13" s="21"/>
      <c r="G13" s="21"/>
      <c r="H13" s="23"/>
      <c r="I13" s="23"/>
      <c r="J13" s="23"/>
      <c r="K13" s="23"/>
      <c r="L13" s="23"/>
      <c r="M13" s="23"/>
      <c r="N13" s="24"/>
      <c r="O13" s="24"/>
      <c r="P13" s="2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7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2"/>
      <c r="BS13" s="17"/>
      <c r="BT13" s="17"/>
      <c r="BU13" s="17"/>
      <c r="BV13" s="17"/>
      <c r="BW13" s="22"/>
    </row>
    <row r="14" spans="1:75" ht="4.5" customHeight="1" x14ac:dyDescent="0.2">
      <c r="A14" s="20"/>
      <c r="B14" s="21"/>
      <c r="C14" s="22"/>
      <c r="D14" s="23"/>
      <c r="E14" s="20"/>
      <c r="F14" s="21"/>
      <c r="G14" s="21"/>
      <c r="H14" s="23"/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2"/>
      <c r="BS14" s="17"/>
      <c r="BT14" s="17"/>
      <c r="BU14" s="17"/>
      <c r="BV14" s="17"/>
      <c r="BW14" s="22"/>
    </row>
    <row r="15" spans="1:75" ht="12.75" customHeight="1" x14ac:dyDescent="0.2">
      <c r="A15" s="20"/>
      <c r="B15" s="21" t="s">
        <v>22</v>
      </c>
      <c r="C15" s="22"/>
      <c r="D15" s="23"/>
      <c r="E15" s="20"/>
      <c r="F15" s="21"/>
      <c r="G15" s="21"/>
      <c r="H15" s="23"/>
      <c r="I15" s="23"/>
      <c r="J15" s="23"/>
      <c r="K15" s="23"/>
      <c r="L15" s="23"/>
      <c r="M15" s="23"/>
      <c r="N15" s="24"/>
      <c r="O15" s="24"/>
      <c r="P15" s="24"/>
      <c r="Q15" s="24" t="s">
        <v>23</v>
      </c>
      <c r="R15" s="24"/>
      <c r="S15" s="198"/>
      <c r="T15" s="199"/>
      <c r="U15" s="199"/>
      <c r="V15" s="199"/>
      <c r="W15" s="199"/>
      <c r="X15" s="199"/>
      <c r="Y15" s="199"/>
      <c r="Z15" s="200"/>
      <c r="AA15" s="24"/>
      <c r="AB15" s="25" t="s">
        <v>24</v>
      </c>
      <c r="AC15" s="24"/>
      <c r="AD15" s="198"/>
      <c r="AE15" s="199"/>
      <c r="AF15" s="199"/>
      <c r="AG15" s="199"/>
      <c r="AH15" s="199"/>
      <c r="AI15" s="199"/>
      <c r="AJ15" s="199"/>
      <c r="AK15" s="200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17"/>
      <c r="BT15" s="17"/>
      <c r="BU15" s="17"/>
      <c r="BV15" s="17"/>
      <c r="BW15" s="24"/>
    </row>
    <row r="16" spans="1:75" ht="12.75" customHeight="1" x14ac:dyDescent="0.2">
      <c r="A16" s="20"/>
      <c r="B16" s="21"/>
      <c r="C16" s="22"/>
      <c r="D16" s="23"/>
      <c r="E16" s="20"/>
      <c r="F16" s="21"/>
      <c r="G16" s="21"/>
      <c r="H16" s="23"/>
      <c r="I16" s="23"/>
      <c r="J16" s="23"/>
      <c r="K16" s="23"/>
      <c r="L16" s="23"/>
      <c r="M16" s="23"/>
      <c r="N16" s="24"/>
      <c r="O16" s="24"/>
      <c r="P16" s="24"/>
      <c r="Q16" s="24"/>
      <c r="R16" s="24"/>
      <c r="S16" s="26" t="s">
        <v>196</v>
      </c>
      <c r="T16" s="26"/>
      <c r="U16" s="26"/>
      <c r="V16" s="26"/>
      <c r="W16" s="26"/>
      <c r="X16" s="24"/>
      <c r="Y16" s="24"/>
      <c r="Z16" s="24"/>
      <c r="AA16" s="24"/>
      <c r="AB16" s="24"/>
      <c r="AC16" s="24"/>
      <c r="AD16" s="26" t="s">
        <v>197</v>
      </c>
      <c r="AE16" s="27"/>
      <c r="AF16" s="27"/>
      <c r="AG16" s="27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17"/>
      <c r="BT16" s="17"/>
      <c r="BU16" s="17"/>
      <c r="BV16" s="17"/>
      <c r="BW16" s="24"/>
    </row>
    <row r="17" spans="1:77" ht="20.25" customHeight="1" x14ac:dyDescent="0.2">
      <c r="A17" s="20"/>
      <c r="B17" s="28" t="s">
        <v>51</v>
      </c>
      <c r="C17" s="29"/>
      <c r="D17" s="30"/>
      <c r="E17" s="31"/>
      <c r="F17" s="32"/>
      <c r="G17" s="32"/>
      <c r="H17" s="30"/>
      <c r="I17" s="30"/>
      <c r="J17" s="30"/>
      <c r="K17" s="30"/>
      <c r="L17" s="30"/>
      <c r="M17" s="30"/>
      <c r="N17" s="24"/>
      <c r="O17" s="24"/>
      <c r="P17" s="24"/>
      <c r="Q17" s="24"/>
      <c r="R17" s="24"/>
      <c r="S17" s="27"/>
      <c r="T17" s="27"/>
      <c r="U17" s="27"/>
      <c r="V17" s="27"/>
      <c r="W17" s="27"/>
      <c r="X17" s="24"/>
      <c r="Y17" s="24"/>
      <c r="Z17" s="24"/>
      <c r="AA17" s="24"/>
      <c r="AB17" s="24"/>
      <c r="AC17" s="24"/>
      <c r="AD17" s="27"/>
      <c r="AE17" s="27"/>
      <c r="AF17" s="27"/>
      <c r="AG17" s="27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17"/>
      <c r="BT17" s="17"/>
      <c r="BU17" s="17"/>
      <c r="BV17" s="17"/>
      <c r="BW17" s="24"/>
    </row>
    <row r="18" spans="1:77" ht="8.25" customHeight="1" x14ac:dyDescent="0.2">
      <c r="B18" s="4"/>
      <c r="C18" s="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4"/>
      <c r="BR18" s="4"/>
      <c r="BW18" s="4"/>
    </row>
    <row r="19" spans="1:77" ht="4.5" customHeight="1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8"/>
      <c r="BH19" s="18"/>
      <c r="BI19" s="18"/>
      <c r="BJ19" s="18"/>
      <c r="BK19" s="18"/>
      <c r="BL19" s="18"/>
      <c r="BM19" s="18"/>
      <c r="BN19" s="18"/>
      <c r="BO19" s="17"/>
      <c r="BP19" s="17"/>
      <c r="BQ19" s="17"/>
      <c r="BR19" s="17"/>
      <c r="BS19" s="17"/>
      <c r="BT19" s="17"/>
      <c r="BU19" s="17"/>
      <c r="BV19" s="17"/>
      <c r="BW19" s="17"/>
    </row>
    <row r="20" spans="1:77" s="36" customFormat="1" ht="40.5" customHeight="1" x14ac:dyDescent="0.25">
      <c r="A20" s="35"/>
      <c r="B20" s="35"/>
      <c r="C20" s="35"/>
      <c r="D20" s="192" t="s">
        <v>28</v>
      </c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4"/>
      <c r="AE20" s="211" t="s">
        <v>0</v>
      </c>
      <c r="AF20" s="212"/>
      <c r="AG20" s="212"/>
      <c r="AH20" s="212"/>
      <c r="AI20" s="212"/>
      <c r="AJ20" s="213"/>
      <c r="AK20" s="192" t="s">
        <v>1</v>
      </c>
      <c r="AL20" s="193"/>
      <c r="AM20" s="193"/>
      <c r="AN20" s="193"/>
      <c r="AO20" s="193"/>
      <c r="AP20" s="194"/>
      <c r="AQ20" s="192" t="s">
        <v>2</v>
      </c>
      <c r="AR20" s="193"/>
      <c r="AS20" s="193"/>
      <c r="AT20" s="193"/>
      <c r="AU20" s="193"/>
      <c r="AV20" s="193"/>
      <c r="AW20" s="194"/>
      <c r="AX20" s="192" t="s">
        <v>3</v>
      </c>
      <c r="AY20" s="193"/>
      <c r="AZ20" s="193"/>
      <c r="BA20" s="193"/>
      <c r="BB20" s="193"/>
      <c r="BC20" s="193"/>
      <c r="BD20" s="193"/>
      <c r="BE20" s="193"/>
      <c r="BF20" s="193"/>
      <c r="BG20" s="194"/>
      <c r="BH20" s="205" t="s">
        <v>17</v>
      </c>
      <c r="BI20" s="206"/>
      <c r="BJ20" s="206"/>
      <c r="BK20" s="206"/>
      <c r="BL20" s="207"/>
      <c r="BM20" s="205" t="s">
        <v>199</v>
      </c>
      <c r="BN20" s="206"/>
      <c r="BO20" s="206"/>
      <c r="BP20" s="206"/>
      <c r="BQ20" s="207"/>
      <c r="BR20" s="205" t="s">
        <v>45</v>
      </c>
      <c r="BS20" s="206"/>
      <c r="BT20" s="206"/>
      <c r="BU20" s="206"/>
      <c r="BV20" s="207"/>
      <c r="BW20" s="30"/>
      <c r="BX20" s="36" t="s">
        <v>200</v>
      </c>
    </row>
    <row r="21" spans="1:77" s="36" customFormat="1" x14ac:dyDescent="0.25">
      <c r="A21" s="35"/>
      <c r="B21" s="185">
        <v>1</v>
      </c>
      <c r="C21" s="186"/>
      <c r="D21" s="208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0"/>
      <c r="AE21" s="178"/>
      <c r="AF21" s="179"/>
      <c r="AG21" s="179"/>
      <c r="AH21" s="179"/>
      <c r="AI21" s="179"/>
      <c r="AJ21" s="180"/>
      <c r="AK21" s="187" t="s">
        <v>167</v>
      </c>
      <c r="AL21" s="188"/>
      <c r="AM21" s="188"/>
      <c r="AN21" s="188"/>
      <c r="AO21" s="188"/>
      <c r="AP21" s="189"/>
      <c r="AQ21" s="173" t="s">
        <v>167</v>
      </c>
      <c r="AR21" s="174"/>
      <c r="AS21" s="174"/>
      <c r="AT21" s="174"/>
      <c r="AU21" s="174"/>
      <c r="AV21" s="174"/>
      <c r="AW21" s="175"/>
      <c r="AX21" s="170"/>
      <c r="AY21" s="171"/>
      <c r="AZ21" s="171"/>
      <c r="BA21" s="171"/>
      <c r="BB21" s="171"/>
      <c r="BC21" s="171"/>
      <c r="BD21" s="171"/>
      <c r="BE21" s="171"/>
      <c r="BF21" s="171"/>
      <c r="BG21" s="172"/>
      <c r="BH21" s="173" t="s">
        <v>167</v>
      </c>
      <c r="BI21" s="174"/>
      <c r="BJ21" s="174"/>
      <c r="BK21" s="174"/>
      <c r="BL21" s="175"/>
      <c r="BM21" s="173"/>
      <c r="BN21" s="174"/>
      <c r="BO21" s="174"/>
      <c r="BP21" s="174"/>
      <c r="BQ21" s="175"/>
      <c r="BR21" s="173"/>
      <c r="BS21" s="174"/>
      <c r="BT21" s="174"/>
      <c r="BU21" s="174"/>
      <c r="BV21" s="175"/>
      <c r="BW21" s="35"/>
      <c r="BY21" s="36" t="e">
        <f t="shared" ref="BY21:BY52" si="0">IF(BR21&gt;$CH$121,1,0)</f>
        <v>#DIV/0!</v>
      </c>
    </row>
    <row r="22" spans="1:77" s="36" customFormat="1" x14ac:dyDescent="0.25">
      <c r="A22" s="35"/>
      <c r="B22" s="185">
        <f>B21+1</f>
        <v>2</v>
      </c>
      <c r="C22" s="186"/>
      <c r="D22" s="208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0"/>
      <c r="AE22" s="178"/>
      <c r="AF22" s="179"/>
      <c r="AG22" s="179"/>
      <c r="AH22" s="179"/>
      <c r="AI22" s="179"/>
      <c r="AJ22" s="180"/>
      <c r="AK22" s="187"/>
      <c r="AL22" s="188"/>
      <c r="AM22" s="188"/>
      <c r="AN22" s="188"/>
      <c r="AO22" s="188"/>
      <c r="AP22" s="189"/>
      <c r="AQ22" s="173"/>
      <c r="AR22" s="174"/>
      <c r="AS22" s="174"/>
      <c r="AT22" s="174"/>
      <c r="AU22" s="174"/>
      <c r="AV22" s="174"/>
      <c r="AW22" s="175"/>
      <c r="AX22" s="170"/>
      <c r="AY22" s="171"/>
      <c r="AZ22" s="171"/>
      <c r="BA22" s="171"/>
      <c r="BB22" s="171"/>
      <c r="BC22" s="171"/>
      <c r="BD22" s="171"/>
      <c r="BE22" s="171"/>
      <c r="BF22" s="171"/>
      <c r="BG22" s="172"/>
      <c r="BH22" s="173"/>
      <c r="BI22" s="174"/>
      <c r="BJ22" s="174"/>
      <c r="BK22" s="174"/>
      <c r="BL22" s="175"/>
      <c r="BM22" s="173"/>
      <c r="BN22" s="174"/>
      <c r="BO22" s="174"/>
      <c r="BP22" s="174"/>
      <c r="BQ22" s="175"/>
      <c r="BR22" s="173"/>
      <c r="BS22" s="174"/>
      <c r="BT22" s="174"/>
      <c r="BU22" s="174"/>
      <c r="BV22" s="175"/>
      <c r="BW22" s="35"/>
      <c r="BY22" s="36" t="e">
        <f t="shared" si="0"/>
        <v>#DIV/0!</v>
      </c>
    </row>
    <row r="23" spans="1:77" s="36" customFormat="1" x14ac:dyDescent="0.25">
      <c r="A23" s="35"/>
      <c r="B23" s="185">
        <f t="shared" ref="B23:B86" si="1">B22+1</f>
        <v>3</v>
      </c>
      <c r="C23" s="186"/>
      <c r="D23" s="208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10"/>
      <c r="AE23" s="178"/>
      <c r="AF23" s="179"/>
      <c r="AG23" s="179"/>
      <c r="AH23" s="179"/>
      <c r="AI23" s="179"/>
      <c r="AJ23" s="180"/>
      <c r="AK23" s="187"/>
      <c r="AL23" s="188"/>
      <c r="AM23" s="188"/>
      <c r="AN23" s="188"/>
      <c r="AO23" s="188"/>
      <c r="AP23" s="189"/>
      <c r="AQ23" s="173"/>
      <c r="AR23" s="174"/>
      <c r="AS23" s="174"/>
      <c r="AT23" s="174"/>
      <c r="AU23" s="174"/>
      <c r="AV23" s="174"/>
      <c r="AW23" s="175"/>
      <c r="AX23" s="170"/>
      <c r="AY23" s="171"/>
      <c r="AZ23" s="171"/>
      <c r="BA23" s="171"/>
      <c r="BB23" s="171"/>
      <c r="BC23" s="171"/>
      <c r="BD23" s="171"/>
      <c r="BE23" s="171"/>
      <c r="BF23" s="171"/>
      <c r="BG23" s="172"/>
      <c r="BH23" s="173"/>
      <c r="BI23" s="174"/>
      <c r="BJ23" s="174"/>
      <c r="BK23" s="174"/>
      <c r="BL23" s="175"/>
      <c r="BM23" s="173"/>
      <c r="BN23" s="174"/>
      <c r="BO23" s="174"/>
      <c r="BP23" s="174"/>
      <c r="BQ23" s="175"/>
      <c r="BR23" s="173"/>
      <c r="BS23" s="174"/>
      <c r="BT23" s="174"/>
      <c r="BU23" s="174"/>
      <c r="BV23" s="175"/>
      <c r="BW23" s="35"/>
      <c r="BY23" s="36" t="e">
        <f t="shared" si="0"/>
        <v>#DIV/0!</v>
      </c>
    </row>
    <row r="24" spans="1:77" s="36" customFormat="1" x14ac:dyDescent="0.25">
      <c r="A24" s="35"/>
      <c r="B24" s="185">
        <f t="shared" si="1"/>
        <v>4</v>
      </c>
      <c r="C24" s="186"/>
      <c r="D24" s="208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10"/>
      <c r="AE24" s="178"/>
      <c r="AF24" s="179"/>
      <c r="AG24" s="179"/>
      <c r="AH24" s="179"/>
      <c r="AI24" s="179"/>
      <c r="AJ24" s="180"/>
      <c r="AK24" s="187"/>
      <c r="AL24" s="188"/>
      <c r="AM24" s="188"/>
      <c r="AN24" s="188"/>
      <c r="AO24" s="188"/>
      <c r="AP24" s="189"/>
      <c r="AQ24" s="173"/>
      <c r="AR24" s="174"/>
      <c r="AS24" s="174"/>
      <c r="AT24" s="174"/>
      <c r="AU24" s="174"/>
      <c r="AV24" s="174"/>
      <c r="AW24" s="175"/>
      <c r="AX24" s="170"/>
      <c r="AY24" s="171"/>
      <c r="AZ24" s="171"/>
      <c r="BA24" s="171"/>
      <c r="BB24" s="171"/>
      <c r="BC24" s="171"/>
      <c r="BD24" s="171"/>
      <c r="BE24" s="171"/>
      <c r="BF24" s="171"/>
      <c r="BG24" s="172"/>
      <c r="BH24" s="173"/>
      <c r="BI24" s="174"/>
      <c r="BJ24" s="174"/>
      <c r="BK24" s="174"/>
      <c r="BL24" s="175"/>
      <c r="BM24" s="173"/>
      <c r="BN24" s="174"/>
      <c r="BO24" s="174"/>
      <c r="BP24" s="174"/>
      <c r="BQ24" s="175"/>
      <c r="BR24" s="173"/>
      <c r="BS24" s="174"/>
      <c r="BT24" s="174"/>
      <c r="BU24" s="174"/>
      <c r="BV24" s="175"/>
      <c r="BW24" s="35"/>
      <c r="BY24" s="36" t="e">
        <f t="shared" si="0"/>
        <v>#DIV/0!</v>
      </c>
    </row>
    <row r="25" spans="1:77" s="36" customFormat="1" x14ac:dyDescent="0.25">
      <c r="A25" s="35"/>
      <c r="B25" s="185">
        <f t="shared" si="1"/>
        <v>5</v>
      </c>
      <c r="C25" s="186"/>
      <c r="D25" s="208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10"/>
      <c r="AE25" s="178"/>
      <c r="AF25" s="179"/>
      <c r="AG25" s="179"/>
      <c r="AH25" s="179"/>
      <c r="AI25" s="179"/>
      <c r="AJ25" s="180"/>
      <c r="AK25" s="187"/>
      <c r="AL25" s="188"/>
      <c r="AM25" s="188"/>
      <c r="AN25" s="188"/>
      <c r="AO25" s="188"/>
      <c r="AP25" s="189"/>
      <c r="AQ25" s="173"/>
      <c r="AR25" s="174"/>
      <c r="AS25" s="174"/>
      <c r="AT25" s="174"/>
      <c r="AU25" s="174"/>
      <c r="AV25" s="174"/>
      <c r="AW25" s="175"/>
      <c r="AX25" s="170"/>
      <c r="AY25" s="171"/>
      <c r="AZ25" s="171"/>
      <c r="BA25" s="171"/>
      <c r="BB25" s="171"/>
      <c r="BC25" s="171"/>
      <c r="BD25" s="171"/>
      <c r="BE25" s="171"/>
      <c r="BF25" s="171"/>
      <c r="BG25" s="172"/>
      <c r="BH25" s="173"/>
      <c r="BI25" s="174"/>
      <c r="BJ25" s="174"/>
      <c r="BK25" s="174"/>
      <c r="BL25" s="175"/>
      <c r="BM25" s="173"/>
      <c r="BN25" s="174"/>
      <c r="BO25" s="174"/>
      <c r="BP25" s="174"/>
      <c r="BQ25" s="175"/>
      <c r="BR25" s="173"/>
      <c r="BS25" s="174"/>
      <c r="BT25" s="174"/>
      <c r="BU25" s="174"/>
      <c r="BV25" s="175"/>
      <c r="BW25" s="35"/>
      <c r="BY25" s="36" t="e">
        <f t="shared" si="0"/>
        <v>#DIV/0!</v>
      </c>
    </row>
    <row r="26" spans="1:77" s="36" customFormat="1" x14ac:dyDescent="0.25">
      <c r="A26" s="35"/>
      <c r="B26" s="185">
        <f t="shared" si="1"/>
        <v>6</v>
      </c>
      <c r="C26" s="186"/>
      <c r="D26" s="208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10"/>
      <c r="AE26" s="178"/>
      <c r="AF26" s="179"/>
      <c r="AG26" s="179"/>
      <c r="AH26" s="179"/>
      <c r="AI26" s="179"/>
      <c r="AJ26" s="180"/>
      <c r="AK26" s="187"/>
      <c r="AL26" s="188"/>
      <c r="AM26" s="188"/>
      <c r="AN26" s="188"/>
      <c r="AO26" s="188"/>
      <c r="AP26" s="189"/>
      <c r="AQ26" s="173"/>
      <c r="AR26" s="174"/>
      <c r="AS26" s="174"/>
      <c r="AT26" s="174"/>
      <c r="AU26" s="174"/>
      <c r="AV26" s="174"/>
      <c r="AW26" s="175"/>
      <c r="AX26" s="170"/>
      <c r="AY26" s="171"/>
      <c r="AZ26" s="171"/>
      <c r="BA26" s="171"/>
      <c r="BB26" s="171"/>
      <c r="BC26" s="171"/>
      <c r="BD26" s="171"/>
      <c r="BE26" s="171"/>
      <c r="BF26" s="171"/>
      <c r="BG26" s="172"/>
      <c r="BH26" s="173"/>
      <c r="BI26" s="174"/>
      <c r="BJ26" s="174"/>
      <c r="BK26" s="174"/>
      <c r="BL26" s="175"/>
      <c r="BM26" s="173"/>
      <c r="BN26" s="174"/>
      <c r="BO26" s="174"/>
      <c r="BP26" s="174"/>
      <c r="BQ26" s="175"/>
      <c r="BR26" s="173"/>
      <c r="BS26" s="174"/>
      <c r="BT26" s="174"/>
      <c r="BU26" s="174"/>
      <c r="BV26" s="175"/>
      <c r="BW26" s="35"/>
      <c r="BY26" s="36" t="e">
        <f t="shared" si="0"/>
        <v>#DIV/0!</v>
      </c>
    </row>
    <row r="27" spans="1:77" s="36" customFormat="1" x14ac:dyDescent="0.25">
      <c r="A27" s="35"/>
      <c r="B27" s="185">
        <f t="shared" si="1"/>
        <v>7</v>
      </c>
      <c r="C27" s="186"/>
      <c r="D27" s="208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10"/>
      <c r="AE27" s="178"/>
      <c r="AF27" s="179"/>
      <c r="AG27" s="179"/>
      <c r="AH27" s="179"/>
      <c r="AI27" s="179"/>
      <c r="AJ27" s="180"/>
      <c r="AK27" s="187"/>
      <c r="AL27" s="188"/>
      <c r="AM27" s="188"/>
      <c r="AN27" s="188"/>
      <c r="AO27" s="188"/>
      <c r="AP27" s="189"/>
      <c r="AQ27" s="173"/>
      <c r="AR27" s="174"/>
      <c r="AS27" s="174"/>
      <c r="AT27" s="174"/>
      <c r="AU27" s="174"/>
      <c r="AV27" s="174"/>
      <c r="AW27" s="175"/>
      <c r="AX27" s="170"/>
      <c r="AY27" s="171"/>
      <c r="AZ27" s="171"/>
      <c r="BA27" s="171"/>
      <c r="BB27" s="171"/>
      <c r="BC27" s="171"/>
      <c r="BD27" s="171"/>
      <c r="BE27" s="171"/>
      <c r="BF27" s="171"/>
      <c r="BG27" s="172"/>
      <c r="BH27" s="173"/>
      <c r="BI27" s="174"/>
      <c r="BJ27" s="174"/>
      <c r="BK27" s="174"/>
      <c r="BL27" s="175"/>
      <c r="BM27" s="173"/>
      <c r="BN27" s="174"/>
      <c r="BO27" s="174"/>
      <c r="BP27" s="174"/>
      <c r="BQ27" s="175"/>
      <c r="BR27" s="173"/>
      <c r="BS27" s="174"/>
      <c r="BT27" s="174"/>
      <c r="BU27" s="174"/>
      <c r="BV27" s="175"/>
      <c r="BW27" s="35"/>
      <c r="BY27" s="36" t="e">
        <f t="shared" si="0"/>
        <v>#DIV/0!</v>
      </c>
    </row>
    <row r="28" spans="1:77" s="36" customFormat="1" x14ac:dyDescent="0.25">
      <c r="A28" s="35"/>
      <c r="B28" s="185">
        <f t="shared" si="1"/>
        <v>8</v>
      </c>
      <c r="C28" s="186"/>
      <c r="D28" s="208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10"/>
      <c r="AE28" s="178"/>
      <c r="AF28" s="179"/>
      <c r="AG28" s="179"/>
      <c r="AH28" s="179"/>
      <c r="AI28" s="179"/>
      <c r="AJ28" s="180"/>
      <c r="AK28" s="187"/>
      <c r="AL28" s="188"/>
      <c r="AM28" s="188"/>
      <c r="AN28" s="188"/>
      <c r="AO28" s="188"/>
      <c r="AP28" s="189"/>
      <c r="AQ28" s="173"/>
      <c r="AR28" s="174"/>
      <c r="AS28" s="174"/>
      <c r="AT28" s="174"/>
      <c r="AU28" s="174"/>
      <c r="AV28" s="174"/>
      <c r="AW28" s="175"/>
      <c r="AX28" s="170"/>
      <c r="AY28" s="171"/>
      <c r="AZ28" s="171"/>
      <c r="BA28" s="171"/>
      <c r="BB28" s="171"/>
      <c r="BC28" s="171"/>
      <c r="BD28" s="171"/>
      <c r="BE28" s="171"/>
      <c r="BF28" s="171"/>
      <c r="BG28" s="172"/>
      <c r="BH28" s="173"/>
      <c r="BI28" s="174"/>
      <c r="BJ28" s="174"/>
      <c r="BK28" s="174"/>
      <c r="BL28" s="175"/>
      <c r="BM28" s="173"/>
      <c r="BN28" s="174"/>
      <c r="BO28" s="174"/>
      <c r="BP28" s="174"/>
      <c r="BQ28" s="175"/>
      <c r="BR28" s="173"/>
      <c r="BS28" s="174"/>
      <c r="BT28" s="174"/>
      <c r="BU28" s="174"/>
      <c r="BV28" s="175"/>
      <c r="BW28" s="35"/>
      <c r="BY28" s="36" t="e">
        <f t="shared" si="0"/>
        <v>#DIV/0!</v>
      </c>
    </row>
    <row r="29" spans="1:77" s="36" customFormat="1" x14ac:dyDescent="0.25">
      <c r="A29" s="35"/>
      <c r="B29" s="185">
        <f t="shared" si="1"/>
        <v>9</v>
      </c>
      <c r="C29" s="186"/>
      <c r="D29" s="208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09"/>
      <c r="AB29" s="209"/>
      <c r="AC29" s="209"/>
      <c r="AD29" s="210"/>
      <c r="AE29" s="178"/>
      <c r="AF29" s="179"/>
      <c r="AG29" s="179"/>
      <c r="AH29" s="179"/>
      <c r="AI29" s="179"/>
      <c r="AJ29" s="180"/>
      <c r="AK29" s="187"/>
      <c r="AL29" s="188"/>
      <c r="AM29" s="188"/>
      <c r="AN29" s="188"/>
      <c r="AO29" s="188"/>
      <c r="AP29" s="189"/>
      <c r="AQ29" s="173"/>
      <c r="AR29" s="174"/>
      <c r="AS29" s="174"/>
      <c r="AT29" s="174"/>
      <c r="AU29" s="174"/>
      <c r="AV29" s="174"/>
      <c r="AW29" s="175"/>
      <c r="AX29" s="170"/>
      <c r="AY29" s="171"/>
      <c r="AZ29" s="171"/>
      <c r="BA29" s="171"/>
      <c r="BB29" s="171"/>
      <c r="BC29" s="171"/>
      <c r="BD29" s="171"/>
      <c r="BE29" s="171"/>
      <c r="BF29" s="171"/>
      <c r="BG29" s="172"/>
      <c r="BH29" s="173"/>
      <c r="BI29" s="174"/>
      <c r="BJ29" s="174"/>
      <c r="BK29" s="174"/>
      <c r="BL29" s="175"/>
      <c r="BM29" s="173"/>
      <c r="BN29" s="174"/>
      <c r="BO29" s="174"/>
      <c r="BP29" s="174"/>
      <c r="BQ29" s="175"/>
      <c r="BR29" s="173"/>
      <c r="BS29" s="174"/>
      <c r="BT29" s="174"/>
      <c r="BU29" s="174"/>
      <c r="BV29" s="175"/>
      <c r="BW29" s="35"/>
      <c r="BY29" s="36" t="e">
        <f t="shared" si="0"/>
        <v>#DIV/0!</v>
      </c>
    </row>
    <row r="30" spans="1:77" s="36" customFormat="1" x14ac:dyDescent="0.25">
      <c r="A30" s="35"/>
      <c r="B30" s="185">
        <f t="shared" si="1"/>
        <v>10</v>
      </c>
      <c r="C30" s="186"/>
      <c r="D30" s="208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10"/>
      <c r="AE30" s="178"/>
      <c r="AF30" s="179"/>
      <c r="AG30" s="179"/>
      <c r="AH30" s="179"/>
      <c r="AI30" s="179"/>
      <c r="AJ30" s="180"/>
      <c r="AK30" s="187"/>
      <c r="AL30" s="188"/>
      <c r="AM30" s="188"/>
      <c r="AN30" s="188"/>
      <c r="AO30" s="188"/>
      <c r="AP30" s="189"/>
      <c r="AQ30" s="173"/>
      <c r="AR30" s="174"/>
      <c r="AS30" s="174"/>
      <c r="AT30" s="174"/>
      <c r="AU30" s="174"/>
      <c r="AV30" s="174"/>
      <c r="AW30" s="175"/>
      <c r="AX30" s="170"/>
      <c r="AY30" s="171"/>
      <c r="AZ30" s="171"/>
      <c r="BA30" s="171"/>
      <c r="BB30" s="171"/>
      <c r="BC30" s="171"/>
      <c r="BD30" s="171"/>
      <c r="BE30" s="171"/>
      <c r="BF30" s="171"/>
      <c r="BG30" s="172"/>
      <c r="BH30" s="173"/>
      <c r="BI30" s="174"/>
      <c r="BJ30" s="174"/>
      <c r="BK30" s="174"/>
      <c r="BL30" s="175"/>
      <c r="BM30" s="173"/>
      <c r="BN30" s="174"/>
      <c r="BO30" s="174"/>
      <c r="BP30" s="174"/>
      <c r="BQ30" s="175"/>
      <c r="BR30" s="173"/>
      <c r="BS30" s="174"/>
      <c r="BT30" s="174"/>
      <c r="BU30" s="174"/>
      <c r="BV30" s="175"/>
      <c r="BW30" s="35"/>
      <c r="BY30" s="36" t="e">
        <f t="shared" si="0"/>
        <v>#DIV/0!</v>
      </c>
    </row>
    <row r="31" spans="1:77" s="36" customFormat="1" x14ac:dyDescent="0.25">
      <c r="A31" s="35"/>
      <c r="B31" s="185">
        <f t="shared" si="1"/>
        <v>11</v>
      </c>
      <c r="C31" s="186"/>
      <c r="D31" s="208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10"/>
      <c r="AE31" s="178"/>
      <c r="AF31" s="179"/>
      <c r="AG31" s="179"/>
      <c r="AH31" s="179"/>
      <c r="AI31" s="179"/>
      <c r="AJ31" s="180"/>
      <c r="AK31" s="187"/>
      <c r="AL31" s="188"/>
      <c r="AM31" s="188"/>
      <c r="AN31" s="188"/>
      <c r="AO31" s="188"/>
      <c r="AP31" s="189"/>
      <c r="AQ31" s="173"/>
      <c r="AR31" s="174"/>
      <c r="AS31" s="174"/>
      <c r="AT31" s="174"/>
      <c r="AU31" s="174"/>
      <c r="AV31" s="174"/>
      <c r="AW31" s="175"/>
      <c r="AX31" s="170"/>
      <c r="AY31" s="171"/>
      <c r="AZ31" s="171"/>
      <c r="BA31" s="171"/>
      <c r="BB31" s="171"/>
      <c r="BC31" s="171"/>
      <c r="BD31" s="171"/>
      <c r="BE31" s="171"/>
      <c r="BF31" s="171"/>
      <c r="BG31" s="172"/>
      <c r="BH31" s="173"/>
      <c r="BI31" s="174"/>
      <c r="BJ31" s="174"/>
      <c r="BK31" s="174"/>
      <c r="BL31" s="175"/>
      <c r="BM31" s="173"/>
      <c r="BN31" s="174"/>
      <c r="BO31" s="174"/>
      <c r="BP31" s="174"/>
      <c r="BQ31" s="175"/>
      <c r="BR31" s="173"/>
      <c r="BS31" s="174"/>
      <c r="BT31" s="174"/>
      <c r="BU31" s="174"/>
      <c r="BV31" s="175"/>
      <c r="BW31" s="35"/>
      <c r="BY31" s="36" t="e">
        <f t="shared" si="0"/>
        <v>#DIV/0!</v>
      </c>
    </row>
    <row r="32" spans="1:77" s="36" customFormat="1" x14ac:dyDescent="0.25">
      <c r="A32" s="35"/>
      <c r="B32" s="185">
        <f t="shared" si="1"/>
        <v>12</v>
      </c>
      <c r="C32" s="186"/>
      <c r="D32" s="208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10"/>
      <c r="AE32" s="178"/>
      <c r="AF32" s="179"/>
      <c r="AG32" s="179"/>
      <c r="AH32" s="179"/>
      <c r="AI32" s="179"/>
      <c r="AJ32" s="180"/>
      <c r="AK32" s="187"/>
      <c r="AL32" s="188"/>
      <c r="AM32" s="188"/>
      <c r="AN32" s="188"/>
      <c r="AO32" s="188"/>
      <c r="AP32" s="189"/>
      <c r="AQ32" s="173"/>
      <c r="AR32" s="174"/>
      <c r="AS32" s="174"/>
      <c r="AT32" s="174"/>
      <c r="AU32" s="174"/>
      <c r="AV32" s="174"/>
      <c r="AW32" s="175"/>
      <c r="AX32" s="170"/>
      <c r="AY32" s="171"/>
      <c r="AZ32" s="171"/>
      <c r="BA32" s="171"/>
      <c r="BB32" s="171"/>
      <c r="BC32" s="171"/>
      <c r="BD32" s="171"/>
      <c r="BE32" s="171"/>
      <c r="BF32" s="171"/>
      <c r="BG32" s="172"/>
      <c r="BH32" s="173"/>
      <c r="BI32" s="174"/>
      <c r="BJ32" s="174"/>
      <c r="BK32" s="174"/>
      <c r="BL32" s="175"/>
      <c r="BM32" s="173"/>
      <c r="BN32" s="174"/>
      <c r="BO32" s="174"/>
      <c r="BP32" s="174"/>
      <c r="BQ32" s="175"/>
      <c r="BR32" s="173"/>
      <c r="BS32" s="174"/>
      <c r="BT32" s="174"/>
      <c r="BU32" s="174"/>
      <c r="BV32" s="175"/>
      <c r="BW32" s="35"/>
      <c r="BY32" s="36" t="e">
        <f t="shared" si="0"/>
        <v>#DIV/0!</v>
      </c>
    </row>
    <row r="33" spans="1:77" s="36" customFormat="1" x14ac:dyDescent="0.25">
      <c r="A33" s="35"/>
      <c r="B33" s="185">
        <f t="shared" si="1"/>
        <v>13</v>
      </c>
      <c r="C33" s="186"/>
      <c r="D33" s="208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10"/>
      <c r="AE33" s="178"/>
      <c r="AF33" s="179"/>
      <c r="AG33" s="179"/>
      <c r="AH33" s="179"/>
      <c r="AI33" s="179"/>
      <c r="AJ33" s="180"/>
      <c r="AK33" s="187"/>
      <c r="AL33" s="188"/>
      <c r="AM33" s="188"/>
      <c r="AN33" s="188"/>
      <c r="AO33" s="188"/>
      <c r="AP33" s="189"/>
      <c r="AQ33" s="173"/>
      <c r="AR33" s="174"/>
      <c r="AS33" s="174"/>
      <c r="AT33" s="174"/>
      <c r="AU33" s="174"/>
      <c r="AV33" s="174"/>
      <c r="AW33" s="175"/>
      <c r="AX33" s="170"/>
      <c r="AY33" s="171"/>
      <c r="AZ33" s="171"/>
      <c r="BA33" s="171"/>
      <c r="BB33" s="171"/>
      <c r="BC33" s="171"/>
      <c r="BD33" s="171"/>
      <c r="BE33" s="171"/>
      <c r="BF33" s="171"/>
      <c r="BG33" s="172"/>
      <c r="BH33" s="173"/>
      <c r="BI33" s="174"/>
      <c r="BJ33" s="174"/>
      <c r="BK33" s="174"/>
      <c r="BL33" s="175"/>
      <c r="BM33" s="173"/>
      <c r="BN33" s="174"/>
      <c r="BO33" s="174"/>
      <c r="BP33" s="174"/>
      <c r="BQ33" s="175"/>
      <c r="BR33" s="173"/>
      <c r="BS33" s="174"/>
      <c r="BT33" s="174"/>
      <c r="BU33" s="174"/>
      <c r="BV33" s="175"/>
      <c r="BW33" s="35"/>
      <c r="BY33" s="36" t="e">
        <f t="shared" si="0"/>
        <v>#DIV/0!</v>
      </c>
    </row>
    <row r="34" spans="1:77" s="36" customFormat="1" x14ac:dyDescent="0.25">
      <c r="A34" s="35"/>
      <c r="B34" s="185">
        <f t="shared" si="1"/>
        <v>14</v>
      </c>
      <c r="C34" s="186"/>
      <c r="D34" s="208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10"/>
      <c r="AE34" s="178"/>
      <c r="AF34" s="179"/>
      <c r="AG34" s="179"/>
      <c r="AH34" s="179"/>
      <c r="AI34" s="179"/>
      <c r="AJ34" s="180"/>
      <c r="AK34" s="187"/>
      <c r="AL34" s="188"/>
      <c r="AM34" s="188"/>
      <c r="AN34" s="188"/>
      <c r="AO34" s="188"/>
      <c r="AP34" s="189"/>
      <c r="AQ34" s="173"/>
      <c r="AR34" s="174"/>
      <c r="AS34" s="174"/>
      <c r="AT34" s="174"/>
      <c r="AU34" s="174"/>
      <c r="AV34" s="174"/>
      <c r="AW34" s="175"/>
      <c r="AX34" s="170"/>
      <c r="AY34" s="171"/>
      <c r="AZ34" s="171"/>
      <c r="BA34" s="171"/>
      <c r="BB34" s="171"/>
      <c r="BC34" s="171"/>
      <c r="BD34" s="171"/>
      <c r="BE34" s="171"/>
      <c r="BF34" s="171"/>
      <c r="BG34" s="172"/>
      <c r="BH34" s="173"/>
      <c r="BI34" s="174"/>
      <c r="BJ34" s="174"/>
      <c r="BK34" s="174"/>
      <c r="BL34" s="175"/>
      <c r="BM34" s="173"/>
      <c r="BN34" s="174"/>
      <c r="BO34" s="174"/>
      <c r="BP34" s="174"/>
      <c r="BQ34" s="175"/>
      <c r="BR34" s="173"/>
      <c r="BS34" s="174"/>
      <c r="BT34" s="174"/>
      <c r="BU34" s="174"/>
      <c r="BV34" s="175"/>
      <c r="BW34" s="35"/>
      <c r="BY34" s="36" t="e">
        <f t="shared" si="0"/>
        <v>#DIV/0!</v>
      </c>
    </row>
    <row r="35" spans="1:77" s="36" customFormat="1" x14ac:dyDescent="0.25">
      <c r="A35" s="35"/>
      <c r="B35" s="185">
        <f t="shared" si="1"/>
        <v>15</v>
      </c>
      <c r="C35" s="186"/>
      <c r="D35" s="208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  <c r="Y35" s="209"/>
      <c r="Z35" s="209"/>
      <c r="AA35" s="209"/>
      <c r="AB35" s="209"/>
      <c r="AC35" s="209"/>
      <c r="AD35" s="210"/>
      <c r="AE35" s="178"/>
      <c r="AF35" s="179"/>
      <c r="AG35" s="179"/>
      <c r="AH35" s="179"/>
      <c r="AI35" s="179"/>
      <c r="AJ35" s="180"/>
      <c r="AK35" s="187"/>
      <c r="AL35" s="188"/>
      <c r="AM35" s="188"/>
      <c r="AN35" s="188"/>
      <c r="AO35" s="188"/>
      <c r="AP35" s="189"/>
      <c r="AQ35" s="173"/>
      <c r="AR35" s="174"/>
      <c r="AS35" s="174"/>
      <c r="AT35" s="174"/>
      <c r="AU35" s="174"/>
      <c r="AV35" s="174"/>
      <c r="AW35" s="175"/>
      <c r="AX35" s="170"/>
      <c r="AY35" s="171"/>
      <c r="AZ35" s="171"/>
      <c r="BA35" s="171"/>
      <c r="BB35" s="171"/>
      <c r="BC35" s="171"/>
      <c r="BD35" s="171"/>
      <c r="BE35" s="171"/>
      <c r="BF35" s="171"/>
      <c r="BG35" s="172"/>
      <c r="BH35" s="173"/>
      <c r="BI35" s="174"/>
      <c r="BJ35" s="174"/>
      <c r="BK35" s="174"/>
      <c r="BL35" s="175"/>
      <c r="BM35" s="173"/>
      <c r="BN35" s="174"/>
      <c r="BO35" s="174"/>
      <c r="BP35" s="174"/>
      <c r="BQ35" s="175"/>
      <c r="BR35" s="173"/>
      <c r="BS35" s="174"/>
      <c r="BT35" s="174"/>
      <c r="BU35" s="174"/>
      <c r="BV35" s="175"/>
      <c r="BW35" s="35"/>
      <c r="BY35" s="36" t="e">
        <f t="shared" si="0"/>
        <v>#DIV/0!</v>
      </c>
    </row>
    <row r="36" spans="1:77" s="36" customFormat="1" x14ac:dyDescent="0.25">
      <c r="A36" s="35"/>
      <c r="B36" s="185">
        <f t="shared" si="1"/>
        <v>16</v>
      </c>
      <c r="C36" s="186"/>
      <c r="D36" s="208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10"/>
      <c r="AE36" s="178"/>
      <c r="AF36" s="179"/>
      <c r="AG36" s="179"/>
      <c r="AH36" s="179"/>
      <c r="AI36" s="179"/>
      <c r="AJ36" s="180"/>
      <c r="AK36" s="187"/>
      <c r="AL36" s="188"/>
      <c r="AM36" s="188"/>
      <c r="AN36" s="188"/>
      <c r="AO36" s="188"/>
      <c r="AP36" s="189"/>
      <c r="AQ36" s="173"/>
      <c r="AR36" s="174"/>
      <c r="AS36" s="174"/>
      <c r="AT36" s="174"/>
      <c r="AU36" s="174"/>
      <c r="AV36" s="174"/>
      <c r="AW36" s="175"/>
      <c r="AX36" s="170"/>
      <c r="AY36" s="171"/>
      <c r="AZ36" s="171"/>
      <c r="BA36" s="171"/>
      <c r="BB36" s="171"/>
      <c r="BC36" s="171"/>
      <c r="BD36" s="171"/>
      <c r="BE36" s="171"/>
      <c r="BF36" s="171"/>
      <c r="BG36" s="172"/>
      <c r="BH36" s="173"/>
      <c r="BI36" s="174"/>
      <c r="BJ36" s="174"/>
      <c r="BK36" s="174"/>
      <c r="BL36" s="175"/>
      <c r="BM36" s="173"/>
      <c r="BN36" s="174"/>
      <c r="BO36" s="174"/>
      <c r="BP36" s="174"/>
      <c r="BQ36" s="175"/>
      <c r="BR36" s="173"/>
      <c r="BS36" s="174"/>
      <c r="BT36" s="174"/>
      <c r="BU36" s="174"/>
      <c r="BV36" s="175"/>
      <c r="BW36" s="35"/>
      <c r="BY36" s="36" t="e">
        <f t="shared" si="0"/>
        <v>#DIV/0!</v>
      </c>
    </row>
    <row r="37" spans="1:77" s="36" customFormat="1" x14ac:dyDescent="0.25">
      <c r="A37" s="35"/>
      <c r="B37" s="185">
        <f t="shared" si="1"/>
        <v>17</v>
      </c>
      <c r="C37" s="186"/>
      <c r="D37" s="208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10"/>
      <c r="AE37" s="178"/>
      <c r="AF37" s="179"/>
      <c r="AG37" s="179"/>
      <c r="AH37" s="179"/>
      <c r="AI37" s="179"/>
      <c r="AJ37" s="180"/>
      <c r="AK37" s="187"/>
      <c r="AL37" s="188"/>
      <c r="AM37" s="188"/>
      <c r="AN37" s="188"/>
      <c r="AO37" s="188"/>
      <c r="AP37" s="189"/>
      <c r="AQ37" s="173"/>
      <c r="AR37" s="174"/>
      <c r="AS37" s="174"/>
      <c r="AT37" s="174"/>
      <c r="AU37" s="174"/>
      <c r="AV37" s="174"/>
      <c r="AW37" s="175"/>
      <c r="AX37" s="170"/>
      <c r="AY37" s="171"/>
      <c r="AZ37" s="171"/>
      <c r="BA37" s="171"/>
      <c r="BB37" s="171"/>
      <c r="BC37" s="171"/>
      <c r="BD37" s="171"/>
      <c r="BE37" s="171"/>
      <c r="BF37" s="171"/>
      <c r="BG37" s="172"/>
      <c r="BH37" s="173"/>
      <c r="BI37" s="174"/>
      <c r="BJ37" s="174"/>
      <c r="BK37" s="174"/>
      <c r="BL37" s="175"/>
      <c r="BM37" s="173"/>
      <c r="BN37" s="174"/>
      <c r="BO37" s="174"/>
      <c r="BP37" s="174"/>
      <c r="BQ37" s="175"/>
      <c r="BR37" s="173"/>
      <c r="BS37" s="174"/>
      <c r="BT37" s="174"/>
      <c r="BU37" s="174"/>
      <c r="BV37" s="175"/>
      <c r="BW37" s="35"/>
      <c r="BY37" s="36" t="e">
        <f t="shared" si="0"/>
        <v>#DIV/0!</v>
      </c>
    </row>
    <row r="38" spans="1:77" s="36" customFormat="1" x14ac:dyDescent="0.25">
      <c r="A38" s="35"/>
      <c r="B38" s="185">
        <f t="shared" si="1"/>
        <v>18</v>
      </c>
      <c r="C38" s="186"/>
      <c r="D38" s="208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10"/>
      <c r="AE38" s="178"/>
      <c r="AF38" s="179"/>
      <c r="AG38" s="179"/>
      <c r="AH38" s="179"/>
      <c r="AI38" s="179"/>
      <c r="AJ38" s="180"/>
      <c r="AK38" s="187"/>
      <c r="AL38" s="188"/>
      <c r="AM38" s="188"/>
      <c r="AN38" s="188"/>
      <c r="AO38" s="188"/>
      <c r="AP38" s="189"/>
      <c r="AQ38" s="173"/>
      <c r="AR38" s="174"/>
      <c r="AS38" s="174"/>
      <c r="AT38" s="174"/>
      <c r="AU38" s="174"/>
      <c r="AV38" s="174"/>
      <c r="AW38" s="175"/>
      <c r="AX38" s="170"/>
      <c r="AY38" s="171"/>
      <c r="AZ38" s="171"/>
      <c r="BA38" s="171"/>
      <c r="BB38" s="171"/>
      <c r="BC38" s="171"/>
      <c r="BD38" s="171"/>
      <c r="BE38" s="171"/>
      <c r="BF38" s="171"/>
      <c r="BG38" s="172"/>
      <c r="BH38" s="173"/>
      <c r="BI38" s="174"/>
      <c r="BJ38" s="174"/>
      <c r="BK38" s="174"/>
      <c r="BL38" s="175"/>
      <c r="BM38" s="173"/>
      <c r="BN38" s="174"/>
      <c r="BO38" s="174"/>
      <c r="BP38" s="174"/>
      <c r="BQ38" s="175"/>
      <c r="BR38" s="173"/>
      <c r="BS38" s="174"/>
      <c r="BT38" s="174"/>
      <c r="BU38" s="174"/>
      <c r="BV38" s="175"/>
      <c r="BW38" s="35"/>
      <c r="BY38" s="36" t="e">
        <f t="shared" si="0"/>
        <v>#DIV/0!</v>
      </c>
    </row>
    <row r="39" spans="1:77" s="36" customFormat="1" x14ac:dyDescent="0.25">
      <c r="A39" s="35"/>
      <c r="B39" s="185">
        <f t="shared" si="1"/>
        <v>19</v>
      </c>
      <c r="C39" s="186"/>
      <c r="D39" s="208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10"/>
      <c r="AE39" s="178"/>
      <c r="AF39" s="179"/>
      <c r="AG39" s="179"/>
      <c r="AH39" s="179"/>
      <c r="AI39" s="179"/>
      <c r="AJ39" s="180"/>
      <c r="AK39" s="187"/>
      <c r="AL39" s="188"/>
      <c r="AM39" s="188"/>
      <c r="AN39" s="188"/>
      <c r="AO39" s="188"/>
      <c r="AP39" s="189"/>
      <c r="AQ39" s="173"/>
      <c r="AR39" s="174"/>
      <c r="AS39" s="174"/>
      <c r="AT39" s="174"/>
      <c r="AU39" s="174"/>
      <c r="AV39" s="174"/>
      <c r="AW39" s="175"/>
      <c r="AX39" s="170"/>
      <c r="AY39" s="171"/>
      <c r="AZ39" s="171"/>
      <c r="BA39" s="171"/>
      <c r="BB39" s="171"/>
      <c r="BC39" s="171"/>
      <c r="BD39" s="171"/>
      <c r="BE39" s="171"/>
      <c r="BF39" s="171"/>
      <c r="BG39" s="172"/>
      <c r="BH39" s="173"/>
      <c r="BI39" s="174"/>
      <c r="BJ39" s="174"/>
      <c r="BK39" s="174"/>
      <c r="BL39" s="175"/>
      <c r="BM39" s="173"/>
      <c r="BN39" s="174"/>
      <c r="BO39" s="174"/>
      <c r="BP39" s="174"/>
      <c r="BQ39" s="175"/>
      <c r="BR39" s="173"/>
      <c r="BS39" s="174"/>
      <c r="BT39" s="174"/>
      <c r="BU39" s="174"/>
      <c r="BV39" s="175"/>
      <c r="BW39" s="35"/>
      <c r="BY39" s="36" t="e">
        <f t="shared" si="0"/>
        <v>#DIV/0!</v>
      </c>
    </row>
    <row r="40" spans="1:77" s="36" customFormat="1" x14ac:dyDescent="0.25">
      <c r="A40" s="35"/>
      <c r="B40" s="185">
        <f t="shared" si="1"/>
        <v>20</v>
      </c>
      <c r="C40" s="186"/>
      <c r="D40" s="208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10"/>
      <c r="AE40" s="178"/>
      <c r="AF40" s="179"/>
      <c r="AG40" s="179"/>
      <c r="AH40" s="179"/>
      <c r="AI40" s="179"/>
      <c r="AJ40" s="180"/>
      <c r="AK40" s="187"/>
      <c r="AL40" s="188"/>
      <c r="AM40" s="188"/>
      <c r="AN40" s="188"/>
      <c r="AO40" s="188"/>
      <c r="AP40" s="189"/>
      <c r="AQ40" s="173"/>
      <c r="AR40" s="174"/>
      <c r="AS40" s="174"/>
      <c r="AT40" s="174"/>
      <c r="AU40" s="174"/>
      <c r="AV40" s="174"/>
      <c r="AW40" s="175"/>
      <c r="AX40" s="170"/>
      <c r="AY40" s="171"/>
      <c r="AZ40" s="171"/>
      <c r="BA40" s="171"/>
      <c r="BB40" s="171"/>
      <c r="BC40" s="171"/>
      <c r="BD40" s="171"/>
      <c r="BE40" s="171"/>
      <c r="BF40" s="171"/>
      <c r="BG40" s="172"/>
      <c r="BH40" s="173"/>
      <c r="BI40" s="174"/>
      <c r="BJ40" s="174"/>
      <c r="BK40" s="174"/>
      <c r="BL40" s="175"/>
      <c r="BM40" s="173"/>
      <c r="BN40" s="174"/>
      <c r="BO40" s="174"/>
      <c r="BP40" s="174"/>
      <c r="BQ40" s="175"/>
      <c r="BR40" s="173"/>
      <c r="BS40" s="174"/>
      <c r="BT40" s="174"/>
      <c r="BU40" s="174"/>
      <c r="BV40" s="175"/>
      <c r="BW40" s="35"/>
      <c r="BY40" s="36" t="e">
        <f t="shared" si="0"/>
        <v>#DIV/0!</v>
      </c>
    </row>
    <row r="41" spans="1:77" s="36" customFormat="1" x14ac:dyDescent="0.25">
      <c r="A41" s="35"/>
      <c r="B41" s="185">
        <f t="shared" si="1"/>
        <v>21</v>
      </c>
      <c r="C41" s="186"/>
      <c r="D41" s="208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10"/>
      <c r="AE41" s="178"/>
      <c r="AF41" s="179"/>
      <c r="AG41" s="179"/>
      <c r="AH41" s="179"/>
      <c r="AI41" s="179"/>
      <c r="AJ41" s="180"/>
      <c r="AK41" s="187"/>
      <c r="AL41" s="188"/>
      <c r="AM41" s="188"/>
      <c r="AN41" s="188"/>
      <c r="AO41" s="188"/>
      <c r="AP41" s="189"/>
      <c r="AQ41" s="173"/>
      <c r="AR41" s="174"/>
      <c r="AS41" s="174"/>
      <c r="AT41" s="174"/>
      <c r="AU41" s="174"/>
      <c r="AV41" s="174"/>
      <c r="AW41" s="175"/>
      <c r="AX41" s="170"/>
      <c r="AY41" s="171"/>
      <c r="AZ41" s="171"/>
      <c r="BA41" s="171"/>
      <c r="BB41" s="171"/>
      <c r="BC41" s="171"/>
      <c r="BD41" s="171"/>
      <c r="BE41" s="171"/>
      <c r="BF41" s="171"/>
      <c r="BG41" s="172"/>
      <c r="BH41" s="173"/>
      <c r="BI41" s="174"/>
      <c r="BJ41" s="174"/>
      <c r="BK41" s="174"/>
      <c r="BL41" s="175"/>
      <c r="BM41" s="173"/>
      <c r="BN41" s="174"/>
      <c r="BO41" s="174"/>
      <c r="BP41" s="174"/>
      <c r="BQ41" s="175"/>
      <c r="BR41" s="173"/>
      <c r="BS41" s="174"/>
      <c r="BT41" s="174"/>
      <c r="BU41" s="174"/>
      <c r="BV41" s="175"/>
      <c r="BW41" s="35"/>
      <c r="BY41" s="36" t="e">
        <f t="shared" si="0"/>
        <v>#DIV/0!</v>
      </c>
    </row>
    <row r="42" spans="1:77" s="36" customFormat="1" x14ac:dyDescent="0.25">
      <c r="A42" s="35"/>
      <c r="B42" s="185">
        <f t="shared" si="1"/>
        <v>22</v>
      </c>
      <c r="C42" s="186"/>
      <c r="D42" s="208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10"/>
      <c r="AE42" s="178"/>
      <c r="AF42" s="179"/>
      <c r="AG42" s="179"/>
      <c r="AH42" s="179"/>
      <c r="AI42" s="179"/>
      <c r="AJ42" s="180"/>
      <c r="AK42" s="187"/>
      <c r="AL42" s="188"/>
      <c r="AM42" s="188"/>
      <c r="AN42" s="188"/>
      <c r="AO42" s="188"/>
      <c r="AP42" s="189"/>
      <c r="AQ42" s="173"/>
      <c r="AR42" s="174"/>
      <c r="AS42" s="174"/>
      <c r="AT42" s="174"/>
      <c r="AU42" s="174"/>
      <c r="AV42" s="174"/>
      <c r="AW42" s="175"/>
      <c r="AX42" s="170"/>
      <c r="AY42" s="171"/>
      <c r="AZ42" s="171"/>
      <c r="BA42" s="171"/>
      <c r="BB42" s="171"/>
      <c r="BC42" s="171"/>
      <c r="BD42" s="171"/>
      <c r="BE42" s="171"/>
      <c r="BF42" s="171"/>
      <c r="BG42" s="172"/>
      <c r="BH42" s="173"/>
      <c r="BI42" s="174"/>
      <c r="BJ42" s="174"/>
      <c r="BK42" s="174"/>
      <c r="BL42" s="175"/>
      <c r="BM42" s="173"/>
      <c r="BN42" s="174"/>
      <c r="BO42" s="174"/>
      <c r="BP42" s="174"/>
      <c r="BQ42" s="175"/>
      <c r="BR42" s="173"/>
      <c r="BS42" s="174"/>
      <c r="BT42" s="174"/>
      <c r="BU42" s="174"/>
      <c r="BV42" s="175"/>
      <c r="BW42" s="35"/>
      <c r="BY42" s="36" t="e">
        <f t="shared" si="0"/>
        <v>#DIV/0!</v>
      </c>
    </row>
    <row r="43" spans="1:77" s="36" customFormat="1" x14ac:dyDescent="0.25">
      <c r="A43" s="35"/>
      <c r="B43" s="185">
        <f t="shared" si="1"/>
        <v>23</v>
      </c>
      <c r="C43" s="186"/>
      <c r="D43" s="208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10"/>
      <c r="AE43" s="178"/>
      <c r="AF43" s="179"/>
      <c r="AG43" s="179"/>
      <c r="AH43" s="179"/>
      <c r="AI43" s="179"/>
      <c r="AJ43" s="180"/>
      <c r="AK43" s="187"/>
      <c r="AL43" s="188"/>
      <c r="AM43" s="188"/>
      <c r="AN43" s="188"/>
      <c r="AO43" s="188"/>
      <c r="AP43" s="189"/>
      <c r="AQ43" s="173"/>
      <c r="AR43" s="174"/>
      <c r="AS43" s="174"/>
      <c r="AT43" s="174"/>
      <c r="AU43" s="174"/>
      <c r="AV43" s="174"/>
      <c r="AW43" s="175"/>
      <c r="AX43" s="170"/>
      <c r="AY43" s="171"/>
      <c r="AZ43" s="171"/>
      <c r="BA43" s="171"/>
      <c r="BB43" s="171"/>
      <c r="BC43" s="171"/>
      <c r="BD43" s="171"/>
      <c r="BE43" s="171"/>
      <c r="BF43" s="171"/>
      <c r="BG43" s="172"/>
      <c r="BH43" s="173"/>
      <c r="BI43" s="174"/>
      <c r="BJ43" s="174"/>
      <c r="BK43" s="174"/>
      <c r="BL43" s="175"/>
      <c r="BM43" s="173"/>
      <c r="BN43" s="174"/>
      <c r="BO43" s="174"/>
      <c r="BP43" s="174"/>
      <c r="BQ43" s="175"/>
      <c r="BR43" s="173"/>
      <c r="BS43" s="174"/>
      <c r="BT43" s="174"/>
      <c r="BU43" s="174"/>
      <c r="BV43" s="175"/>
      <c r="BW43" s="35"/>
      <c r="BY43" s="36" t="e">
        <f t="shared" si="0"/>
        <v>#DIV/0!</v>
      </c>
    </row>
    <row r="44" spans="1:77" s="36" customFormat="1" x14ac:dyDescent="0.25">
      <c r="A44" s="35"/>
      <c r="B44" s="185">
        <f t="shared" si="1"/>
        <v>24</v>
      </c>
      <c r="C44" s="186"/>
      <c r="D44" s="208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10"/>
      <c r="AE44" s="178"/>
      <c r="AF44" s="179"/>
      <c r="AG44" s="179"/>
      <c r="AH44" s="179"/>
      <c r="AI44" s="179"/>
      <c r="AJ44" s="180"/>
      <c r="AK44" s="187"/>
      <c r="AL44" s="188"/>
      <c r="AM44" s="188"/>
      <c r="AN44" s="188"/>
      <c r="AO44" s="188"/>
      <c r="AP44" s="189"/>
      <c r="AQ44" s="173"/>
      <c r="AR44" s="174"/>
      <c r="AS44" s="174"/>
      <c r="AT44" s="174"/>
      <c r="AU44" s="174"/>
      <c r="AV44" s="174"/>
      <c r="AW44" s="175"/>
      <c r="AX44" s="170"/>
      <c r="AY44" s="171"/>
      <c r="AZ44" s="171"/>
      <c r="BA44" s="171"/>
      <c r="BB44" s="171"/>
      <c r="BC44" s="171"/>
      <c r="BD44" s="171"/>
      <c r="BE44" s="171"/>
      <c r="BF44" s="171"/>
      <c r="BG44" s="172"/>
      <c r="BH44" s="173"/>
      <c r="BI44" s="174"/>
      <c r="BJ44" s="174"/>
      <c r="BK44" s="174"/>
      <c r="BL44" s="175"/>
      <c r="BM44" s="173"/>
      <c r="BN44" s="174"/>
      <c r="BO44" s="174"/>
      <c r="BP44" s="174"/>
      <c r="BQ44" s="175"/>
      <c r="BR44" s="173"/>
      <c r="BS44" s="174"/>
      <c r="BT44" s="174"/>
      <c r="BU44" s="174"/>
      <c r="BV44" s="175"/>
      <c r="BW44" s="35"/>
      <c r="BY44" s="36" t="e">
        <f t="shared" si="0"/>
        <v>#DIV/0!</v>
      </c>
    </row>
    <row r="45" spans="1:77" s="36" customFormat="1" x14ac:dyDescent="0.25">
      <c r="A45" s="35"/>
      <c r="B45" s="185">
        <f t="shared" si="1"/>
        <v>25</v>
      </c>
      <c r="C45" s="186"/>
      <c r="D45" s="208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10"/>
      <c r="AE45" s="178"/>
      <c r="AF45" s="179"/>
      <c r="AG45" s="179"/>
      <c r="AH45" s="179"/>
      <c r="AI45" s="179"/>
      <c r="AJ45" s="180"/>
      <c r="AK45" s="187"/>
      <c r="AL45" s="188"/>
      <c r="AM45" s="188"/>
      <c r="AN45" s="188"/>
      <c r="AO45" s="188"/>
      <c r="AP45" s="189"/>
      <c r="AQ45" s="173"/>
      <c r="AR45" s="174"/>
      <c r="AS45" s="174"/>
      <c r="AT45" s="174"/>
      <c r="AU45" s="174"/>
      <c r="AV45" s="174"/>
      <c r="AW45" s="175"/>
      <c r="AX45" s="170"/>
      <c r="AY45" s="171"/>
      <c r="AZ45" s="171"/>
      <c r="BA45" s="171"/>
      <c r="BB45" s="171"/>
      <c r="BC45" s="171"/>
      <c r="BD45" s="171"/>
      <c r="BE45" s="171"/>
      <c r="BF45" s="171"/>
      <c r="BG45" s="172"/>
      <c r="BH45" s="173"/>
      <c r="BI45" s="174"/>
      <c r="BJ45" s="174"/>
      <c r="BK45" s="174"/>
      <c r="BL45" s="175"/>
      <c r="BM45" s="173"/>
      <c r="BN45" s="174"/>
      <c r="BO45" s="174"/>
      <c r="BP45" s="174"/>
      <c r="BQ45" s="175"/>
      <c r="BR45" s="173"/>
      <c r="BS45" s="174"/>
      <c r="BT45" s="174"/>
      <c r="BU45" s="174"/>
      <c r="BV45" s="175"/>
      <c r="BW45" s="35"/>
      <c r="BY45" s="36" t="e">
        <f t="shared" si="0"/>
        <v>#DIV/0!</v>
      </c>
    </row>
    <row r="46" spans="1:77" s="36" customFormat="1" x14ac:dyDescent="0.25">
      <c r="A46" s="35"/>
      <c r="B46" s="185">
        <f t="shared" si="1"/>
        <v>26</v>
      </c>
      <c r="C46" s="186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10"/>
      <c r="AE46" s="178"/>
      <c r="AF46" s="179"/>
      <c r="AG46" s="179"/>
      <c r="AH46" s="179"/>
      <c r="AI46" s="179"/>
      <c r="AJ46" s="180"/>
      <c r="AK46" s="187"/>
      <c r="AL46" s="188"/>
      <c r="AM46" s="188"/>
      <c r="AN46" s="188"/>
      <c r="AO46" s="188"/>
      <c r="AP46" s="189"/>
      <c r="AQ46" s="173"/>
      <c r="AR46" s="174"/>
      <c r="AS46" s="174"/>
      <c r="AT46" s="174"/>
      <c r="AU46" s="174"/>
      <c r="AV46" s="174"/>
      <c r="AW46" s="175"/>
      <c r="AX46" s="170"/>
      <c r="AY46" s="171"/>
      <c r="AZ46" s="171"/>
      <c r="BA46" s="171"/>
      <c r="BB46" s="171"/>
      <c r="BC46" s="171"/>
      <c r="BD46" s="171"/>
      <c r="BE46" s="171"/>
      <c r="BF46" s="171"/>
      <c r="BG46" s="172"/>
      <c r="BH46" s="173"/>
      <c r="BI46" s="174"/>
      <c r="BJ46" s="174"/>
      <c r="BK46" s="174"/>
      <c r="BL46" s="175"/>
      <c r="BM46" s="173"/>
      <c r="BN46" s="174"/>
      <c r="BO46" s="174"/>
      <c r="BP46" s="174"/>
      <c r="BQ46" s="175"/>
      <c r="BR46" s="173"/>
      <c r="BS46" s="174"/>
      <c r="BT46" s="174"/>
      <c r="BU46" s="174"/>
      <c r="BV46" s="175"/>
      <c r="BW46" s="35"/>
      <c r="BY46" s="36" t="e">
        <f t="shared" si="0"/>
        <v>#DIV/0!</v>
      </c>
    </row>
    <row r="47" spans="1:77" s="36" customFormat="1" x14ac:dyDescent="0.25">
      <c r="A47" s="35"/>
      <c r="B47" s="185">
        <f t="shared" si="1"/>
        <v>27</v>
      </c>
      <c r="C47" s="186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10"/>
      <c r="AE47" s="178"/>
      <c r="AF47" s="179"/>
      <c r="AG47" s="179"/>
      <c r="AH47" s="179"/>
      <c r="AI47" s="179"/>
      <c r="AJ47" s="180"/>
      <c r="AK47" s="187"/>
      <c r="AL47" s="188"/>
      <c r="AM47" s="188"/>
      <c r="AN47" s="188"/>
      <c r="AO47" s="188"/>
      <c r="AP47" s="189"/>
      <c r="AQ47" s="173"/>
      <c r="AR47" s="174"/>
      <c r="AS47" s="174"/>
      <c r="AT47" s="174"/>
      <c r="AU47" s="174"/>
      <c r="AV47" s="174"/>
      <c r="AW47" s="175"/>
      <c r="AX47" s="170"/>
      <c r="AY47" s="171"/>
      <c r="AZ47" s="171"/>
      <c r="BA47" s="171"/>
      <c r="BB47" s="171"/>
      <c r="BC47" s="171"/>
      <c r="BD47" s="171"/>
      <c r="BE47" s="171"/>
      <c r="BF47" s="171"/>
      <c r="BG47" s="172"/>
      <c r="BH47" s="173"/>
      <c r="BI47" s="174"/>
      <c r="BJ47" s="174"/>
      <c r="BK47" s="174"/>
      <c r="BL47" s="175"/>
      <c r="BM47" s="173"/>
      <c r="BN47" s="174"/>
      <c r="BO47" s="174"/>
      <c r="BP47" s="174"/>
      <c r="BQ47" s="175"/>
      <c r="BR47" s="173"/>
      <c r="BS47" s="174"/>
      <c r="BT47" s="174"/>
      <c r="BU47" s="174"/>
      <c r="BV47" s="175"/>
      <c r="BW47" s="35"/>
      <c r="BY47" s="36" t="e">
        <f t="shared" si="0"/>
        <v>#DIV/0!</v>
      </c>
    </row>
    <row r="48" spans="1:77" s="36" customFormat="1" x14ac:dyDescent="0.25">
      <c r="A48" s="35"/>
      <c r="B48" s="185">
        <f t="shared" si="1"/>
        <v>28</v>
      </c>
      <c r="C48" s="186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10"/>
      <c r="AE48" s="178"/>
      <c r="AF48" s="179"/>
      <c r="AG48" s="179"/>
      <c r="AH48" s="179"/>
      <c r="AI48" s="179"/>
      <c r="AJ48" s="180"/>
      <c r="AK48" s="187"/>
      <c r="AL48" s="188"/>
      <c r="AM48" s="188"/>
      <c r="AN48" s="188"/>
      <c r="AO48" s="188"/>
      <c r="AP48" s="189"/>
      <c r="AQ48" s="173"/>
      <c r="AR48" s="174"/>
      <c r="AS48" s="174"/>
      <c r="AT48" s="174"/>
      <c r="AU48" s="174"/>
      <c r="AV48" s="174"/>
      <c r="AW48" s="175"/>
      <c r="AX48" s="170"/>
      <c r="AY48" s="171"/>
      <c r="AZ48" s="171"/>
      <c r="BA48" s="171"/>
      <c r="BB48" s="171"/>
      <c r="BC48" s="171"/>
      <c r="BD48" s="171"/>
      <c r="BE48" s="171"/>
      <c r="BF48" s="171"/>
      <c r="BG48" s="172"/>
      <c r="BH48" s="173"/>
      <c r="BI48" s="174"/>
      <c r="BJ48" s="174"/>
      <c r="BK48" s="174"/>
      <c r="BL48" s="175"/>
      <c r="BM48" s="173"/>
      <c r="BN48" s="174"/>
      <c r="BO48" s="174"/>
      <c r="BP48" s="174"/>
      <c r="BQ48" s="175"/>
      <c r="BR48" s="173"/>
      <c r="BS48" s="174"/>
      <c r="BT48" s="174"/>
      <c r="BU48" s="174"/>
      <c r="BV48" s="175"/>
      <c r="BW48" s="35"/>
      <c r="BY48" s="36" t="e">
        <f t="shared" si="0"/>
        <v>#DIV/0!</v>
      </c>
    </row>
    <row r="49" spans="1:77" s="36" customFormat="1" x14ac:dyDescent="0.25">
      <c r="A49" s="35"/>
      <c r="B49" s="185">
        <f t="shared" si="1"/>
        <v>29</v>
      </c>
      <c r="C49" s="186"/>
      <c r="D49" s="208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10"/>
      <c r="AE49" s="178"/>
      <c r="AF49" s="179"/>
      <c r="AG49" s="179"/>
      <c r="AH49" s="179"/>
      <c r="AI49" s="179"/>
      <c r="AJ49" s="180"/>
      <c r="AK49" s="187"/>
      <c r="AL49" s="188"/>
      <c r="AM49" s="188"/>
      <c r="AN49" s="188"/>
      <c r="AO49" s="188"/>
      <c r="AP49" s="189"/>
      <c r="AQ49" s="173"/>
      <c r="AR49" s="174"/>
      <c r="AS49" s="174"/>
      <c r="AT49" s="174"/>
      <c r="AU49" s="174"/>
      <c r="AV49" s="174"/>
      <c r="AW49" s="175"/>
      <c r="AX49" s="170"/>
      <c r="AY49" s="171"/>
      <c r="AZ49" s="171"/>
      <c r="BA49" s="171"/>
      <c r="BB49" s="171"/>
      <c r="BC49" s="171"/>
      <c r="BD49" s="171"/>
      <c r="BE49" s="171"/>
      <c r="BF49" s="171"/>
      <c r="BG49" s="172"/>
      <c r="BH49" s="173"/>
      <c r="BI49" s="174"/>
      <c r="BJ49" s="174"/>
      <c r="BK49" s="174"/>
      <c r="BL49" s="175"/>
      <c r="BM49" s="173"/>
      <c r="BN49" s="174"/>
      <c r="BO49" s="174"/>
      <c r="BP49" s="174"/>
      <c r="BQ49" s="175"/>
      <c r="BR49" s="173"/>
      <c r="BS49" s="174"/>
      <c r="BT49" s="174"/>
      <c r="BU49" s="174"/>
      <c r="BV49" s="175"/>
      <c r="BW49" s="35"/>
      <c r="BY49" s="36" t="e">
        <f t="shared" si="0"/>
        <v>#DIV/0!</v>
      </c>
    </row>
    <row r="50" spans="1:77" s="36" customFormat="1" x14ac:dyDescent="0.25">
      <c r="A50" s="35"/>
      <c r="B50" s="185">
        <f t="shared" si="1"/>
        <v>30</v>
      </c>
      <c r="C50" s="186"/>
      <c r="D50" s="208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10"/>
      <c r="AE50" s="178"/>
      <c r="AF50" s="179"/>
      <c r="AG50" s="179"/>
      <c r="AH50" s="179"/>
      <c r="AI50" s="179"/>
      <c r="AJ50" s="180"/>
      <c r="AK50" s="187"/>
      <c r="AL50" s="188"/>
      <c r="AM50" s="188"/>
      <c r="AN50" s="188"/>
      <c r="AO50" s="188"/>
      <c r="AP50" s="189"/>
      <c r="AQ50" s="173"/>
      <c r="AR50" s="174"/>
      <c r="AS50" s="174"/>
      <c r="AT50" s="174"/>
      <c r="AU50" s="174"/>
      <c r="AV50" s="174"/>
      <c r="AW50" s="175"/>
      <c r="AX50" s="170"/>
      <c r="AY50" s="171"/>
      <c r="AZ50" s="171"/>
      <c r="BA50" s="171"/>
      <c r="BB50" s="171"/>
      <c r="BC50" s="171"/>
      <c r="BD50" s="171"/>
      <c r="BE50" s="171"/>
      <c r="BF50" s="171"/>
      <c r="BG50" s="172"/>
      <c r="BH50" s="173"/>
      <c r="BI50" s="174"/>
      <c r="BJ50" s="174"/>
      <c r="BK50" s="174"/>
      <c r="BL50" s="175"/>
      <c r="BM50" s="173"/>
      <c r="BN50" s="174"/>
      <c r="BO50" s="174"/>
      <c r="BP50" s="174"/>
      <c r="BQ50" s="175"/>
      <c r="BR50" s="173"/>
      <c r="BS50" s="174"/>
      <c r="BT50" s="174"/>
      <c r="BU50" s="174"/>
      <c r="BV50" s="175"/>
      <c r="BW50" s="35"/>
      <c r="BY50" s="36" t="e">
        <f t="shared" si="0"/>
        <v>#DIV/0!</v>
      </c>
    </row>
    <row r="51" spans="1:77" s="36" customFormat="1" x14ac:dyDescent="0.25">
      <c r="A51" s="35"/>
      <c r="B51" s="185">
        <f t="shared" si="1"/>
        <v>31</v>
      </c>
      <c r="C51" s="186"/>
      <c r="D51" s="208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10"/>
      <c r="AE51" s="178"/>
      <c r="AF51" s="179"/>
      <c r="AG51" s="179"/>
      <c r="AH51" s="179"/>
      <c r="AI51" s="179"/>
      <c r="AJ51" s="180"/>
      <c r="AK51" s="187"/>
      <c r="AL51" s="188"/>
      <c r="AM51" s="188"/>
      <c r="AN51" s="188"/>
      <c r="AO51" s="188"/>
      <c r="AP51" s="189"/>
      <c r="AQ51" s="173"/>
      <c r="AR51" s="174"/>
      <c r="AS51" s="174"/>
      <c r="AT51" s="174"/>
      <c r="AU51" s="174"/>
      <c r="AV51" s="174"/>
      <c r="AW51" s="175"/>
      <c r="AX51" s="170"/>
      <c r="AY51" s="171"/>
      <c r="AZ51" s="171"/>
      <c r="BA51" s="171"/>
      <c r="BB51" s="171"/>
      <c r="BC51" s="171"/>
      <c r="BD51" s="171"/>
      <c r="BE51" s="171"/>
      <c r="BF51" s="171"/>
      <c r="BG51" s="172"/>
      <c r="BH51" s="173"/>
      <c r="BI51" s="174"/>
      <c r="BJ51" s="174"/>
      <c r="BK51" s="174"/>
      <c r="BL51" s="175"/>
      <c r="BM51" s="173"/>
      <c r="BN51" s="174"/>
      <c r="BO51" s="174"/>
      <c r="BP51" s="174"/>
      <c r="BQ51" s="175"/>
      <c r="BR51" s="173"/>
      <c r="BS51" s="174"/>
      <c r="BT51" s="174"/>
      <c r="BU51" s="174"/>
      <c r="BV51" s="175"/>
      <c r="BW51" s="35"/>
      <c r="BY51" s="36" t="e">
        <f t="shared" si="0"/>
        <v>#DIV/0!</v>
      </c>
    </row>
    <row r="52" spans="1:77" s="36" customFormat="1" x14ac:dyDescent="0.25">
      <c r="A52" s="35"/>
      <c r="B52" s="185">
        <f t="shared" si="1"/>
        <v>32</v>
      </c>
      <c r="C52" s="186"/>
      <c r="D52" s="208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10"/>
      <c r="AE52" s="178"/>
      <c r="AF52" s="179"/>
      <c r="AG52" s="179"/>
      <c r="AH52" s="179"/>
      <c r="AI52" s="179"/>
      <c r="AJ52" s="180"/>
      <c r="AK52" s="187"/>
      <c r="AL52" s="188"/>
      <c r="AM52" s="188"/>
      <c r="AN52" s="188"/>
      <c r="AO52" s="188"/>
      <c r="AP52" s="189"/>
      <c r="AQ52" s="173"/>
      <c r="AR52" s="174"/>
      <c r="AS52" s="174"/>
      <c r="AT52" s="174"/>
      <c r="AU52" s="174"/>
      <c r="AV52" s="174"/>
      <c r="AW52" s="175"/>
      <c r="AX52" s="170"/>
      <c r="AY52" s="171"/>
      <c r="AZ52" s="171"/>
      <c r="BA52" s="171"/>
      <c r="BB52" s="171"/>
      <c r="BC52" s="171"/>
      <c r="BD52" s="171"/>
      <c r="BE52" s="171"/>
      <c r="BF52" s="171"/>
      <c r="BG52" s="172"/>
      <c r="BH52" s="173"/>
      <c r="BI52" s="174"/>
      <c r="BJ52" s="174"/>
      <c r="BK52" s="174"/>
      <c r="BL52" s="175"/>
      <c r="BM52" s="173"/>
      <c r="BN52" s="174"/>
      <c r="BO52" s="174"/>
      <c r="BP52" s="174"/>
      <c r="BQ52" s="175"/>
      <c r="BR52" s="173"/>
      <c r="BS52" s="174"/>
      <c r="BT52" s="174"/>
      <c r="BU52" s="174"/>
      <c r="BV52" s="175"/>
      <c r="BW52" s="35"/>
      <c r="BY52" s="36" t="e">
        <f t="shared" si="0"/>
        <v>#DIV/0!</v>
      </c>
    </row>
    <row r="53" spans="1:77" s="36" customFormat="1" x14ac:dyDescent="0.25">
      <c r="A53" s="35"/>
      <c r="B53" s="185">
        <f t="shared" si="1"/>
        <v>33</v>
      </c>
      <c r="C53" s="186"/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10"/>
      <c r="AE53" s="178"/>
      <c r="AF53" s="179"/>
      <c r="AG53" s="179"/>
      <c r="AH53" s="179"/>
      <c r="AI53" s="179"/>
      <c r="AJ53" s="180"/>
      <c r="AK53" s="187"/>
      <c r="AL53" s="188"/>
      <c r="AM53" s="188"/>
      <c r="AN53" s="188"/>
      <c r="AO53" s="188"/>
      <c r="AP53" s="189"/>
      <c r="AQ53" s="173"/>
      <c r="AR53" s="174"/>
      <c r="AS53" s="174"/>
      <c r="AT53" s="174"/>
      <c r="AU53" s="174"/>
      <c r="AV53" s="174"/>
      <c r="AW53" s="175"/>
      <c r="AX53" s="170"/>
      <c r="AY53" s="171"/>
      <c r="AZ53" s="171"/>
      <c r="BA53" s="171"/>
      <c r="BB53" s="171"/>
      <c r="BC53" s="171"/>
      <c r="BD53" s="171"/>
      <c r="BE53" s="171"/>
      <c r="BF53" s="171"/>
      <c r="BG53" s="172"/>
      <c r="BH53" s="173"/>
      <c r="BI53" s="174"/>
      <c r="BJ53" s="174"/>
      <c r="BK53" s="174"/>
      <c r="BL53" s="175"/>
      <c r="BM53" s="173"/>
      <c r="BN53" s="174"/>
      <c r="BO53" s="174"/>
      <c r="BP53" s="174"/>
      <c r="BQ53" s="175"/>
      <c r="BR53" s="173"/>
      <c r="BS53" s="174"/>
      <c r="BT53" s="174"/>
      <c r="BU53" s="174"/>
      <c r="BV53" s="175"/>
      <c r="BW53" s="35"/>
      <c r="BY53" s="36" t="e">
        <f t="shared" ref="BY53:BY84" si="2">IF(BR53&gt;$CH$121,1,0)</f>
        <v>#DIV/0!</v>
      </c>
    </row>
    <row r="54" spans="1:77" s="36" customFormat="1" x14ac:dyDescent="0.25">
      <c r="A54" s="35"/>
      <c r="B54" s="185">
        <f t="shared" si="1"/>
        <v>34</v>
      </c>
      <c r="C54" s="186"/>
      <c r="D54" s="208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10"/>
      <c r="AE54" s="178"/>
      <c r="AF54" s="179"/>
      <c r="AG54" s="179"/>
      <c r="AH54" s="179"/>
      <c r="AI54" s="179"/>
      <c r="AJ54" s="180"/>
      <c r="AK54" s="187"/>
      <c r="AL54" s="188"/>
      <c r="AM54" s="188"/>
      <c r="AN54" s="188"/>
      <c r="AO54" s="188"/>
      <c r="AP54" s="189"/>
      <c r="AQ54" s="173"/>
      <c r="AR54" s="174"/>
      <c r="AS54" s="174"/>
      <c r="AT54" s="174"/>
      <c r="AU54" s="174"/>
      <c r="AV54" s="174"/>
      <c r="AW54" s="175"/>
      <c r="AX54" s="170"/>
      <c r="AY54" s="171"/>
      <c r="AZ54" s="171"/>
      <c r="BA54" s="171"/>
      <c r="BB54" s="171"/>
      <c r="BC54" s="171"/>
      <c r="BD54" s="171"/>
      <c r="BE54" s="171"/>
      <c r="BF54" s="171"/>
      <c r="BG54" s="172"/>
      <c r="BH54" s="173"/>
      <c r="BI54" s="174"/>
      <c r="BJ54" s="174"/>
      <c r="BK54" s="174"/>
      <c r="BL54" s="175"/>
      <c r="BM54" s="173"/>
      <c r="BN54" s="174"/>
      <c r="BO54" s="174"/>
      <c r="BP54" s="174"/>
      <c r="BQ54" s="175"/>
      <c r="BR54" s="173"/>
      <c r="BS54" s="174"/>
      <c r="BT54" s="174"/>
      <c r="BU54" s="174"/>
      <c r="BV54" s="175"/>
      <c r="BW54" s="35"/>
      <c r="BY54" s="36" t="e">
        <f t="shared" si="2"/>
        <v>#DIV/0!</v>
      </c>
    </row>
    <row r="55" spans="1:77" s="36" customFormat="1" x14ac:dyDescent="0.25">
      <c r="A55" s="35"/>
      <c r="B55" s="185">
        <f t="shared" si="1"/>
        <v>35</v>
      </c>
      <c r="C55" s="186"/>
      <c r="D55" s="208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10"/>
      <c r="AE55" s="178"/>
      <c r="AF55" s="179"/>
      <c r="AG55" s="179"/>
      <c r="AH55" s="179"/>
      <c r="AI55" s="179"/>
      <c r="AJ55" s="180"/>
      <c r="AK55" s="187"/>
      <c r="AL55" s="188"/>
      <c r="AM55" s="188"/>
      <c r="AN55" s="188"/>
      <c r="AO55" s="188"/>
      <c r="AP55" s="189"/>
      <c r="AQ55" s="173"/>
      <c r="AR55" s="174"/>
      <c r="AS55" s="174"/>
      <c r="AT55" s="174"/>
      <c r="AU55" s="174"/>
      <c r="AV55" s="174"/>
      <c r="AW55" s="175"/>
      <c r="AX55" s="170"/>
      <c r="AY55" s="171"/>
      <c r="AZ55" s="171"/>
      <c r="BA55" s="171"/>
      <c r="BB55" s="171"/>
      <c r="BC55" s="171"/>
      <c r="BD55" s="171"/>
      <c r="BE55" s="171"/>
      <c r="BF55" s="171"/>
      <c r="BG55" s="172"/>
      <c r="BH55" s="173"/>
      <c r="BI55" s="174"/>
      <c r="BJ55" s="174"/>
      <c r="BK55" s="174"/>
      <c r="BL55" s="175"/>
      <c r="BM55" s="173"/>
      <c r="BN55" s="174"/>
      <c r="BO55" s="174"/>
      <c r="BP55" s="174"/>
      <c r="BQ55" s="175"/>
      <c r="BR55" s="173"/>
      <c r="BS55" s="174"/>
      <c r="BT55" s="174"/>
      <c r="BU55" s="174"/>
      <c r="BV55" s="175"/>
      <c r="BW55" s="35"/>
      <c r="BY55" s="36" t="e">
        <f t="shared" si="2"/>
        <v>#DIV/0!</v>
      </c>
    </row>
    <row r="56" spans="1:77" s="36" customFormat="1" x14ac:dyDescent="0.25">
      <c r="A56" s="35"/>
      <c r="B56" s="185">
        <f t="shared" si="1"/>
        <v>36</v>
      </c>
      <c r="C56" s="186"/>
      <c r="D56" s="208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10"/>
      <c r="AE56" s="178"/>
      <c r="AF56" s="179"/>
      <c r="AG56" s="179"/>
      <c r="AH56" s="179"/>
      <c r="AI56" s="179"/>
      <c r="AJ56" s="180"/>
      <c r="AK56" s="187"/>
      <c r="AL56" s="188"/>
      <c r="AM56" s="188"/>
      <c r="AN56" s="188"/>
      <c r="AO56" s="188"/>
      <c r="AP56" s="189"/>
      <c r="AQ56" s="173"/>
      <c r="AR56" s="174"/>
      <c r="AS56" s="174"/>
      <c r="AT56" s="174"/>
      <c r="AU56" s="174"/>
      <c r="AV56" s="174"/>
      <c r="AW56" s="175"/>
      <c r="AX56" s="170"/>
      <c r="AY56" s="171"/>
      <c r="AZ56" s="171"/>
      <c r="BA56" s="171"/>
      <c r="BB56" s="171"/>
      <c r="BC56" s="171"/>
      <c r="BD56" s="171"/>
      <c r="BE56" s="171"/>
      <c r="BF56" s="171"/>
      <c r="BG56" s="172"/>
      <c r="BH56" s="173"/>
      <c r="BI56" s="174"/>
      <c r="BJ56" s="174"/>
      <c r="BK56" s="174"/>
      <c r="BL56" s="175"/>
      <c r="BM56" s="173"/>
      <c r="BN56" s="174"/>
      <c r="BO56" s="174"/>
      <c r="BP56" s="174"/>
      <c r="BQ56" s="175"/>
      <c r="BR56" s="173"/>
      <c r="BS56" s="174"/>
      <c r="BT56" s="174"/>
      <c r="BU56" s="174"/>
      <c r="BV56" s="175"/>
      <c r="BW56" s="35"/>
      <c r="BY56" s="36" t="e">
        <f t="shared" si="2"/>
        <v>#DIV/0!</v>
      </c>
    </row>
    <row r="57" spans="1:77" s="36" customFormat="1" x14ac:dyDescent="0.25">
      <c r="A57" s="35"/>
      <c r="B57" s="185">
        <f t="shared" si="1"/>
        <v>37</v>
      </c>
      <c r="C57" s="186"/>
      <c r="D57" s="208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10"/>
      <c r="AE57" s="178"/>
      <c r="AF57" s="179"/>
      <c r="AG57" s="179"/>
      <c r="AH57" s="179"/>
      <c r="AI57" s="179"/>
      <c r="AJ57" s="180"/>
      <c r="AK57" s="187"/>
      <c r="AL57" s="188"/>
      <c r="AM57" s="188"/>
      <c r="AN57" s="188"/>
      <c r="AO57" s="188"/>
      <c r="AP57" s="189"/>
      <c r="AQ57" s="173"/>
      <c r="AR57" s="174"/>
      <c r="AS57" s="174"/>
      <c r="AT57" s="174"/>
      <c r="AU57" s="174"/>
      <c r="AV57" s="174"/>
      <c r="AW57" s="175"/>
      <c r="AX57" s="170"/>
      <c r="AY57" s="171"/>
      <c r="AZ57" s="171"/>
      <c r="BA57" s="171"/>
      <c r="BB57" s="171"/>
      <c r="BC57" s="171"/>
      <c r="BD57" s="171"/>
      <c r="BE57" s="171"/>
      <c r="BF57" s="171"/>
      <c r="BG57" s="172"/>
      <c r="BH57" s="173"/>
      <c r="BI57" s="174"/>
      <c r="BJ57" s="174"/>
      <c r="BK57" s="174"/>
      <c r="BL57" s="175"/>
      <c r="BM57" s="173"/>
      <c r="BN57" s="174"/>
      <c r="BO57" s="174"/>
      <c r="BP57" s="174"/>
      <c r="BQ57" s="175"/>
      <c r="BR57" s="173"/>
      <c r="BS57" s="174"/>
      <c r="BT57" s="174"/>
      <c r="BU57" s="174"/>
      <c r="BV57" s="175"/>
      <c r="BW57" s="35"/>
      <c r="BY57" s="36" t="e">
        <f t="shared" si="2"/>
        <v>#DIV/0!</v>
      </c>
    </row>
    <row r="58" spans="1:77" s="36" customFormat="1" x14ac:dyDescent="0.25">
      <c r="A58" s="35"/>
      <c r="B58" s="185">
        <f t="shared" si="1"/>
        <v>38</v>
      </c>
      <c r="C58" s="186"/>
      <c r="D58" s="208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10"/>
      <c r="AE58" s="178"/>
      <c r="AF58" s="179"/>
      <c r="AG58" s="179"/>
      <c r="AH58" s="179"/>
      <c r="AI58" s="179"/>
      <c r="AJ58" s="180"/>
      <c r="AK58" s="187"/>
      <c r="AL58" s="188"/>
      <c r="AM58" s="188"/>
      <c r="AN58" s="188"/>
      <c r="AO58" s="188"/>
      <c r="AP58" s="189"/>
      <c r="AQ58" s="173"/>
      <c r="AR58" s="174"/>
      <c r="AS58" s="174"/>
      <c r="AT58" s="174"/>
      <c r="AU58" s="174"/>
      <c r="AV58" s="174"/>
      <c r="AW58" s="175"/>
      <c r="AX58" s="170"/>
      <c r="AY58" s="171"/>
      <c r="AZ58" s="171"/>
      <c r="BA58" s="171"/>
      <c r="BB58" s="171"/>
      <c r="BC58" s="171"/>
      <c r="BD58" s="171"/>
      <c r="BE58" s="171"/>
      <c r="BF58" s="171"/>
      <c r="BG58" s="172"/>
      <c r="BH58" s="173"/>
      <c r="BI58" s="174"/>
      <c r="BJ58" s="174"/>
      <c r="BK58" s="174"/>
      <c r="BL58" s="175"/>
      <c r="BM58" s="173"/>
      <c r="BN58" s="174"/>
      <c r="BO58" s="174"/>
      <c r="BP58" s="174"/>
      <c r="BQ58" s="175"/>
      <c r="BR58" s="173"/>
      <c r="BS58" s="174"/>
      <c r="BT58" s="174"/>
      <c r="BU58" s="174"/>
      <c r="BV58" s="175"/>
      <c r="BW58" s="35"/>
      <c r="BY58" s="36" t="e">
        <f t="shared" si="2"/>
        <v>#DIV/0!</v>
      </c>
    </row>
    <row r="59" spans="1:77" s="36" customFormat="1" x14ac:dyDescent="0.25">
      <c r="A59" s="35"/>
      <c r="B59" s="185">
        <f t="shared" si="1"/>
        <v>39</v>
      </c>
      <c r="C59" s="186"/>
      <c r="D59" s="208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10"/>
      <c r="AE59" s="178"/>
      <c r="AF59" s="179"/>
      <c r="AG59" s="179"/>
      <c r="AH59" s="179"/>
      <c r="AI59" s="179"/>
      <c r="AJ59" s="180"/>
      <c r="AK59" s="187"/>
      <c r="AL59" s="188"/>
      <c r="AM59" s="188"/>
      <c r="AN59" s="188"/>
      <c r="AO59" s="188"/>
      <c r="AP59" s="189"/>
      <c r="AQ59" s="173"/>
      <c r="AR59" s="174"/>
      <c r="AS59" s="174"/>
      <c r="AT59" s="174"/>
      <c r="AU59" s="174"/>
      <c r="AV59" s="174"/>
      <c r="AW59" s="175"/>
      <c r="AX59" s="170"/>
      <c r="AY59" s="171"/>
      <c r="AZ59" s="171"/>
      <c r="BA59" s="171"/>
      <c r="BB59" s="171"/>
      <c r="BC59" s="171"/>
      <c r="BD59" s="171"/>
      <c r="BE59" s="171"/>
      <c r="BF59" s="171"/>
      <c r="BG59" s="172"/>
      <c r="BH59" s="173"/>
      <c r="BI59" s="174"/>
      <c r="BJ59" s="174"/>
      <c r="BK59" s="174"/>
      <c r="BL59" s="175"/>
      <c r="BM59" s="173"/>
      <c r="BN59" s="174"/>
      <c r="BO59" s="174"/>
      <c r="BP59" s="174"/>
      <c r="BQ59" s="175"/>
      <c r="BR59" s="173"/>
      <c r="BS59" s="174"/>
      <c r="BT59" s="174"/>
      <c r="BU59" s="174"/>
      <c r="BV59" s="175"/>
      <c r="BW59" s="35"/>
      <c r="BY59" s="36" t="e">
        <f t="shared" si="2"/>
        <v>#DIV/0!</v>
      </c>
    </row>
    <row r="60" spans="1:77" s="36" customFormat="1" x14ac:dyDescent="0.25">
      <c r="A60" s="35"/>
      <c r="B60" s="185">
        <f t="shared" si="1"/>
        <v>40</v>
      </c>
      <c r="C60" s="186"/>
      <c r="D60" s="208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10"/>
      <c r="AE60" s="178"/>
      <c r="AF60" s="179"/>
      <c r="AG60" s="179"/>
      <c r="AH60" s="179"/>
      <c r="AI60" s="179"/>
      <c r="AJ60" s="180"/>
      <c r="AK60" s="187"/>
      <c r="AL60" s="188"/>
      <c r="AM60" s="188"/>
      <c r="AN60" s="188"/>
      <c r="AO60" s="188"/>
      <c r="AP60" s="189"/>
      <c r="AQ60" s="173"/>
      <c r="AR60" s="174"/>
      <c r="AS60" s="174"/>
      <c r="AT60" s="174"/>
      <c r="AU60" s="174"/>
      <c r="AV60" s="174"/>
      <c r="AW60" s="175"/>
      <c r="AX60" s="170"/>
      <c r="AY60" s="171"/>
      <c r="AZ60" s="171"/>
      <c r="BA60" s="171"/>
      <c r="BB60" s="171"/>
      <c r="BC60" s="171"/>
      <c r="BD60" s="171"/>
      <c r="BE60" s="171"/>
      <c r="BF60" s="171"/>
      <c r="BG60" s="172"/>
      <c r="BH60" s="173"/>
      <c r="BI60" s="174"/>
      <c r="BJ60" s="174"/>
      <c r="BK60" s="174"/>
      <c r="BL60" s="175"/>
      <c r="BM60" s="173"/>
      <c r="BN60" s="174"/>
      <c r="BO60" s="174"/>
      <c r="BP60" s="174"/>
      <c r="BQ60" s="175"/>
      <c r="BR60" s="173"/>
      <c r="BS60" s="174"/>
      <c r="BT60" s="174"/>
      <c r="BU60" s="174"/>
      <c r="BV60" s="175"/>
      <c r="BW60" s="35"/>
      <c r="BY60" s="36" t="e">
        <f t="shared" si="2"/>
        <v>#DIV/0!</v>
      </c>
    </row>
    <row r="61" spans="1:77" s="36" customFormat="1" x14ac:dyDescent="0.25">
      <c r="A61" s="35"/>
      <c r="B61" s="185">
        <f t="shared" si="1"/>
        <v>41</v>
      </c>
      <c r="C61" s="186"/>
      <c r="D61" s="208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10"/>
      <c r="AE61" s="178"/>
      <c r="AF61" s="179"/>
      <c r="AG61" s="179"/>
      <c r="AH61" s="179"/>
      <c r="AI61" s="179"/>
      <c r="AJ61" s="180"/>
      <c r="AK61" s="187"/>
      <c r="AL61" s="188"/>
      <c r="AM61" s="188"/>
      <c r="AN61" s="188"/>
      <c r="AO61" s="188"/>
      <c r="AP61" s="189"/>
      <c r="AQ61" s="173"/>
      <c r="AR61" s="174"/>
      <c r="AS61" s="174"/>
      <c r="AT61" s="174"/>
      <c r="AU61" s="174"/>
      <c r="AV61" s="174"/>
      <c r="AW61" s="175"/>
      <c r="AX61" s="170"/>
      <c r="AY61" s="171"/>
      <c r="AZ61" s="171"/>
      <c r="BA61" s="171"/>
      <c r="BB61" s="171"/>
      <c r="BC61" s="171"/>
      <c r="BD61" s="171"/>
      <c r="BE61" s="171"/>
      <c r="BF61" s="171"/>
      <c r="BG61" s="172"/>
      <c r="BH61" s="173"/>
      <c r="BI61" s="174"/>
      <c r="BJ61" s="174"/>
      <c r="BK61" s="174"/>
      <c r="BL61" s="175"/>
      <c r="BM61" s="173"/>
      <c r="BN61" s="174"/>
      <c r="BO61" s="174"/>
      <c r="BP61" s="174"/>
      <c r="BQ61" s="175"/>
      <c r="BR61" s="173"/>
      <c r="BS61" s="174"/>
      <c r="BT61" s="174"/>
      <c r="BU61" s="174"/>
      <c r="BV61" s="175"/>
      <c r="BW61" s="35"/>
      <c r="BY61" s="36" t="e">
        <f t="shared" si="2"/>
        <v>#DIV/0!</v>
      </c>
    </row>
    <row r="62" spans="1:77" s="36" customFormat="1" x14ac:dyDescent="0.25">
      <c r="A62" s="35"/>
      <c r="B62" s="185">
        <f t="shared" si="1"/>
        <v>42</v>
      </c>
      <c r="C62" s="186"/>
      <c r="D62" s="208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10"/>
      <c r="AE62" s="178"/>
      <c r="AF62" s="179"/>
      <c r="AG62" s="179"/>
      <c r="AH62" s="179"/>
      <c r="AI62" s="179"/>
      <c r="AJ62" s="180"/>
      <c r="AK62" s="187"/>
      <c r="AL62" s="188"/>
      <c r="AM62" s="188"/>
      <c r="AN62" s="188"/>
      <c r="AO62" s="188"/>
      <c r="AP62" s="189"/>
      <c r="AQ62" s="173"/>
      <c r="AR62" s="174"/>
      <c r="AS62" s="174"/>
      <c r="AT62" s="174"/>
      <c r="AU62" s="174"/>
      <c r="AV62" s="174"/>
      <c r="AW62" s="175"/>
      <c r="AX62" s="170"/>
      <c r="AY62" s="171"/>
      <c r="AZ62" s="171"/>
      <c r="BA62" s="171"/>
      <c r="BB62" s="171"/>
      <c r="BC62" s="171"/>
      <c r="BD62" s="171"/>
      <c r="BE62" s="171"/>
      <c r="BF62" s="171"/>
      <c r="BG62" s="172"/>
      <c r="BH62" s="173"/>
      <c r="BI62" s="174"/>
      <c r="BJ62" s="174"/>
      <c r="BK62" s="174"/>
      <c r="BL62" s="175"/>
      <c r="BM62" s="173"/>
      <c r="BN62" s="174"/>
      <c r="BO62" s="174"/>
      <c r="BP62" s="174"/>
      <c r="BQ62" s="175"/>
      <c r="BR62" s="173"/>
      <c r="BS62" s="174"/>
      <c r="BT62" s="174"/>
      <c r="BU62" s="174"/>
      <c r="BV62" s="175"/>
      <c r="BW62" s="35"/>
      <c r="BY62" s="36" t="e">
        <f t="shared" si="2"/>
        <v>#DIV/0!</v>
      </c>
    </row>
    <row r="63" spans="1:77" s="36" customFormat="1" x14ac:dyDescent="0.25">
      <c r="A63" s="35"/>
      <c r="B63" s="185">
        <f t="shared" si="1"/>
        <v>43</v>
      </c>
      <c r="C63" s="186"/>
      <c r="D63" s="208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10"/>
      <c r="AE63" s="178"/>
      <c r="AF63" s="179"/>
      <c r="AG63" s="179"/>
      <c r="AH63" s="179"/>
      <c r="AI63" s="179"/>
      <c r="AJ63" s="180"/>
      <c r="AK63" s="187"/>
      <c r="AL63" s="188"/>
      <c r="AM63" s="188"/>
      <c r="AN63" s="188"/>
      <c r="AO63" s="188"/>
      <c r="AP63" s="189"/>
      <c r="AQ63" s="173"/>
      <c r="AR63" s="174"/>
      <c r="AS63" s="174"/>
      <c r="AT63" s="174"/>
      <c r="AU63" s="174"/>
      <c r="AV63" s="174"/>
      <c r="AW63" s="175"/>
      <c r="AX63" s="170"/>
      <c r="AY63" s="171"/>
      <c r="AZ63" s="171"/>
      <c r="BA63" s="171"/>
      <c r="BB63" s="171"/>
      <c r="BC63" s="171"/>
      <c r="BD63" s="171"/>
      <c r="BE63" s="171"/>
      <c r="BF63" s="171"/>
      <c r="BG63" s="172"/>
      <c r="BH63" s="173"/>
      <c r="BI63" s="174"/>
      <c r="BJ63" s="174"/>
      <c r="BK63" s="174"/>
      <c r="BL63" s="175"/>
      <c r="BM63" s="173"/>
      <c r="BN63" s="174"/>
      <c r="BO63" s="174"/>
      <c r="BP63" s="174"/>
      <c r="BQ63" s="175"/>
      <c r="BR63" s="173"/>
      <c r="BS63" s="174"/>
      <c r="BT63" s="174"/>
      <c r="BU63" s="174"/>
      <c r="BV63" s="175"/>
      <c r="BW63" s="35"/>
      <c r="BY63" s="36" t="e">
        <f t="shared" si="2"/>
        <v>#DIV/0!</v>
      </c>
    </row>
    <row r="64" spans="1:77" s="36" customFormat="1" x14ac:dyDescent="0.25">
      <c r="A64" s="35"/>
      <c r="B64" s="185">
        <f t="shared" si="1"/>
        <v>44</v>
      </c>
      <c r="C64" s="186"/>
      <c r="D64" s="208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10"/>
      <c r="AE64" s="178"/>
      <c r="AF64" s="179"/>
      <c r="AG64" s="179"/>
      <c r="AH64" s="179"/>
      <c r="AI64" s="179"/>
      <c r="AJ64" s="180"/>
      <c r="AK64" s="187"/>
      <c r="AL64" s="188"/>
      <c r="AM64" s="188"/>
      <c r="AN64" s="188"/>
      <c r="AO64" s="188"/>
      <c r="AP64" s="189"/>
      <c r="AQ64" s="173"/>
      <c r="AR64" s="174"/>
      <c r="AS64" s="174"/>
      <c r="AT64" s="174"/>
      <c r="AU64" s="174"/>
      <c r="AV64" s="174"/>
      <c r="AW64" s="175"/>
      <c r="AX64" s="170"/>
      <c r="AY64" s="171"/>
      <c r="AZ64" s="171"/>
      <c r="BA64" s="171"/>
      <c r="BB64" s="171"/>
      <c r="BC64" s="171"/>
      <c r="BD64" s="171"/>
      <c r="BE64" s="171"/>
      <c r="BF64" s="171"/>
      <c r="BG64" s="172"/>
      <c r="BH64" s="173"/>
      <c r="BI64" s="174"/>
      <c r="BJ64" s="174"/>
      <c r="BK64" s="174"/>
      <c r="BL64" s="175"/>
      <c r="BM64" s="173"/>
      <c r="BN64" s="174"/>
      <c r="BO64" s="174"/>
      <c r="BP64" s="174"/>
      <c r="BQ64" s="175"/>
      <c r="BR64" s="173"/>
      <c r="BS64" s="174"/>
      <c r="BT64" s="174"/>
      <c r="BU64" s="174"/>
      <c r="BV64" s="175"/>
      <c r="BW64" s="35"/>
      <c r="BY64" s="36" t="e">
        <f t="shared" si="2"/>
        <v>#DIV/0!</v>
      </c>
    </row>
    <row r="65" spans="1:77" s="36" customFormat="1" x14ac:dyDescent="0.25">
      <c r="A65" s="35"/>
      <c r="B65" s="185">
        <f t="shared" si="1"/>
        <v>45</v>
      </c>
      <c r="C65" s="186"/>
      <c r="D65" s="208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  <c r="AC65" s="209"/>
      <c r="AD65" s="210"/>
      <c r="AE65" s="178"/>
      <c r="AF65" s="179"/>
      <c r="AG65" s="179"/>
      <c r="AH65" s="179"/>
      <c r="AI65" s="179"/>
      <c r="AJ65" s="180"/>
      <c r="AK65" s="187"/>
      <c r="AL65" s="188"/>
      <c r="AM65" s="188"/>
      <c r="AN65" s="188"/>
      <c r="AO65" s="188"/>
      <c r="AP65" s="189"/>
      <c r="AQ65" s="173"/>
      <c r="AR65" s="174"/>
      <c r="AS65" s="174"/>
      <c r="AT65" s="174"/>
      <c r="AU65" s="174"/>
      <c r="AV65" s="174"/>
      <c r="AW65" s="175"/>
      <c r="AX65" s="170"/>
      <c r="AY65" s="171"/>
      <c r="AZ65" s="171"/>
      <c r="BA65" s="171"/>
      <c r="BB65" s="171"/>
      <c r="BC65" s="171"/>
      <c r="BD65" s="171"/>
      <c r="BE65" s="171"/>
      <c r="BF65" s="171"/>
      <c r="BG65" s="172"/>
      <c r="BH65" s="173"/>
      <c r="BI65" s="174"/>
      <c r="BJ65" s="174"/>
      <c r="BK65" s="174"/>
      <c r="BL65" s="175"/>
      <c r="BM65" s="173"/>
      <c r="BN65" s="174"/>
      <c r="BO65" s="174"/>
      <c r="BP65" s="174"/>
      <c r="BQ65" s="175"/>
      <c r="BR65" s="173"/>
      <c r="BS65" s="174"/>
      <c r="BT65" s="174"/>
      <c r="BU65" s="174"/>
      <c r="BV65" s="175"/>
      <c r="BW65" s="35"/>
      <c r="BY65" s="36" t="e">
        <f t="shared" si="2"/>
        <v>#DIV/0!</v>
      </c>
    </row>
    <row r="66" spans="1:77" s="36" customFormat="1" x14ac:dyDescent="0.25">
      <c r="A66" s="35"/>
      <c r="B66" s="185">
        <f t="shared" si="1"/>
        <v>46</v>
      </c>
      <c r="C66" s="186"/>
      <c r="D66" s="208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10"/>
      <c r="AE66" s="178"/>
      <c r="AF66" s="179"/>
      <c r="AG66" s="179"/>
      <c r="AH66" s="179"/>
      <c r="AI66" s="179"/>
      <c r="AJ66" s="180"/>
      <c r="AK66" s="187"/>
      <c r="AL66" s="188"/>
      <c r="AM66" s="188"/>
      <c r="AN66" s="188"/>
      <c r="AO66" s="188"/>
      <c r="AP66" s="189"/>
      <c r="AQ66" s="173"/>
      <c r="AR66" s="174"/>
      <c r="AS66" s="174"/>
      <c r="AT66" s="174"/>
      <c r="AU66" s="174"/>
      <c r="AV66" s="174"/>
      <c r="AW66" s="175"/>
      <c r="AX66" s="170"/>
      <c r="AY66" s="171"/>
      <c r="AZ66" s="171"/>
      <c r="BA66" s="171"/>
      <c r="BB66" s="171"/>
      <c r="BC66" s="171"/>
      <c r="BD66" s="171"/>
      <c r="BE66" s="171"/>
      <c r="BF66" s="171"/>
      <c r="BG66" s="172"/>
      <c r="BH66" s="173"/>
      <c r="BI66" s="174"/>
      <c r="BJ66" s="174"/>
      <c r="BK66" s="174"/>
      <c r="BL66" s="175"/>
      <c r="BM66" s="173"/>
      <c r="BN66" s="174"/>
      <c r="BO66" s="174"/>
      <c r="BP66" s="174"/>
      <c r="BQ66" s="175"/>
      <c r="BR66" s="173"/>
      <c r="BS66" s="174"/>
      <c r="BT66" s="174"/>
      <c r="BU66" s="174"/>
      <c r="BV66" s="175"/>
      <c r="BW66" s="35"/>
      <c r="BY66" s="36" t="e">
        <f t="shared" si="2"/>
        <v>#DIV/0!</v>
      </c>
    </row>
    <row r="67" spans="1:77" s="36" customFormat="1" x14ac:dyDescent="0.25">
      <c r="A67" s="35"/>
      <c r="B67" s="185">
        <f t="shared" si="1"/>
        <v>47</v>
      </c>
      <c r="C67" s="186"/>
      <c r="D67" s="208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10"/>
      <c r="AE67" s="178"/>
      <c r="AF67" s="179"/>
      <c r="AG67" s="179"/>
      <c r="AH67" s="179"/>
      <c r="AI67" s="179"/>
      <c r="AJ67" s="180"/>
      <c r="AK67" s="187"/>
      <c r="AL67" s="188"/>
      <c r="AM67" s="188"/>
      <c r="AN67" s="188"/>
      <c r="AO67" s="188"/>
      <c r="AP67" s="189"/>
      <c r="AQ67" s="173"/>
      <c r="AR67" s="174"/>
      <c r="AS67" s="174"/>
      <c r="AT67" s="174"/>
      <c r="AU67" s="174"/>
      <c r="AV67" s="174"/>
      <c r="AW67" s="175"/>
      <c r="AX67" s="170"/>
      <c r="AY67" s="171"/>
      <c r="AZ67" s="171"/>
      <c r="BA67" s="171"/>
      <c r="BB67" s="171"/>
      <c r="BC67" s="171"/>
      <c r="BD67" s="171"/>
      <c r="BE67" s="171"/>
      <c r="BF67" s="171"/>
      <c r="BG67" s="172"/>
      <c r="BH67" s="173"/>
      <c r="BI67" s="174"/>
      <c r="BJ67" s="174"/>
      <c r="BK67" s="174"/>
      <c r="BL67" s="175"/>
      <c r="BM67" s="173"/>
      <c r="BN67" s="174"/>
      <c r="BO67" s="174"/>
      <c r="BP67" s="174"/>
      <c r="BQ67" s="175"/>
      <c r="BR67" s="173"/>
      <c r="BS67" s="174"/>
      <c r="BT67" s="174"/>
      <c r="BU67" s="174"/>
      <c r="BV67" s="175"/>
      <c r="BW67" s="35"/>
      <c r="BY67" s="36" t="e">
        <f t="shared" si="2"/>
        <v>#DIV/0!</v>
      </c>
    </row>
    <row r="68" spans="1:77" s="36" customFormat="1" x14ac:dyDescent="0.25">
      <c r="A68" s="35"/>
      <c r="B68" s="185">
        <f t="shared" si="1"/>
        <v>48</v>
      </c>
      <c r="C68" s="186"/>
      <c r="D68" s="208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10"/>
      <c r="AE68" s="178"/>
      <c r="AF68" s="179"/>
      <c r="AG68" s="179"/>
      <c r="AH68" s="179"/>
      <c r="AI68" s="179"/>
      <c r="AJ68" s="180"/>
      <c r="AK68" s="187"/>
      <c r="AL68" s="188"/>
      <c r="AM68" s="188"/>
      <c r="AN68" s="188"/>
      <c r="AO68" s="188"/>
      <c r="AP68" s="189"/>
      <c r="AQ68" s="173"/>
      <c r="AR68" s="174"/>
      <c r="AS68" s="174"/>
      <c r="AT68" s="174"/>
      <c r="AU68" s="174"/>
      <c r="AV68" s="174"/>
      <c r="AW68" s="175"/>
      <c r="AX68" s="170"/>
      <c r="AY68" s="171"/>
      <c r="AZ68" s="171"/>
      <c r="BA68" s="171"/>
      <c r="BB68" s="171"/>
      <c r="BC68" s="171"/>
      <c r="BD68" s="171"/>
      <c r="BE68" s="171"/>
      <c r="BF68" s="171"/>
      <c r="BG68" s="172"/>
      <c r="BH68" s="173"/>
      <c r="BI68" s="174"/>
      <c r="BJ68" s="174"/>
      <c r="BK68" s="174"/>
      <c r="BL68" s="175"/>
      <c r="BM68" s="173"/>
      <c r="BN68" s="174"/>
      <c r="BO68" s="174"/>
      <c r="BP68" s="174"/>
      <c r="BQ68" s="175"/>
      <c r="BR68" s="173"/>
      <c r="BS68" s="174"/>
      <c r="BT68" s="174"/>
      <c r="BU68" s="174"/>
      <c r="BV68" s="175"/>
      <c r="BW68" s="35"/>
      <c r="BY68" s="36" t="e">
        <f t="shared" si="2"/>
        <v>#DIV/0!</v>
      </c>
    </row>
    <row r="69" spans="1:77" s="36" customFormat="1" x14ac:dyDescent="0.25">
      <c r="A69" s="35"/>
      <c r="B69" s="185">
        <f t="shared" si="1"/>
        <v>49</v>
      </c>
      <c r="C69" s="186"/>
      <c r="D69" s="208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10"/>
      <c r="AE69" s="178"/>
      <c r="AF69" s="179"/>
      <c r="AG69" s="179"/>
      <c r="AH69" s="179"/>
      <c r="AI69" s="179"/>
      <c r="AJ69" s="180"/>
      <c r="AK69" s="187"/>
      <c r="AL69" s="188"/>
      <c r="AM69" s="188"/>
      <c r="AN69" s="188"/>
      <c r="AO69" s="188"/>
      <c r="AP69" s="189"/>
      <c r="AQ69" s="173"/>
      <c r="AR69" s="174"/>
      <c r="AS69" s="174"/>
      <c r="AT69" s="174"/>
      <c r="AU69" s="174"/>
      <c r="AV69" s="174"/>
      <c r="AW69" s="175"/>
      <c r="AX69" s="170"/>
      <c r="AY69" s="171"/>
      <c r="AZ69" s="171"/>
      <c r="BA69" s="171"/>
      <c r="BB69" s="171"/>
      <c r="BC69" s="171"/>
      <c r="BD69" s="171"/>
      <c r="BE69" s="171"/>
      <c r="BF69" s="171"/>
      <c r="BG69" s="172"/>
      <c r="BH69" s="173"/>
      <c r="BI69" s="174"/>
      <c r="BJ69" s="174"/>
      <c r="BK69" s="174"/>
      <c r="BL69" s="175"/>
      <c r="BM69" s="173"/>
      <c r="BN69" s="174"/>
      <c r="BO69" s="174"/>
      <c r="BP69" s="174"/>
      <c r="BQ69" s="175"/>
      <c r="BR69" s="173"/>
      <c r="BS69" s="174"/>
      <c r="BT69" s="174"/>
      <c r="BU69" s="174"/>
      <c r="BV69" s="175"/>
      <c r="BW69" s="35"/>
      <c r="BY69" s="36" t="e">
        <f t="shared" si="2"/>
        <v>#DIV/0!</v>
      </c>
    </row>
    <row r="70" spans="1:77" s="36" customFormat="1" x14ac:dyDescent="0.25">
      <c r="A70" s="35"/>
      <c r="B70" s="185">
        <f t="shared" si="1"/>
        <v>50</v>
      </c>
      <c r="C70" s="186"/>
      <c r="D70" s="208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10"/>
      <c r="AE70" s="178"/>
      <c r="AF70" s="179"/>
      <c r="AG70" s="179"/>
      <c r="AH70" s="179"/>
      <c r="AI70" s="179"/>
      <c r="AJ70" s="180"/>
      <c r="AK70" s="187"/>
      <c r="AL70" s="188"/>
      <c r="AM70" s="188"/>
      <c r="AN70" s="188"/>
      <c r="AO70" s="188"/>
      <c r="AP70" s="189"/>
      <c r="AQ70" s="173"/>
      <c r="AR70" s="174"/>
      <c r="AS70" s="174"/>
      <c r="AT70" s="174"/>
      <c r="AU70" s="174"/>
      <c r="AV70" s="174"/>
      <c r="AW70" s="175"/>
      <c r="AX70" s="170"/>
      <c r="AY70" s="171"/>
      <c r="AZ70" s="171"/>
      <c r="BA70" s="171"/>
      <c r="BB70" s="171"/>
      <c r="BC70" s="171"/>
      <c r="BD70" s="171"/>
      <c r="BE70" s="171"/>
      <c r="BF70" s="171"/>
      <c r="BG70" s="172"/>
      <c r="BH70" s="173"/>
      <c r="BI70" s="174"/>
      <c r="BJ70" s="174"/>
      <c r="BK70" s="174"/>
      <c r="BL70" s="175"/>
      <c r="BM70" s="173"/>
      <c r="BN70" s="174"/>
      <c r="BO70" s="174"/>
      <c r="BP70" s="174"/>
      <c r="BQ70" s="175"/>
      <c r="BR70" s="173"/>
      <c r="BS70" s="174"/>
      <c r="BT70" s="174"/>
      <c r="BU70" s="174"/>
      <c r="BV70" s="175"/>
      <c r="BW70" s="35"/>
      <c r="BY70" s="36" t="e">
        <f t="shared" si="2"/>
        <v>#DIV/0!</v>
      </c>
    </row>
    <row r="71" spans="1:77" s="36" customFormat="1" x14ac:dyDescent="0.25">
      <c r="A71" s="35"/>
      <c r="B71" s="185">
        <f t="shared" si="1"/>
        <v>51</v>
      </c>
      <c r="C71" s="186"/>
      <c r="D71" s="208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10"/>
      <c r="AE71" s="178"/>
      <c r="AF71" s="179"/>
      <c r="AG71" s="179"/>
      <c r="AH71" s="179"/>
      <c r="AI71" s="179"/>
      <c r="AJ71" s="180"/>
      <c r="AK71" s="187"/>
      <c r="AL71" s="188"/>
      <c r="AM71" s="188"/>
      <c r="AN71" s="188"/>
      <c r="AO71" s="188"/>
      <c r="AP71" s="189"/>
      <c r="AQ71" s="173"/>
      <c r="AR71" s="174"/>
      <c r="AS71" s="174"/>
      <c r="AT71" s="174"/>
      <c r="AU71" s="174"/>
      <c r="AV71" s="174"/>
      <c r="AW71" s="175"/>
      <c r="AX71" s="170"/>
      <c r="AY71" s="171"/>
      <c r="AZ71" s="171"/>
      <c r="BA71" s="171"/>
      <c r="BB71" s="171"/>
      <c r="BC71" s="171"/>
      <c r="BD71" s="171"/>
      <c r="BE71" s="171"/>
      <c r="BF71" s="171"/>
      <c r="BG71" s="172"/>
      <c r="BH71" s="173"/>
      <c r="BI71" s="174"/>
      <c r="BJ71" s="174"/>
      <c r="BK71" s="174"/>
      <c r="BL71" s="175"/>
      <c r="BM71" s="173"/>
      <c r="BN71" s="174"/>
      <c r="BO71" s="174"/>
      <c r="BP71" s="174"/>
      <c r="BQ71" s="175"/>
      <c r="BR71" s="173"/>
      <c r="BS71" s="174"/>
      <c r="BT71" s="174"/>
      <c r="BU71" s="174"/>
      <c r="BV71" s="175"/>
      <c r="BW71" s="35"/>
      <c r="BY71" s="36" t="e">
        <f t="shared" si="2"/>
        <v>#DIV/0!</v>
      </c>
    </row>
    <row r="72" spans="1:77" s="36" customFormat="1" x14ac:dyDescent="0.25">
      <c r="A72" s="35"/>
      <c r="B72" s="185">
        <f t="shared" si="1"/>
        <v>52</v>
      </c>
      <c r="C72" s="186"/>
      <c r="D72" s="208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10"/>
      <c r="AE72" s="178"/>
      <c r="AF72" s="179"/>
      <c r="AG72" s="179"/>
      <c r="AH72" s="179"/>
      <c r="AI72" s="179"/>
      <c r="AJ72" s="180"/>
      <c r="AK72" s="187"/>
      <c r="AL72" s="188"/>
      <c r="AM72" s="188"/>
      <c r="AN72" s="188"/>
      <c r="AO72" s="188"/>
      <c r="AP72" s="189"/>
      <c r="AQ72" s="173"/>
      <c r="AR72" s="174"/>
      <c r="AS72" s="174"/>
      <c r="AT72" s="174"/>
      <c r="AU72" s="174"/>
      <c r="AV72" s="174"/>
      <c r="AW72" s="175"/>
      <c r="AX72" s="170"/>
      <c r="AY72" s="171"/>
      <c r="AZ72" s="171"/>
      <c r="BA72" s="171"/>
      <c r="BB72" s="171"/>
      <c r="BC72" s="171"/>
      <c r="BD72" s="171"/>
      <c r="BE72" s="171"/>
      <c r="BF72" s="171"/>
      <c r="BG72" s="172"/>
      <c r="BH72" s="173"/>
      <c r="BI72" s="174"/>
      <c r="BJ72" s="174"/>
      <c r="BK72" s="174"/>
      <c r="BL72" s="175"/>
      <c r="BM72" s="173"/>
      <c r="BN72" s="174"/>
      <c r="BO72" s="174"/>
      <c r="BP72" s="174"/>
      <c r="BQ72" s="175"/>
      <c r="BR72" s="173"/>
      <c r="BS72" s="174"/>
      <c r="BT72" s="174"/>
      <c r="BU72" s="174"/>
      <c r="BV72" s="175"/>
      <c r="BW72" s="35"/>
      <c r="BY72" s="36" t="e">
        <f t="shared" si="2"/>
        <v>#DIV/0!</v>
      </c>
    </row>
    <row r="73" spans="1:77" s="36" customFormat="1" x14ac:dyDescent="0.25">
      <c r="A73" s="35"/>
      <c r="B73" s="185">
        <f t="shared" si="1"/>
        <v>53</v>
      </c>
      <c r="C73" s="186"/>
      <c r="D73" s="208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10"/>
      <c r="AE73" s="178"/>
      <c r="AF73" s="179"/>
      <c r="AG73" s="179"/>
      <c r="AH73" s="179"/>
      <c r="AI73" s="179"/>
      <c r="AJ73" s="180"/>
      <c r="AK73" s="187"/>
      <c r="AL73" s="188"/>
      <c r="AM73" s="188"/>
      <c r="AN73" s="188"/>
      <c r="AO73" s="188"/>
      <c r="AP73" s="189"/>
      <c r="AQ73" s="173"/>
      <c r="AR73" s="174"/>
      <c r="AS73" s="174"/>
      <c r="AT73" s="174"/>
      <c r="AU73" s="174"/>
      <c r="AV73" s="174"/>
      <c r="AW73" s="175"/>
      <c r="AX73" s="170"/>
      <c r="AY73" s="171"/>
      <c r="AZ73" s="171"/>
      <c r="BA73" s="171"/>
      <c r="BB73" s="171"/>
      <c r="BC73" s="171"/>
      <c r="BD73" s="171"/>
      <c r="BE73" s="171"/>
      <c r="BF73" s="171"/>
      <c r="BG73" s="172"/>
      <c r="BH73" s="173"/>
      <c r="BI73" s="174"/>
      <c r="BJ73" s="174"/>
      <c r="BK73" s="174"/>
      <c r="BL73" s="175"/>
      <c r="BM73" s="173"/>
      <c r="BN73" s="174"/>
      <c r="BO73" s="174"/>
      <c r="BP73" s="174"/>
      <c r="BQ73" s="175"/>
      <c r="BR73" s="173"/>
      <c r="BS73" s="174"/>
      <c r="BT73" s="174"/>
      <c r="BU73" s="174"/>
      <c r="BV73" s="175"/>
      <c r="BW73" s="35"/>
      <c r="BY73" s="36" t="e">
        <f t="shared" si="2"/>
        <v>#DIV/0!</v>
      </c>
    </row>
    <row r="74" spans="1:77" s="36" customFormat="1" x14ac:dyDescent="0.25">
      <c r="A74" s="35"/>
      <c r="B74" s="185">
        <f t="shared" si="1"/>
        <v>54</v>
      </c>
      <c r="C74" s="186"/>
      <c r="D74" s="208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10"/>
      <c r="AE74" s="178"/>
      <c r="AF74" s="179"/>
      <c r="AG74" s="179"/>
      <c r="AH74" s="179"/>
      <c r="AI74" s="179"/>
      <c r="AJ74" s="180"/>
      <c r="AK74" s="187"/>
      <c r="AL74" s="188"/>
      <c r="AM74" s="188"/>
      <c r="AN74" s="188"/>
      <c r="AO74" s="188"/>
      <c r="AP74" s="189"/>
      <c r="AQ74" s="173"/>
      <c r="AR74" s="174"/>
      <c r="AS74" s="174"/>
      <c r="AT74" s="174"/>
      <c r="AU74" s="174"/>
      <c r="AV74" s="174"/>
      <c r="AW74" s="175"/>
      <c r="AX74" s="170"/>
      <c r="AY74" s="171"/>
      <c r="AZ74" s="171"/>
      <c r="BA74" s="171"/>
      <c r="BB74" s="171"/>
      <c r="BC74" s="171"/>
      <c r="BD74" s="171"/>
      <c r="BE74" s="171"/>
      <c r="BF74" s="171"/>
      <c r="BG74" s="172"/>
      <c r="BH74" s="173"/>
      <c r="BI74" s="174"/>
      <c r="BJ74" s="174"/>
      <c r="BK74" s="174"/>
      <c r="BL74" s="175"/>
      <c r="BM74" s="173"/>
      <c r="BN74" s="174"/>
      <c r="BO74" s="174"/>
      <c r="BP74" s="174"/>
      <c r="BQ74" s="175"/>
      <c r="BR74" s="173"/>
      <c r="BS74" s="174"/>
      <c r="BT74" s="174"/>
      <c r="BU74" s="174"/>
      <c r="BV74" s="175"/>
      <c r="BW74" s="35"/>
      <c r="BY74" s="36" t="e">
        <f t="shared" si="2"/>
        <v>#DIV/0!</v>
      </c>
    </row>
    <row r="75" spans="1:77" s="36" customFormat="1" x14ac:dyDescent="0.25">
      <c r="A75" s="35"/>
      <c r="B75" s="185">
        <f t="shared" si="1"/>
        <v>55</v>
      </c>
      <c r="C75" s="186"/>
      <c r="D75" s="208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  <c r="AC75" s="209"/>
      <c r="AD75" s="210"/>
      <c r="AE75" s="178"/>
      <c r="AF75" s="179"/>
      <c r="AG75" s="179"/>
      <c r="AH75" s="179"/>
      <c r="AI75" s="179"/>
      <c r="AJ75" s="180"/>
      <c r="AK75" s="187"/>
      <c r="AL75" s="188"/>
      <c r="AM75" s="188"/>
      <c r="AN75" s="188"/>
      <c r="AO75" s="188"/>
      <c r="AP75" s="189"/>
      <c r="AQ75" s="173"/>
      <c r="AR75" s="174"/>
      <c r="AS75" s="174"/>
      <c r="AT75" s="174"/>
      <c r="AU75" s="174"/>
      <c r="AV75" s="174"/>
      <c r="AW75" s="175"/>
      <c r="AX75" s="170"/>
      <c r="AY75" s="171"/>
      <c r="AZ75" s="171"/>
      <c r="BA75" s="171"/>
      <c r="BB75" s="171"/>
      <c r="BC75" s="171"/>
      <c r="BD75" s="171"/>
      <c r="BE75" s="171"/>
      <c r="BF75" s="171"/>
      <c r="BG75" s="172"/>
      <c r="BH75" s="173"/>
      <c r="BI75" s="174"/>
      <c r="BJ75" s="174"/>
      <c r="BK75" s="174"/>
      <c r="BL75" s="175"/>
      <c r="BM75" s="173"/>
      <c r="BN75" s="174"/>
      <c r="BO75" s="174"/>
      <c r="BP75" s="174"/>
      <c r="BQ75" s="175"/>
      <c r="BR75" s="173"/>
      <c r="BS75" s="174"/>
      <c r="BT75" s="174"/>
      <c r="BU75" s="174"/>
      <c r="BV75" s="175"/>
      <c r="BW75" s="35"/>
      <c r="BY75" s="36" t="e">
        <f t="shared" si="2"/>
        <v>#DIV/0!</v>
      </c>
    </row>
    <row r="76" spans="1:77" s="36" customFormat="1" x14ac:dyDescent="0.25">
      <c r="A76" s="35"/>
      <c r="B76" s="185">
        <f t="shared" si="1"/>
        <v>56</v>
      </c>
      <c r="C76" s="186"/>
      <c r="D76" s="208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10"/>
      <c r="AE76" s="178"/>
      <c r="AF76" s="179"/>
      <c r="AG76" s="179"/>
      <c r="AH76" s="179"/>
      <c r="AI76" s="179"/>
      <c r="AJ76" s="180"/>
      <c r="AK76" s="187"/>
      <c r="AL76" s="188"/>
      <c r="AM76" s="188"/>
      <c r="AN76" s="188"/>
      <c r="AO76" s="188"/>
      <c r="AP76" s="189"/>
      <c r="AQ76" s="173"/>
      <c r="AR76" s="174"/>
      <c r="AS76" s="174"/>
      <c r="AT76" s="174"/>
      <c r="AU76" s="174"/>
      <c r="AV76" s="174"/>
      <c r="AW76" s="175"/>
      <c r="AX76" s="170"/>
      <c r="AY76" s="171"/>
      <c r="AZ76" s="171"/>
      <c r="BA76" s="171"/>
      <c r="BB76" s="171"/>
      <c r="BC76" s="171"/>
      <c r="BD76" s="171"/>
      <c r="BE76" s="171"/>
      <c r="BF76" s="171"/>
      <c r="BG76" s="172"/>
      <c r="BH76" s="173"/>
      <c r="BI76" s="174"/>
      <c r="BJ76" s="174"/>
      <c r="BK76" s="174"/>
      <c r="BL76" s="175"/>
      <c r="BM76" s="173"/>
      <c r="BN76" s="174"/>
      <c r="BO76" s="174"/>
      <c r="BP76" s="174"/>
      <c r="BQ76" s="175"/>
      <c r="BR76" s="173"/>
      <c r="BS76" s="174"/>
      <c r="BT76" s="174"/>
      <c r="BU76" s="174"/>
      <c r="BV76" s="175"/>
      <c r="BW76" s="35"/>
      <c r="BY76" s="36" t="e">
        <f t="shared" si="2"/>
        <v>#DIV/0!</v>
      </c>
    </row>
    <row r="77" spans="1:77" s="36" customFormat="1" x14ac:dyDescent="0.25">
      <c r="A77" s="35"/>
      <c r="B77" s="185">
        <f t="shared" si="1"/>
        <v>57</v>
      </c>
      <c r="C77" s="186"/>
      <c r="D77" s="208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10"/>
      <c r="AE77" s="178"/>
      <c r="AF77" s="179"/>
      <c r="AG77" s="179"/>
      <c r="AH77" s="179"/>
      <c r="AI77" s="179"/>
      <c r="AJ77" s="180"/>
      <c r="AK77" s="187"/>
      <c r="AL77" s="188"/>
      <c r="AM77" s="188"/>
      <c r="AN77" s="188"/>
      <c r="AO77" s="188"/>
      <c r="AP77" s="189"/>
      <c r="AQ77" s="173"/>
      <c r="AR77" s="174"/>
      <c r="AS77" s="174"/>
      <c r="AT77" s="174"/>
      <c r="AU77" s="174"/>
      <c r="AV77" s="174"/>
      <c r="AW77" s="175"/>
      <c r="AX77" s="170"/>
      <c r="AY77" s="171"/>
      <c r="AZ77" s="171"/>
      <c r="BA77" s="171"/>
      <c r="BB77" s="171"/>
      <c r="BC77" s="171"/>
      <c r="BD77" s="171"/>
      <c r="BE77" s="171"/>
      <c r="BF77" s="171"/>
      <c r="BG77" s="172"/>
      <c r="BH77" s="173"/>
      <c r="BI77" s="174"/>
      <c r="BJ77" s="174"/>
      <c r="BK77" s="174"/>
      <c r="BL77" s="175"/>
      <c r="BM77" s="173"/>
      <c r="BN77" s="174"/>
      <c r="BO77" s="174"/>
      <c r="BP77" s="174"/>
      <c r="BQ77" s="175"/>
      <c r="BR77" s="173"/>
      <c r="BS77" s="174"/>
      <c r="BT77" s="174"/>
      <c r="BU77" s="174"/>
      <c r="BV77" s="175"/>
      <c r="BW77" s="35"/>
      <c r="BY77" s="36" t="e">
        <f t="shared" si="2"/>
        <v>#DIV/0!</v>
      </c>
    </row>
    <row r="78" spans="1:77" s="36" customFormat="1" x14ac:dyDescent="0.25">
      <c r="A78" s="35"/>
      <c r="B78" s="185">
        <f t="shared" si="1"/>
        <v>58</v>
      </c>
      <c r="C78" s="186"/>
      <c r="D78" s="208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10"/>
      <c r="AE78" s="178"/>
      <c r="AF78" s="179"/>
      <c r="AG78" s="179"/>
      <c r="AH78" s="179"/>
      <c r="AI78" s="179"/>
      <c r="AJ78" s="180"/>
      <c r="AK78" s="187"/>
      <c r="AL78" s="188"/>
      <c r="AM78" s="188"/>
      <c r="AN78" s="188"/>
      <c r="AO78" s="188"/>
      <c r="AP78" s="189"/>
      <c r="AQ78" s="173"/>
      <c r="AR78" s="174"/>
      <c r="AS78" s="174"/>
      <c r="AT78" s="174"/>
      <c r="AU78" s="174"/>
      <c r="AV78" s="174"/>
      <c r="AW78" s="175"/>
      <c r="AX78" s="170"/>
      <c r="AY78" s="171"/>
      <c r="AZ78" s="171"/>
      <c r="BA78" s="171"/>
      <c r="BB78" s="171"/>
      <c r="BC78" s="171"/>
      <c r="BD78" s="171"/>
      <c r="BE78" s="171"/>
      <c r="BF78" s="171"/>
      <c r="BG78" s="172"/>
      <c r="BH78" s="173"/>
      <c r="BI78" s="174"/>
      <c r="BJ78" s="174"/>
      <c r="BK78" s="174"/>
      <c r="BL78" s="175"/>
      <c r="BM78" s="173"/>
      <c r="BN78" s="174"/>
      <c r="BO78" s="174"/>
      <c r="BP78" s="174"/>
      <c r="BQ78" s="175"/>
      <c r="BR78" s="173"/>
      <c r="BS78" s="174"/>
      <c r="BT78" s="174"/>
      <c r="BU78" s="174"/>
      <c r="BV78" s="175"/>
      <c r="BW78" s="35"/>
      <c r="BY78" s="36" t="e">
        <f t="shared" si="2"/>
        <v>#DIV/0!</v>
      </c>
    </row>
    <row r="79" spans="1:77" s="36" customFormat="1" x14ac:dyDescent="0.25">
      <c r="A79" s="35"/>
      <c r="B79" s="185">
        <f t="shared" si="1"/>
        <v>59</v>
      </c>
      <c r="C79" s="186"/>
      <c r="D79" s="208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  <c r="AC79" s="209"/>
      <c r="AD79" s="210"/>
      <c r="AE79" s="178"/>
      <c r="AF79" s="179"/>
      <c r="AG79" s="179"/>
      <c r="AH79" s="179"/>
      <c r="AI79" s="179"/>
      <c r="AJ79" s="180"/>
      <c r="AK79" s="187"/>
      <c r="AL79" s="188"/>
      <c r="AM79" s="188"/>
      <c r="AN79" s="188"/>
      <c r="AO79" s="188"/>
      <c r="AP79" s="189"/>
      <c r="AQ79" s="173"/>
      <c r="AR79" s="174"/>
      <c r="AS79" s="174"/>
      <c r="AT79" s="174"/>
      <c r="AU79" s="174"/>
      <c r="AV79" s="174"/>
      <c r="AW79" s="175"/>
      <c r="AX79" s="170"/>
      <c r="AY79" s="171"/>
      <c r="AZ79" s="171"/>
      <c r="BA79" s="171"/>
      <c r="BB79" s="171"/>
      <c r="BC79" s="171"/>
      <c r="BD79" s="171"/>
      <c r="BE79" s="171"/>
      <c r="BF79" s="171"/>
      <c r="BG79" s="172"/>
      <c r="BH79" s="173"/>
      <c r="BI79" s="174"/>
      <c r="BJ79" s="174"/>
      <c r="BK79" s="174"/>
      <c r="BL79" s="175"/>
      <c r="BM79" s="173"/>
      <c r="BN79" s="174"/>
      <c r="BO79" s="174"/>
      <c r="BP79" s="174"/>
      <c r="BQ79" s="175"/>
      <c r="BR79" s="173"/>
      <c r="BS79" s="174"/>
      <c r="BT79" s="174"/>
      <c r="BU79" s="174"/>
      <c r="BV79" s="175"/>
      <c r="BW79" s="35"/>
      <c r="BY79" s="36" t="e">
        <f t="shared" si="2"/>
        <v>#DIV/0!</v>
      </c>
    </row>
    <row r="80" spans="1:77" s="36" customFormat="1" x14ac:dyDescent="0.25">
      <c r="A80" s="35"/>
      <c r="B80" s="185">
        <f t="shared" si="1"/>
        <v>60</v>
      </c>
      <c r="C80" s="186"/>
      <c r="D80" s="208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10"/>
      <c r="AE80" s="178"/>
      <c r="AF80" s="179"/>
      <c r="AG80" s="179"/>
      <c r="AH80" s="179"/>
      <c r="AI80" s="179"/>
      <c r="AJ80" s="180"/>
      <c r="AK80" s="187"/>
      <c r="AL80" s="188"/>
      <c r="AM80" s="188"/>
      <c r="AN80" s="188"/>
      <c r="AO80" s="188"/>
      <c r="AP80" s="189"/>
      <c r="AQ80" s="173"/>
      <c r="AR80" s="174"/>
      <c r="AS80" s="174"/>
      <c r="AT80" s="174"/>
      <c r="AU80" s="174"/>
      <c r="AV80" s="174"/>
      <c r="AW80" s="175"/>
      <c r="AX80" s="170"/>
      <c r="AY80" s="171"/>
      <c r="AZ80" s="171"/>
      <c r="BA80" s="171"/>
      <c r="BB80" s="171"/>
      <c r="BC80" s="171"/>
      <c r="BD80" s="171"/>
      <c r="BE80" s="171"/>
      <c r="BF80" s="171"/>
      <c r="BG80" s="172"/>
      <c r="BH80" s="173"/>
      <c r="BI80" s="174"/>
      <c r="BJ80" s="174"/>
      <c r="BK80" s="174"/>
      <c r="BL80" s="175"/>
      <c r="BM80" s="173"/>
      <c r="BN80" s="174"/>
      <c r="BO80" s="174"/>
      <c r="BP80" s="174"/>
      <c r="BQ80" s="175"/>
      <c r="BR80" s="173"/>
      <c r="BS80" s="174"/>
      <c r="BT80" s="174"/>
      <c r="BU80" s="174"/>
      <c r="BV80" s="175"/>
      <c r="BW80" s="35"/>
      <c r="BY80" s="36" t="e">
        <f t="shared" si="2"/>
        <v>#DIV/0!</v>
      </c>
    </row>
    <row r="81" spans="1:77" s="36" customFormat="1" x14ac:dyDescent="0.25">
      <c r="A81" s="35"/>
      <c r="B81" s="185">
        <f t="shared" si="1"/>
        <v>61</v>
      </c>
      <c r="C81" s="186"/>
      <c r="D81" s="208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10"/>
      <c r="AE81" s="178"/>
      <c r="AF81" s="179"/>
      <c r="AG81" s="179"/>
      <c r="AH81" s="179"/>
      <c r="AI81" s="179"/>
      <c r="AJ81" s="180"/>
      <c r="AK81" s="187"/>
      <c r="AL81" s="188"/>
      <c r="AM81" s="188"/>
      <c r="AN81" s="188"/>
      <c r="AO81" s="188"/>
      <c r="AP81" s="189"/>
      <c r="AQ81" s="173"/>
      <c r="AR81" s="174"/>
      <c r="AS81" s="174"/>
      <c r="AT81" s="174"/>
      <c r="AU81" s="174"/>
      <c r="AV81" s="174"/>
      <c r="AW81" s="175"/>
      <c r="AX81" s="170"/>
      <c r="AY81" s="171"/>
      <c r="AZ81" s="171"/>
      <c r="BA81" s="171"/>
      <c r="BB81" s="171"/>
      <c r="BC81" s="171"/>
      <c r="BD81" s="171"/>
      <c r="BE81" s="171"/>
      <c r="BF81" s="171"/>
      <c r="BG81" s="172"/>
      <c r="BH81" s="173"/>
      <c r="BI81" s="174"/>
      <c r="BJ81" s="174"/>
      <c r="BK81" s="174"/>
      <c r="BL81" s="175"/>
      <c r="BM81" s="173"/>
      <c r="BN81" s="174"/>
      <c r="BO81" s="174"/>
      <c r="BP81" s="174"/>
      <c r="BQ81" s="175"/>
      <c r="BR81" s="173"/>
      <c r="BS81" s="174"/>
      <c r="BT81" s="174"/>
      <c r="BU81" s="174"/>
      <c r="BV81" s="175"/>
      <c r="BW81" s="35"/>
      <c r="BY81" s="36" t="e">
        <f t="shared" si="2"/>
        <v>#DIV/0!</v>
      </c>
    </row>
    <row r="82" spans="1:77" s="36" customFormat="1" x14ac:dyDescent="0.25">
      <c r="A82" s="35"/>
      <c r="B82" s="185">
        <f t="shared" si="1"/>
        <v>62</v>
      </c>
      <c r="C82" s="186"/>
      <c r="D82" s="208"/>
      <c r="E82" s="209"/>
      <c r="F82" s="209"/>
      <c r="G82" s="209"/>
      <c r="H82" s="209"/>
      <c r="I82" s="209"/>
      <c r="J82" s="209"/>
      <c r="K82" s="209"/>
      <c r="L82" s="209"/>
      <c r="M82" s="209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10"/>
      <c r="AE82" s="178"/>
      <c r="AF82" s="179"/>
      <c r="AG82" s="179"/>
      <c r="AH82" s="179"/>
      <c r="AI82" s="179"/>
      <c r="AJ82" s="180"/>
      <c r="AK82" s="187"/>
      <c r="AL82" s="188"/>
      <c r="AM82" s="188"/>
      <c r="AN82" s="188"/>
      <c r="AO82" s="188"/>
      <c r="AP82" s="189"/>
      <c r="AQ82" s="173"/>
      <c r="AR82" s="174"/>
      <c r="AS82" s="174"/>
      <c r="AT82" s="174"/>
      <c r="AU82" s="174"/>
      <c r="AV82" s="174"/>
      <c r="AW82" s="175"/>
      <c r="AX82" s="170"/>
      <c r="AY82" s="171"/>
      <c r="AZ82" s="171"/>
      <c r="BA82" s="171"/>
      <c r="BB82" s="171"/>
      <c r="BC82" s="171"/>
      <c r="BD82" s="171"/>
      <c r="BE82" s="171"/>
      <c r="BF82" s="171"/>
      <c r="BG82" s="172"/>
      <c r="BH82" s="173"/>
      <c r="BI82" s="174"/>
      <c r="BJ82" s="174"/>
      <c r="BK82" s="174"/>
      <c r="BL82" s="175"/>
      <c r="BM82" s="173"/>
      <c r="BN82" s="174"/>
      <c r="BO82" s="174"/>
      <c r="BP82" s="174"/>
      <c r="BQ82" s="175"/>
      <c r="BR82" s="173"/>
      <c r="BS82" s="174"/>
      <c r="BT82" s="174"/>
      <c r="BU82" s="174"/>
      <c r="BV82" s="175"/>
      <c r="BW82" s="35"/>
      <c r="BY82" s="36" t="e">
        <f t="shared" si="2"/>
        <v>#DIV/0!</v>
      </c>
    </row>
    <row r="83" spans="1:77" s="36" customFormat="1" x14ac:dyDescent="0.25">
      <c r="A83" s="35"/>
      <c r="B83" s="185">
        <f t="shared" si="1"/>
        <v>63</v>
      </c>
      <c r="C83" s="186"/>
      <c r="D83" s="208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10"/>
      <c r="AE83" s="178"/>
      <c r="AF83" s="179"/>
      <c r="AG83" s="179"/>
      <c r="AH83" s="179"/>
      <c r="AI83" s="179"/>
      <c r="AJ83" s="180"/>
      <c r="AK83" s="187"/>
      <c r="AL83" s="188"/>
      <c r="AM83" s="188"/>
      <c r="AN83" s="188"/>
      <c r="AO83" s="188"/>
      <c r="AP83" s="189"/>
      <c r="AQ83" s="173"/>
      <c r="AR83" s="174"/>
      <c r="AS83" s="174"/>
      <c r="AT83" s="174"/>
      <c r="AU83" s="174"/>
      <c r="AV83" s="174"/>
      <c r="AW83" s="175"/>
      <c r="AX83" s="170"/>
      <c r="AY83" s="171"/>
      <c r="AZ83" s="171"/>
      <c r="BA83" s="171"/>
      <c r="BB83" s="171"/>
      <c r="BC83" s="171"/>
      <c r="BD83" s="171"/>
      <c r="BE83" s="171"/>
      <c r="BF83" s="171"/>
      <c r="BG83" s="172"/>
      <c r="BH83" s="173"/>
      <c r="BI83" s="174"/>
      <c r="BJ83" s="174"/>
      <c r="BK83" s="174"/>
      <c r="BL83" s="175"/>
      <c r="BM83" s="173"/>
      <c r="BN83" s="174"/>
      <c r="BO83" s="174"/>
      <c r="BP83" s="174"/>
      <c r="BQ83" s="175"/>
      <c r="BR83" s="173"/>
      <c r="BS83" s="174"/>
      <c r="BT83" s="174"/>
      <c r="BU83" s="174"/>
      <c r="BV83" s="175"/>
      <c r="BW83" s="35"/>
      <c r="BY83" s="36" t="e">
        <f t="shared" si="2"/>
        <v>#DIV/0!</v>
      </c>
    </row>
    <row r="84" spans="1:77" s="36" customFormat="1" x14ac:dyDescent="0.25">
      <c r="A84" s="35"/>
      <c r="B84" s="185">
        <f t="shared" si="1"/>
        <v>64</v>
      </c>
      <c r="C84" s="186"/>
      <c r="D84" s="208"/>
      <c r="E84" s="209"/>
      <c r="F84" s="209"/>
      <c r="G84" s="209"/>
      <c r="H84" s="209"/>
      <c r="I84" s="209"/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09"/>
      <c r="V84" s="209"/>
      <c r="W84" s="209"/>
      <c r="X84" s="209"/>
      <c r="Y84" s="209"/>
      <c r="Z84" s="209"/>
      <c r="AA84" s="209"/>
      <c r="AB84" s="209"/>
      <c r="AC84" s="209"/>
      <c r="AD84" s="210"/>
      <c r="AE84" s="178"/>
      <c r="AF84" s="179"/>
      <c r="AG84" s="179"/>
      <c r="AH84" s="179"/>
      <c r="AI84" s="179"/>
      <c r="AJ84" s="180"/>
      <c r="AK84" s="187"/>
      <c r="AL84" s="188"/>
      <c r="AM84" s="188"/>
      <c r="AN84" s="188"/>
      <c r="AO84" s="188"/>
      <c r="AP84" s="189"/>
      <c r="AQ84" s="173"/>
      <c r="AR84" s="174"/>
      <c r="AS84" s="174"/>
      <c r="AT84" s="174"/>
      <c r="AU84" s="174"/>
      <c r="AV84" s="174"/>
      <c r="AW84" s="175"/>
      <c r="AX84" s="170"/>
      <c r="AY84" s="171"/>
      <c r="AZ84" s="171"/>
      <c r="BA84" s="171"/>
      <c r="BB84" s="171"/>
      <c r="BC84" s="171"/>
      <c r="BD84" s="171"/>
      <c r="BE84" s="171"/>
      <c r="BF84" s="171"/>
      <c r="BG84" s="172"/>
      <c r="BH84" s="173"/>
      <c r="BI84" s="174"/>
      <c r="BJ84" s="174"/>
      <c r="BK84" s="174"/>
      <c r="BL84" s="175"/>
      <c r="BM84" s="173"/>
      <c r="BN84" s="174"/>
      <c r="BO84" s="174"/>
      <c r="BP84" s="174"/>
      <c r="BQ84" s="175"/>
      <c r="BR84" s="173"/>
      <c r="BS84" s="174"/>
      <c r="BT84" s="174"/>
      <c r="BU84" s="174"/>
      <c r="BV84" s="175"/>
      <c r="BW84" s="35"/>
      <c r="BY84" s="36" t="e">
        <f t="shared" si="2"/>
        <v>#DIV/0!</v>
      </c>
    </row>
    <row r="85" spans="1:77" s="36" customFormat="1" x14ac:dyDescent="0.25">
      <c r="A85" s="35"/>
      <c r="B85" s="185">
        <f t="shared" si="1"/>
        <v>65</v>
      </c>
      <c r="C85" s="186"/>
      <c r="D85" s="208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10"/>
      <c r="AE85" s="178"/>
      <c r="AF85" s="179"/>
      <c r="AG85" s="179"/>
      <c r="AH85" s="179"/>
      <c r="AI85" s="179"/>
      <c r="AJ85" s="180"/>
      <c r="AK85" s="187"/>
      <c r="AL85" s="188"/>
      <c r="AM85" s="188"/>
      <c r="AN85" s="188"/>
      <c r="AO85" s="188"/>
      <c r="AP85" s="189"/>
      <c r="AQ85" s="173"/>
      <c r="AR85" s="174"/>
      <c r="AS85" s="174"/>
      <c r="AT85" s="174"/>
      <c r="AU85" s="174"/>
      <c r="AV85" s="174"/>
      <c r="AW85" s="175"/>
      <c r="AX85" s="170"/>
      <c r="AY85" s="171"/>
      <c r="AZ85" s="171"/>
      <c r="BA85" s="171"/>
      <c r="BB85" s="171"/>
      <c r="BC85" s="171"/>
      <c r="BD85" s="171"/>
      <c r="BE85" s="171"/>
      <c r="BF85" s="171"/>
      <c r="BG85" s="172"/>
      <c r="BH85" s="173"/>
      <c r="BI85" s="174"/>
      <c r="BJ85" s="174"/>
      <c r="BK85" s="174"/>
      <c r="BL85" s="175"/>
      <c r="BM85" s="173"/>
      <c r="BN85" s="174"/>
      <c r="BO85" s="174"/>
      <c r="BP85" s="174"/>
      <c r="BQ85" s="175"/>
      <c r="BR85" s="173"/>
      <c r="BS85" s="174"/>
      <c r="BT85" s="174"/>
      <c r="BU85" s="174"/>
      <c r="BV85" s="175"/>
      <c r="BW85" s="35"/>
      <c r="BY85" s="36" t="e">
        <f t="shared" ref="BY85:BY120" si="3">IF(BR85&gt;$CH$121,1,0)</f>
        <v>#DIV/0!</v>
      </c>
    </row>
    <row r="86" spans="1:77" s="36" customFormat="1" x14ac:dyDescent="0.25">
      <c r="A86" s="35"/>
      <c r="B86" s="185">
        <f t="shared" si="1"/>
        <v>66</v>
      </c>
      <c r="C86" s="186"/>
      <c r="D86" s="208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10"/>
      <c r="AE86" s="178"/>
      <c r="AF86" s="179"/>
      <c r="AG86" s="179"/>
      <c r="AH86" s="179"/>
      <c r="AI86" s="179"/>
      <c r="AJ86" s="180"/>
      <c r="AK86" s="187"/>
      <c r="AL86" s="188"/>
      <c r="AM86" s="188"/>
      <c r="AN86" s="188"/>
      <c r="AO86" s="188"/>
      <c r="AP86" s="189"/>
      <c r="AQ86" s="173"/>
      <c r="AR86" s="174"/>
      <c r="AS86" s="174"/>
      <c r="AT86" s="174"/>
      <c r="AU86" s="174"/>
      <c r="AV86" s="174"/>
      <c r="AW86" s="175"/>
      <c r="AX86" s="170"/>
      <c r="AY86" s="171"/>
      <c r="AZ86" s="171"/>
      <c r="BA86" s="171"/>
      <c r="BB86" s="171"/>
      <c r="BC86" s="171"/>
      <c r="BD86" s="171"/>
      <c r="BE86" s="171"/>
      <c r="BF86" s="171"/>
      <c r="BG86" s="172"/>
      <c r="BH86" s="173"/>
      <c r="BI86" s="174"/>
      <c r="BJ86" s="174"/>
      <c r="BK86" s="174"/>
      <c r="BL86" s="175"/>
      <c r="BM86" s="173"/>
      <c r="BN86" s="174"/>
      <c r="BO86" s="174"/>
      <c r="BP86" s="174"/>
      <c r="BQ86" s="175"/>
      <c r="BR86" s="173"/>
      <c r="BS86" s="174"/>
      <c r="BT86" s="174"/>
      <c r="BU86" s="174"/>
      <c r="BV86" s="175"/>
      <c r="BW86" s="35"/>
      <c r="BY86" s="36" t="e">
        <f t="shared" si="3"/>
        <v>#DIV/0!</v>
      </c>
    </row>
    <row r="87" spans="1:77" s="36" customFormat="1" x14ac:dyDescent="0.25">
      <c r="A87" s="35"/>
      <c r="B87" s="185">
        <f t="shared" ref="B87:B120" si="4">B86+1</f>
        <v>67</v>
      </c>
      <c r="C87" s="186"/>
      <c r="D87" s="208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10"/>
      <c r="AE87" s="178"/>
      <c r="AF87" s="179"/>
      <c r="AG87" s="179"/>
      <c r="AH87" s="179"/>
      <c r="AI87" s="179"/>
      <c r="AJ87" s="180"/>
      <c r="AK87" s="187"/>
      <c r="AL87" s="188"/>
      <c r="AM87" s="188"/>
      <c r="AN87" s="188"/>
      <c r="AO87" s="188"/>
      <c r="AP87" s="189"/>
      <c r="AQ87" s="173"/>
      <c r="AR87" s="174"/>
      <c r="AS87" s="174"/>
      <c r="AT87" s="174"/>
      <c r="AU87" s="174"/>
      <c r="AV87" s="174"/>
      <c r="AW87" s="175"/>
      <c r="AX87" s="170"/>
      <c r="AY87" s="171"/>
      <c r="AZ87" s="171"/>
      <c r="BA87" s="171"/>
      <c r="BB87" s="171"/>
      <c r="BC87" s="171"/>
      <c r="BD87" s="171"/>
      <c r="BE87" s="171"/>
      <c r="BF87" s="171"/>
      <c r="BG87" s="172"/>
      <c r="BH87" s="173"/>
      <c r="BI87" s="174"/>
      <c r="BJ87" s="174"/>
      <c r="BK87" s="174"/>
      <c r="BL87" s="175"/>
      <c r="BM87" s="173"/>
      <c r="BN87" s="174"/>
      <c r="BO87" s="174"/>
      <c r="BP87" s="174"/>
      <c r="BQ87" s="175"/>
      <c r="BR87" s="173"/>
      <c r="BS87" s="174"/>
      <c r="BT87" s="174"/>
      <c r="BU87" s="174"/>
      <c r="BV87" s="175"/>
      <c r="BW87" s="35"/>
      <c r="BY87" s="36" t="e">
        <f t="shared" si="3"/>
        <v>#DIV/0!</v>
      </c>
    </row>
    <row r="88" spans="1:77" s="36" customFormat="1" x14ac:dyDescent="0.25">
      <c r="A88" s="35"/>
      <c r="B88" s="185">
        <f t="shared" si="4"/>
        <v>68</v>
      </c>
      <c r="C88" s="186"/>
      <c r="D88" s="208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10"/>
      <c r="AE88" s="178"/>
      <c r="AF88" s="179"/>
      <c r="AG88" s="179"/>
      <c r="AH88" s="179"/>
      <c r="AI88" s="179"/>
      <c r="AJ88" s="180"/>
      <c r="AK88" s="187"/>
      <c r="AL88" s="188"/>
      <c r="AM88" s="188"/>
      <c r="AN88" s="188"/>
      <c r="AO88" s="188"/>
      <c r="AP88" s="189"/>
      <c r="AQ88" s="173"/>
      <c r="AR88" s="174"/>
      <c r="AS88" s="174"/>
      <c r="AT88" s="174"/>
      <c r="AU88" s="174"/>
      <c r="AV88" s="174"/>
      <c r="AW88" s="175"/>
      <c r="AX88" s="170"/>
      <c r="AY88" s="171"/>
      <c r="AZ88" s="171"/>
      <c r="BA88" s="171"/>
      <c r="BB88" s="171"/>
      <c r="BC88" s="171"/>
      <c r="BD88" s="171"/>
      <c r="BE88" s="171"/>
      <c r="BF88" s="171"/>
      <c r="BG88" s="172"/>
      <c r="BH88" s="173"/>
      <c r="BI88" s="174"/>
      <c r="BJ88" s="174"/>
      <c r="BK88" s="174"/>
      <c r="BL88" s="175"/>
      <c r="BM88" s="173"/>
      <c r="BN88" s="174"/>
      <c r="BO88" s="174"/>
      <c r="BP88" s="174"/>
      <c r="BQ88" s="175"/>
      <c r="BR88" s="173"/>
      <c r="BS88" s="174"/>
      <c r="BT88" s="174"/>
      <c r="BU88" s="174"/>
      <c r="BV88" s="175"/>
      <c r="BW88" s="35"/>
      <c r="BY88" s="36" t="e">
        <f t="shared" si="3"/>
        <v>#DIV/0!</v>
      </c>
    </row>
    <row r="89" spans="1:77" s="36" customFormat="1" x14ac:dyDescent="0.25">
      <c r="A89" s="35"/>
      <c r="B89" s="185">
        <f t="shared" si="4"/>
        <v>69</v>
      </c>
      <c r="C89" s="186"/>
      <c r="D89" s="208"/>
      <c r="E89" s="209"/>
      <c r="F89" s="209"/>
      <c r="G89" s="209"/>
      <c r="H89" s="209"/>
      <c r="I89" s="209"/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10"/>
      <c r="AE89" s="178"/>
      <c r="AF89" s="179"/>
      <c r="AG89" s="179"/>
      <c r="AH89" s="179"/>
      <c r="AI89" s="179"/>
      <c r="AJ89" s="180"/>
      <c r="AK89" s="187"/>
      <c r="AL89" s="188"/>
      <c r="AM89" s="188"/>
      <c r="AN89" s="188"/>
      <c r="AO89" s="188"/>
      <c r="AP89" s="189"/>
      <c r="AQ89" s="173"/>
      <c r="AR89" s="174"/>
      <c r="AS89" s="174"/>
      <c r="AT89" s="174"/>
      <c r="AU89" s="174"/>
      <c r="AV89" s="174"/>
      <c r="AW89" s="175"/>
      <c r="AX89" s="170"/>
      <c r="AY89" s="171"/>
      <c r="AZ89" s="171"/>
      <c r="BA89" s="171"/>
      <c r="BB89" s="171"/>
      <c r="BC89" s="171"/>
      <c r="BD89" s="171"/>
      <c r="BE89" s="171"/>
      <c r="BF89" s="171"/>
      <c r="BG89" s="172"/>
      <c r="BH89" s="173"/>
      <c r="BI89" s="174"/>
      <c r="BJ89" s="174"/>
      <c r="BK89" s="174"/>
      <c r="BL89" s="175"/>
      <c r="BM89" s="173"/>
      <c r="BN89" s="174"/>
      <c r="BO89" s="174"/>
      <c r="BP89" s="174"/>
      <c r="BQ89" s="175"/>
      <c r="BR89" s="173"/>
      <c r="BS89" s="174"/>
      <c r="BT89" s="174"/>
      <c r="BU89" s="174"/>
      <c r="BV89" s="175"/>
      <c r="BW89" s="35"/>
      <c r="BY89" s="36" t="e">
        <f t="shared" si="3"/>
        <v>#DIV/0!</v>
      </c>
    </row>
    <row r="90" spans="1:77" s="36" customFormat="1" x14ac:dyDescent="0.25">
      <c r="A90" s="35"/>
      <c r="B90" s="185">
        <f t="shared" si="4"/>
        <v>70</v>
      </c>
      <c r="C90" s="186"/>
      <c r="D90" s="208"/>
      <c r="E90" s="209"/>
      <c r="F90" s="209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10"/>
      <c r="AE90" s="178"/>
      <c r="AF90" s="179"/>
      <c r="AG90" s="179"/>
      <c r="AH90" s="179"/>
      <c r="AI90" s="179"/>
      <c r="AJ90" s="180"/>
      <c r="AK90" s="187"/>
      <c r="AL90" s="188"/>
      <c r="AM90" s="188"/>
      <c r="AN90" s="188"/>
      <c r="AO90" s="188"/>
      <c r="AP90" s="189"/>
      <c r="AQ90" s="173"/>
      <c r="AR90" s="174"/>
      <c r="AS90" s="174"/>
      <c r="AT90" s="174"/>
      <c r="AU90" s="174"/>
      <c r="AV90" s="174"/>
      <c r="AW90" s="175"/>
      <c r="AX90" s="170"/>
      <c r="AY90" s="171"/>
      <c r="AZ90" s="171"/>
      <c r="BA90" s="171"/>
      <c r="BB90" s="171"/>
      <c r="BC90" s="171"/>
      <c r="BD90" s="171"/>
      <c r="BE90" s="171"/>
      <c r="BF90" s="171"/>
      <c r="BG90" s="172"/>
      <c r="BH90" s="173"/>
      <c r="BI90" s="174"/>
      <c r="BJ90" s="174"/>
      <c r="BK90" s="174"/>
      <c r="BL90" s="175"/>
      <c r="BM90" s="173"/>
      <c r="BN90" s="174"/>
      <c r="BO90" s="174"/>
      <c r="BP90" s="174"/>
      <c r="BQ90" s="175"/>
      <c r="BR90" s="173"/>
      <c r="BS90" s="174"/>
      <c r="BT90" s="174"/>
      <c r="BU90" s="174"/>
      <c r="BV90" s="175"/>
      <c r="BW90" s="35"/>
      <c r="BY90" s="36" t="e">
        <f t="shared" si="3"/>
        <v>#DIV/0!</v>
      </c>
    </row>
    <row r="91" spans="1:77" s="36" customFormat="1" x14ac:dyDescent="0.25">
      <c r="A91" s="35"/>
      <c r="B91" s="185">
        <f t="shared" si="4"/>
        <v>71</v>
      </c>
      <c r="C91" s="186"/>
      <c r="D91" s="208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10"/>
      <c r="AE91" s="178"/>
      <c r="AF91" s="179"/>
      <c r="AG91" s="179"/>
      <c r="AH91" s="179"/>
      <c r="AI91" s="179"/>
      <c r="AJ91" s="180"/>
      <c r="AK91" s="187"/>
      <c r="AL91" s="188"/>
      <c r="AM91" s="188"/>
      <c r="AN91" s="188"/>
      <c r="AO91" s="188"/>
      <c r="AP91" s="189"/>
      <c r="AQ91" s="173"/>
      <c r="AR91" s="174"/>
      <c r="AS91" s="174"/>
      <c r="AT91" s="174"/>
      <c r="AU91" s="174"/>
      <c r="AV91" s="174"/>
      <c r="AW91" s="175"/>
      <c r="AX91" s="170"/>
      <c r="AY91" s="171"/>
      <c r="AZ91" s="171"/>
      <c r="BA91" s="171"/>
      <c r="BB91" s="171"/>
      <c r="BC91" s="171"/>
      <c r="BD91" s="171"/>
      <c r="BE91" s="171"/>
      <c r="BF91" s="171"/>
      <c r="BG91" s="172"/>
      <c r="BH91" s="173"/>
      <c r="BI91" s="174"/>
      <c r="BJ91" s="174"/>
      <c r="BK91" s="174"/>
      <c r="BL91" s="175"/>
      <c r="BM91" s="173"/>
      <c r="BN91" s="174"/>
      <c r="BO91" s="174"/>
      <c r="BP91" s="174"/>
      <c r="BQ91" s="175"/>
      <c r="BR91" s="173"/>
      <c r="BS91" s="174"/>
      <c r="BT91" s="174"/>
      <c r="BU91" s="174"/>
      <c r="BV91" s="175"/>
      <c r="BW91" s="35"/>
      <c r="BY91" s="36" t="e">
        <f t="shared" si="3"/>
        <v>#DIV/0!</v>
      </c>
    </row>
    <row r="92" spans="1:77" s="36" customFormat="1" x14ac:dyDescent="0.25">
      <c r="A92" s="35"/>
      <c r="B92" s="185">
        <f t="shared" si="4"/>
        <v>72</v>
      </c>
      <c r="C92" s="186"/>
      <c r="D92" s="208"/>
      <c r="E92" s="209"/>
      <c r="F92" s="209"/>
      <c r="G92" s="209"/>
      <c r="H92" s="209"/>
      <c r="I92" s="209"/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10"/>
      <c r="AE92" s="178"/>
      <c r="AF92" s="179"/>
      <c r="AG92" s="179"/>
      <c r="AH92" s="179"/>
      <c r="AI92" s="179"/>
      <c r="AJ92" s="180"/>
      <c r="AK92" s="187"/>
      <c r="AL92" s="188"/>
      <c r="AM92" s="188"/>
      <c r="AN92" s="188"/>
      <c r="AO92" s="188"/>
      <c r="AP92" s="189"/>
      <c r="AQ92" s="173"/>
      <c r="AR92" s="174"/>
      <c r="AS92" s="174"/>
      <c r="AT92" s="174"/>
      <c r="AU92" s="174"/>
      <c r="AV92" s="174"/>
      <c r="AW92" s="175"/>
      <c r="AX92" s="170"/>
      <c r="AY92" s="171"/>
      <c r="AZ92" s="171"/>
      <c r="BA92" s="171"/>
      <c r="BB92" s="171"/>
      <c r="BC92" s="171"/>
      <c r="BD92" s="171"/>
      <c r="BE92" s="171"/>
      <c r="BF92" s="171"/>
      <c r="BG92" s="172"/>
      <c r="BH92" s="173"/>
      <c r="BI92" s="174"/>
      <c r="BJ92" s="174"/>
      <c r="BK92" s="174"/>
      <c r="BL92" s="175"/>
      <c r="BM92" s="173"/>
      <c r="BN92" s="174"/>
      <c r="BO92" s="174"/>
      <c r="BP92" s="174"/>
      <c r="BQ92" s="175"/>
      <c r="BR92" s="173"/>
      <c r="BS92" s="174"/>
      <c r="BT92" s="174"/>
      <c r="BU92" s="174"/>
      <c r="BV92" s="175"/>
      <c r="BW92" s="35"/>
      <c r="BY92" s="36" t="e">
        <f t="shared" si="3"/>
        <v>#DIV/0!</v>
      </c>
    </row>
    <row r="93" spans="1:77" s="36" customFormat="1" x14ac:dyDescent="0.25">
      <c r="A93" s="35"/>
      <c r="B93" s="185">
        <f t="shared" si="4"/>
        <v>73</v>
      </c>
      <c r="C93" s="186"/>
      <c r="D93" s="208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10"/>
      <c r="AE93" s="178"/>
      <c r="AF93" s="179"/>
      <c r="AG93" s="179"/>
      <c r="AH93" s="179"/>
      <c r="AI93" s="179"/>
      <c r="AJ93" s="180"/>
      <c r="AK93" s="187"/>
      <c r="AL93" s="188"/>
      <c r="AM93" s="188"/>
      <c r="AN93" s="188"/>
      <c r="AO93" s="188"/>
      <c r="AP93" s="189"/>
      <c r="AQ93" s="173"/>
      <c r="AR93" s="174"/>
      <c r="AS93" s="174"/>
      <c r="AT93" s="174"/>
      <c r="AU93" s="174"/>
      <c r="AV93" s="174"/>
      <c r="AW93" s="175"/>
      <c r="AX93" s="170"/>
      <c r="AY93" s="171"/>
      <c r="AZ93" s="171"/>
      <c r="BA93" s="171"/>
      <c r="BB93" s="171"/>
      <c r="BC93" s="171"/>
      <c r="BD93" s="171"/>
      <c r="BE93" s="171"/>
      <c r="BF93" s="171"/>
      <c r="BG93" s="172"/>
      <c r="BH93" s="173"/>
      <c r="BI93" s="174"/>
      <c r="BJ93" s="174"/>
      <c r="BK93" s="174"/>
      <c r="BL93" s="175"/>
      <c r="BM93" s="173"/>
      <c r="BN93" s="174"/>
      <c r="BO93" s="174"/>
      <c r="BP93" s="174"/>
      <c r="BQ93" s="175"/>
      <c r="BR93" s="173"/>
      <c r="BS93" s="174"/>
      <c r="BT93" s="174"/>
      <c r="BU93" s="174"/>
      <c r="BV93" s="175"/>
      <c r="BW93" s="35"/>
      <c r="BY93" s="36" t="e">
        <f t="shared" si="3"/>
        <v>#DIV/0!</v>
      </c>
    </row>
    <row r="94" spans="1:77" s="36" customFormat="1" x14ac:dyDescent="0.25">
      <c r="A94" s="35"/>
      <c r="B94" s="185">
        <f t="shared" si="4"/>
        <v>74</v>
      </c>
      <c r="C94" s="186"/>
      <c r="D94" s="208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10"/>
      <c r="AE94" s="178"/>
      <c r="AF94" s="179"/>
      <c r="AG94" s="179"/>
      <c r="AH94" s="179"/>
      <c r="AI94" s="179"/>
      <c r="AJ94" s="180"/>
      <c r="AK94" s="187"/>
      <c r="AL94" s="188"/>
      <c r="AM94" s="188"/>
      <c r="AN94" s="188"/>
      <c r="AO94" s="188"/>
      <c r="AP94" s="189"/>
      <c r="AQ94" s="173"/>
      <c r="AR94" s="174"/>
      <c r="AS94" s="174"/>
      <c r="AT94" s="174"/>
      <c r="AU94" s="174"/>
      <c r="AV94" s="174"/>
      <c r="AW94" s="175"/>
      <c r="AX94" s="170"/>
      <c r="AY94" s="171"/>
      <c r="AZ94" s="171"/>
      <c r="BA94" s="171"/>
      <c r="BB94" s="171"/>
      <c r="BC94" s="171"/>
      <c r="BD94" s="171"/>
      <c r="BE94" s="171"/>
      <c r="BF94" s="171"/>
      <c r="BG94" s="172"/>
      <c r="BH94" s="173"/>
      <c r="BI94" s="174"/>
      <c r="BJ94" s="174"/>
      <c r="BK94" s="174"/>
      <c r="BL94" s="175"/>
      <c r="BM94" s="173"/>
      <c r="BN94" s="174"/>
      <c r="BO94" s="174"/>
      <c r="BP94" s="174"/>
      <c r="BQ94" s="175"/>
      <c r="BR94" s="173"/>
      <c r="BS94" s="174"/>
      <c r="BT94" s="174"/>
      <c r="BU94" s="174"/>
      <c r="BV94" s="175"/>
      <c r="BW94" s="35"/>
      <c r="BY94" s="36" t="e">
        <f t="shared" si="3"/>
        <v>#DIV/0!</v>
      </c>
    </row>
    <row r="95" spans="1:77" s="36" customFormat="1" x14ac:dyDescent="0.25">
      <c r="A95" s="35"/>
      <c r="B95" s="185">
        <f t="shared" si="4"/>
        <v>75</v>
      </c>
      <c r="C95" s="186"/>
      <c r="D95" s="208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10"/>
      <c r="AE95" s="178"/>
      <c r="AF95" s="179"/>
      <c r="AG95" s="179"/>
      <c r="AH95" s="179"/>
      <c r="AI95" s="179"/>
      <c r="AJ95" s="180"/>
      <c r="AK95" s="187"/>
      <c r="AL95" s="188"/>
      <c r="AM95" s="188"/>
      <c r="AN95" s="188"/>
      <c r="AO95" s="188"/>
      <c r="AP95" s="189"/>
      <c r="AQ95" s="173"/>
      <c r="AR95" s="174"/>
      <c r="AS95" s="174"/>
      <c r="AT95" s="174"/>
      <c r="AU95" s="174"/>
      <c r="AV95" s="174"/>
      <c r="AW95" s="175"/>
      <c r="AX95" s="170"/>
      <c r="AY95" s="171"/>
      <c r="AZ95" s="171"/>
      <c r="BA95" s="171"/>
      <c r="BB95" s="171"/>
      <c r="BC95" s="171"/>
      <c r="BD95" s="171"/>
      <c r="BE95" s="171"/>
      <c r="BF95" s="171"/>
      <c r="BG95" s="172"/>
      <c r="BH95" s="173"/>
      <c r="BI95" s="174"/>
      <c r="BJ95" s="174"/>
      <c r="BK95" s="174"/>
      <c r="BL95" s="175"/>
      <c r="BM95" s="173"/>
      <c r="BN95" s="174"/>
      <c r="BO95" s="174"/>
      <c r="BP95" s="174"/>
      <c r="BQ95" s="175"/>
      <c r="BR95" s="173"/>
      <c r="BS95" s="174"/>
      <c r="BT95" s="174"/>
      <c r="BU95" s="174"/>
      <c r="BV95" s="175"/>
      <c r="BW95" s="35"/>
      <c r="BY95" s="36" t="e">
        <f t="shared" si="3"/>
        <v>#DIV/0!</v>
      </c>
    </row>
    <row r="96" spans="1:77" s="36" customFormat="1" x14ac:dyDescent="0.25">
      <c r="A96" s="35"/>
      <c r="B96" s="185">
        <f t="shared" si="4"/>
        <v>76</v>
      </c>
      <c r="C96" s="186"/>
      <c r="D96" s="208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10"/>
      <c r="AE96" s="178"/>
      <c r="AF96" s="179"/>
      <c r="AG96" s="179"/>
      <c r="AH96" s="179"/>
      <c r="AI96" s="179"/>
      <c r="AJ96" s="180"/>
      <c r="AK96" s="187"/>
      <c r="AL96" s="188"/>
      <c r="AM96" s="188"/>
      <c r="AN96" s="188"/>
      <c r="AO96" s="188"/>
      <c r="AP96" s="189"/>
      <c r="AQ96" s="173"/>
      <c r="AR96" s="174"/>
      <c r="AS96" s="174"/>
      <c r="AT96" s="174"/>
      <c r="AU96" s="174"/>
      <c r="AV96" s="174"/>
      <c r="AW96" s="175"/>
      <c r="AX96" s="170"/>
      <c r="AY96" s="171"/>
      <c r="AZ96" s="171"/>
      <c r="BA96" s="171"/>
      <c r="BB96" s="171"/>
      <c r="BC96" s="171"/>
      <c r="BD96" s="171"/>
      <c r="BE96" s="171"/>
      <c r="BF96" s="171"/>
      <c r="BG96" s="172"/>
      <c r="BH96" s="173"/>
      <c r="BI96" s="174"/>
      <c r="BJ96" s="174"/>
      <c r="BK96" s="174"/>
      <c r="BL96" s="175"/>
      <c r="BM96" s="173"/>
      <c r="BN96" s="174"/>
      <c r="BO96" s="174"/>
      <c r="BP96" s="174"/>
      <c r="BQ96" s="175"/>
      <c r="BR96" s="173"/>
      <c r="BS96" s="174"/>
      <c r="BT96" s="174"/>
      <c r="BU96" s="174"/>
      <c r="BV96" s="175"/>
      <c r="BW96" s="35"/>
      <c r="BY96" s="36" t="e">
        <f t="shared" si="3"/>
        <v>#DIV/0!</v>
      </c>
    </row>
    <row r="97" spans="1:77" s="36" customFormat="1" x14ac:dyDescent="0.25">
      <c r="A97" s="35"/>
      <c r="B97" s="185">
        <f t="shared" si="4"/>
        <v>77</v>
      </c>
      <c r="C97" s="186"/>
      <c r="D97" s="208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10"/>
      <c r="AE97" s="178"/>
      <c r="AF97" s="179"/>
      <c r="AG97" s="179"/>
      <c r="AH97" s="179"/>
      <c r="AI97" s="179"/>
      <c r="AJ97" s="180"/>
      <c r="AK97" s="187"/>
      <c r="AL97" s="188"/>
      <c r="AM97" s="188"/>
      <c r="AN97" s="188"/>
      <c r="AO97" s="188"/>
      <c r="AP97" s="189"/>
      <c r="AQ97" s="173"/>
      <c r="AR97" s="174"/>
      <c r="AS97" s="174"/>
      <c r="AT97" s="174"/>
      <c r="AU97" s="174"/>
      <c r="AV97" s="174"/>
      <c r="AW97" s="175"/>
      <c r="AX97" s="170"/>
      <c r="AY97" s="171"/>
      <c r="AZ97" s="171"/>
      <c r="BA97" s="171"/>
      <c r="BB97" s="171"/>
      <c r="BC97" s="171"/>
      <c r="BD97" s="171"/>
      <c r="BE97" s="171"/>
      <c r="BF97" s="171"/>
      <c r="BG97" s="172"/>
      <c r="BH97" s="173"/>
      <c r="BI97" s="174"/>
      <c r="BJ97" s="174"/>
      <c r="BK97" s="174"/>
      <c r="BL97" s="175"/>
      <c r="BM97" s="173"/>
      <c r="BN97" s="174"/>
      <c r="BO97" s="174"/>
      <c r="BP97" s="174"/>
      <c r="BQ97" s="175"/>
      <c r="BR97" s="173"/>
      <c r="BS97" s="174"/>
      <c r="BT97" s="174"/>
      <c r="BU97" s="174"/>
      <c r="BV97" s="175"/>
      <c r="BW97" s="35"/>
      <c r="BY97" s="36" t="e">
        <f t="shared" si="3"/>
        <v>#DIV/0!</v>
      </c>
    </row>
    <row r="98" spans="1:77" s="36" customFormat="1" x14ac:dyDescent="0.25">
      <c r="A98" s="35"/>
      <c r="B98" s="185">
        <f t="shared" si="4"/>
        <v>78</v>
      </c>
      <c r="C98" s="186"/>
      <c r="D98" s="208"/>
      <c r="E98" s="209"/>
      <c r="F98" s="209"/>
      <c r="G98" s="209"/>
      <c r="H98" s="209"/>
      <c r="I98" s="209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10"/>
      <c r="AE98" s="178"/>
      <c r="AF98" s="179"/>
      <c r="AG98" s="179"/>
      <c r="AH98" s="179"/>
      <c r="AI98" s="179"/>
      <c r="AJ98" s="180"/>
      <c r="AK98" s="187"/>
      <c r="AL98" s="188"/>
      <c r="AM98" s="188"/>
      <c r="AN98" s="188"/>
      <c r="AO98" s="188"/>
      <c r="AP98" s="189"/>
      <c r="AQ98" s="173"/>
      <c r="AR98" s="174"/>
      <c r="AS98" s="174"/>
      <c r="AT98" s="174"/>
      <c r="AU98" s="174"/>
      <c r="AV98" s="174"/>
      <c r="AW98" s="175"/>
      <c r="AX98" s="170"/>
      <c r="AY98" s="171"/>
      <c r="AZ98" s="171"/>
      <c r="BA98" s="171"/>
      <c r="BB98" s="171"/>
      <c r="BC98" s="171"/>
      <c r="BD98" s="171"/>
      <c r="BE98" s="171"/>
      <c r="BF98" s="171"/>
      <c r="BG98" s="172"/>
      <c r="BH98" s="173"/>
      <c r="BI98" s="174"/>
      <c r="BJ98" s="174"/>
      <c r="BK98" s="174"/>
      <c r="BL98" s="175"/>
      <c r="BM98" s="173"/>
      <c r="BN98" s="174"/>
      <c r="BO98" s="174"/>
      <c r="BP98" s="174"/>
      <c r="BQ98" s="175"/>
      <c r="BR98" s="173"/>
      <c r="BS98" s="174"/>
      <c r="BT98" s="174"/>
      <c r="BU98" s="174"/>
      <c r="BV98" s="175"/>
      <c r="BW98" s="35"/>
      <c r="BY98" s="36" t="e">
        <f t="shared" si="3"/>
        <v>#DIV/0!</v>
      </c>
    </row>
    <row r="99" spans="1:77" s="36" customFormat="1" x14ac:dyDescent="0.25">
      <c r="A99" s="35"/>
      <c r="B99" s="185">
        <f t="shared" si="4"/>
        <v>79</v>
      </c>
      <c r="C99" s="186"/>
      <c r="D99" s="208"/>
      <c r="E99" s="209"/>
      <c r="F99" s="209"/>
      <c r="G99" s="209"/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  <c r="AD99" s="210"/>
      <c r="AE99" s="178"/>
      <c r="AF99" s="179"/>
      <c r="AG99" s="179"/>
      <c r="AH99" s="179"/>
      <c r="AI99" s="179"/>
      <c r="AJ99" s="180"/>
      <c r="AK99" s="187"/>
      <c r="AL99" s="188"/>
      <c r="AM99" s="188"/>
      <c r="AN99" s="188"/>
      <c r="AO99" s="188"/>
      <c r="AP99" s="189"/>
      <c r="AQ99" s="173"/>
      <c r="AR99" s="174"/>
      <c r="AS99" s="174"/>
      <c r="AT99" s="174"/>
      <c r="AU99" s="174"/>
      <c r="AV99" s="174"/>
      <c r="AW99" s="175"/>
      <c r="AX99" s="170"/>
      <c r="AY99" s="171"/>
      <c r="AZ99" s="171"/>
      <c r="BA99" s="171"/>
      <c r="BB99" s="171"/>
      <c r="BC99" s="171"/>
      <c r="BD99" s="171"/>
      <c r="BE99" s="171"/>
      <c r="BF99" s="171"/>
      <c r="BG99" s="172"/>
      <c r="BH99" s="173"/>
      <c r="BI99" s="174"/>
      <c r="BJ99" s="174"/>
      <c r="BK99" s="174"/>
      <c r="BL99" s="175"/>
      <c r="BM99" s="173"/>
      <c r="BN99" s="174"/>
      <c r="BO99" s="174"/>
      <c r="BP99" s="174"/>
      <c r="BQ99" s="175"/>
      <c r="BR99" s="173"/>
      <c r="BS99" s="174"/>
      <c r="BT99" s="174"/>
      <c r="BU99" s="174"/>
      <c r="BV99" s="175"/>
      <c r="BW99" s="35"/>
      <c r="BY99" s="36" t="e">
        <f t="shared" si="3"/>
        <v>#DIV/0!</v>
      </c>
    </row>
    <row r="100" spans="1:77" s="36" customFormat="1" x14ac:dyDescent="0.25">
      <c r="A100" s="35"/>
      <c r="B100" s="185">
        <f t="shared" si="4"/>
        <v>80</v>
      </c>
      <c r="C100" s="186"/>
      <c r="D100" s="208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  <c r="AD100" s="210"/>
      <c r="AE100" s="178"/>
      <c r="AF100" s="179"/>
      <c r="AG100" s="179"/>
      <c r="AH100" s="179"/>
      <c r="AI100" s="179"/>
      <c r="AJ100" s="180"/>
      <c r="AK100" s="187"/>
      <c r="AL100" s="188"/>
      <c r="AM100" s="188"/>
      <c r="AN100" s="188"/>
      <c r="AO100" s="188"/>
      <c r="AP100" s="189"/>
      <c r="AQ100" s="173"/>
      <c r="AR100" s="174"/>
      <c r="AS100" s="174"/>
      <c r="AT100" s="174"/>
      <c r="AU100" s="174"/>
      <c r="AV100" s="174"/>
      <c r="AW100" s="175"/>
      <c r="AX100" s="170"/>
      <c r="AY100" s="171"/>
      <c r="AZ100" s="171"/>
      <c r="BA100" s="171"/>
      <c r="BB100" s="171"/>
      <c r="BC100" s="171"/>
      <c r="BD100" s="171"/>
      <c r="BE100" s="171"/>
      <c r="BF100" s="171"/>
      <c r="BG100" s="172"/>
      <c r="BH100" s="173"/>
      <c r="BI100" s="174"/>
      <c r="BJ100" s="174"/>
      <c r="BK100" s="174"/>
      <c r="BL100" s="175"/>
      <c r="BM100" s="173"/>
      <c r="BN100" s="174"/>
      <c r="BO100" s="174"/>
      <c r="BP100" s="174"/>
      <c r="BQ100" s="175"/>
      <c r="BR100" s="173"/>
      <c r="BS100" s="174"/>
      <c r="BT100" s="174"/>
      <c r="BU100" s="174"/>
      <c r="BV100" s="175"/>
      <c r="BW100" s="35"/>
      <c r="BY100" s="36" t="e">
        <f t="shared" si="3"/>
        <v>#DIV/0!</v>
      </c>
    </row>
    <row r="101" spans="1:77" s="36" customFormat="1" x14ac:dyDescent="0.25">
      <c r="A101" s="35"/>
      <c r="B101" s="185">
        <f t="shared" si="4"/>
        <v>81</v>
      </c>
      <c r="C101" s="186"/>
      <c r="D101" s="208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  <c r="AD101" s="210"/>
      <c r="AE101" s="178"/>
      <c r="AF101" s="179"/>
      <c r="AG101" s="179"/>
      <c r="AH101" s="179"/>
      <c r="AI101" s="179"/>
      <c r="AJ101" s="180"/>
      <c r="AK101" s="187"/>
      <c r="AL101" s="188"/>
      <c r="AM101" s="188"/>
      <c r="AN101" s="188"/>
      <c r="AO101" s="188"/>
      <c r="AP101" s="189"/>
      <c r="AQ101" s="173"/>
      <c r="AR101" s="174"/>
      <c r="AS101" s="174"/>
      <c r="AT101" s="174"/>
      <c r="AU101" s="174"/>
      <c r="AV101" s="174"/>
      <c r="AW101" s="175"/>
      <c r="AX101" s="170"/>
      <c r="AY101" s="171"/>
      <c r="AZ101" s="171"/>
      <c r="BA101" s="171"/>
      <c r="BB101" s="171"/>
      <c r="BC101" s="171"/>
      <c r="BD101" s="171"/>
      <c r="BE101" s="171"/>
      <c r="BF101" s="171"/>
      <c r="BG101" s="172"/>
      <c r="BH101" s="173"/>
      <c r="BI101" s="174"/>
      <c r="BJ101" s="174"/>
      <c r="BK101" s="174"/>
      <c r="BL101" s="175"/>
      <c r="BM101" s="173"/>
      <c r="BN101" s="174"/>
      <c r="BO101" s="174"/>
      <c r="BP101" s="174"/>
      <c r="BQ101" s="175"/>
      <c r="BR101" s="173"/>
      <c r="BS101" s="174"/>
      <c r="BT101" s="174"/>
      <c r="BU101" s="174"/>
      <c r="BV101" s="175"/>
      <c r="BW101" s="35"/>
      <c r="BY101" s="36" t="e">
        <f t="shared" si="3"/>
        <v>#DIV/0!</v>
      </c>
    </row>
    <row r="102" spans="1:77" s="36" customFormat="1" x14ac:dyDescent="0.25">
      <c r="A102" s="35"/>
      <c r="B102" s="185">
        <f t="shared" si="4"/>
        <v>82</v>
      </c>
      <c r="C102" s="186"/>
      <c r="D102" s="208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  <c r="AD102" s="210"/>
      <c r="AE102" s="178"/>
      <c r="AF102" s="179"/>
      <c r="AG102" s="179"/>
      <c r="AH102" s="179"/>
      <c r="AI102" s="179"/>
      <c r="AJ102" s="180"/>
      <c r="AK102" s="187"/>
      <c r="AL102" s="188"/>
      <c r="AM102" s="188"/>
      <c r="AN102" s="188"/>
      <c r="AO102" s="188"/>
      <c r="AP102" s="189"/>
      <c r="AQ102" s="173"/>
      <c r="AR102" s="174"/>
      <c r="AS102" s="174"/>
      <c r="AT102" s="174"/>
      <c r="AU102" s="174"/>
      <c r="AV102" s="174"/>
      <c r="AW102" s="175"/>
      <c r="AX102" s="170"/>
      <c r="AY102" s="171"/>
      <c r="AZ102" s="171"/>
      <c r="BA102" s="171"/>
      <c r="BB102" s="171"/>
      <c r="BC102" s="171"/>
      <c r="BD102" s="171"/>
      <c r="BE102" s="171"/>
      <c r="BF102" s="171"/>
      <c r="BG102" s="172"/>
      <c r="BH102" s="173"/>
      <c r="BI102" s="174"/>
      <c r="BJ102" s="174"/>
      <c r="BK102" s="174"/>
      <c r="BL102" s="175"/>
      <c r="BM102" s="173"/>
      <c r="BN102" s="174"/>
      <c r="BO102" s="174"/>
      <c r="BP102" s="174"/>
      <c r="BQ102" s="175"/>
      <c r="BR102" s="173"/>
      <c r="BS102" s="174"/>
      <c r="BT102" s="174"/>
      <c r="BU102" s="174"/>
      <c r="BV102" s="175"/>
      <c r="BW102" s="35"/>
      <c r="BY102" s="36" t="e">
        <f t="shared" si="3"/>
        <v>#DIV/0!</v>
      </c>
    </row>
    <row r="103" spans="1:77" s="36" customFormat="1" x14ac:dyDescent="0.25">
      <c r="A103" s="35"/>
      <c r="B103" s="185">
        <f t="shared" si="4"/>
        <v>83</v>
      </c>
      <c r="C103" s="186"/>
      <c r="D103" s="208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  <c r="AD103" s="210"/>
      <c r="AE103" s="178"/>
      <c r="AF103" s="179"/>
      <c r="AG103" s="179"/>
      <c r="AH103" s="179"/>
      <c r="AI103" s="179"/>
      <c r="AJ103" s="180"/>
      <c r="AK103" s="187"/>
      <c r="AL103" s="188"/>
      <c r="AM103" s="188"/>
      <c r="AN103" s="188"/>
      <c r="AO103" s="188"/>
      <c r="AP103" s="189"/>
      <c r="AQ103" s="173"/>
      <c r="AR103" s="174"/>
      <c r="AS103" s="174"/>
      <c r="AT103" s="174"/>
      <c r="AU103" s="174"/>
      <c r="AV103" s="174"/>
      <c r="AW103" s="175"/>
      <c r="AX103" s="170"/>
      <c r="AY103" s="171"/>
      <c r="AZ103" s="171"/>
      <c r="BA103" s="171"/>
      <c r="BB103" s="171"/>
      <c r="BC103" s="171"/>
      <c r="BD103" s="171"/>
      <c r="BE103" s="171"/>
      <c r="BF103" s="171"/>
      <c r="BG103" s="172"/>
      <c r="BH103" s="173"/>
      <c r="BI103" s="174"/>
      <c r="BJ103" s="174"/>
      <c r="BK103" s="174"/>
      <c r="BL103" s="175"/>
      <c r="BM103" s="173"/>
      <c r="BN103" s="174"/>
      <c r="BO103" s="174"/>
      <c r="BP103" s="174"/>
      <c r="BQ103" s="175"/>
      <c r="BR103" s="173"/>
      <c r="BS103" s="174"/>
      <c r="BT103" s="174"/>
      <c r="BU103" s="174"/>
      <c r="BV103" s="175"/>
      <c r="BW103" s="35"/>
      <c r="BY103" s="36" t="e">
        <f t="shared" si="3"/>
        <v>#DIV/0!</v>
      </c>
    </row>
    <row r="104" spans="1:77" s="36" customFormat="1" x14ac:dyDescent="0.25">
      <c r="A104" s="35"/>
      <c r="B104" s="185">
        <f t="shared" si="4"/>
        <v>84</v>
      </c>
      <c r="C104" s="186"/>
      <c r="D104" s="208"/>
      <c r="E104" s="209"/>
      <c r="F104" s="209"/>
      <c r="G104" s="209"/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  <c r="AD104" s="210"/>
      <c r="AE104" s="178"/>
      <c r="AF104" s="179"/>
      <c r="AG104" s="179"/>
      <c r="AH104" s="179"/>
      <c r="AI104" s="179"/>
      <c r="AJ104" s="180"/>
      <c r="AK104" s="187"/>
      <c r="AL104" s="188"/>
      <c r="AM104" s="188"/>
      <c r="AN104" s="188"/>
      <c r="AO104" s="188"/>
      <c r="AP104" s="189"/>
      <c r="AQ104" s="173"/>
      <c r="AR104" s="174"/>
      <c r="AS104" s="174"/>
      <c r="AT104" s="174"/>
      <c r="AU104" s="174"/>
      <c r="AV104" s="174"/>
      <c r="AW104" s="175"/>
      <c r="AX104" s="170"/>
      <c r="AY104" s="171"/>
      <c r="AZ104" s="171"/>
      <c r="BA104" s="171"/>
      <c r="BB104" s="171"/>
      <c r="BC104" s="171"/>
      <c r="BD104" s="171"/>
      <c r="BE104" s="171"/>
      <c r="BF104" s="171"/>
      <c r="BG104" s="172"/>
      <c r="BH104" s="173"/>
      <c r="BI104" s="174"/>
      <c r="BJ104" s="174"/>
      <c r="BK104" s="174"/>
      <c r="BL104" s="175"/>
      <c r="BM104" s="173"/>
      <c r="BN104" s="174"/>
      <c r="BO104" s="174"/>
      <c r="BP104" s="174"/>
      <c r="BQ104" s="175"/>
      <c r="BR104" s="173"/>
      <c r="BS104" s="174"/>
      <c r="BT104" s="174"/>
      <c r="BU104" s="174"/>
      <c r="BV104" s="175"/>
      <c r="BW104" s="35"/>
      <c r="BY104" s="36" t="e">
        <f t="shared" si="3"/>
        <v>#DIV/0!</v>
      </c>
    </row>
    <row r="105" spans="1:77" s="36" customFormat="1" x14ac:dyDescent="0.25">
      <c r="A105" s="35"/>
      <c r="B105" s="185">
        <f t="shared" si="4"/>
        <v>85</v>
      </c>
      <c r="C105" s="186"/>
      <c r="D105" s="208"/>
      <c r="E105" s="209"/>
      <c r="F105" s="209"/>
      <c r="G105" s="209"/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  <c r="AD105" s="210"/>
      <c r="AE105" s="178"/>
      <c r="AF105" s="179"/>
      <c r="AG105" s="179"/>
      <c r="AH105" s="179"/>
      <c r="AI105" s="179"/>
      <c r="AJ105" s="180"/>
      <c r="AK105" s="187"/>
      <c r="AL105" s="188"/>
      <c r="AM105" s="188"/>
      <c r="AN105" s="188"/>
      <c r="AO105" s="188"/>
      <c r="AP105" s="189"/>
      <c r="AQ105" s="173"/>
      <c r="AR105" s="174"/>
      <c r="AS105" s="174"/>
      <c r="AT105" s="174"/>
      <c r="AU105" s="174"/>
      <c r="AV105" s="174"/>
      <c r="AW105" s="175"/>
      <c r="AX105" s="170"/>
      <c r="AY105" s="171"/>
      <c r="AZ105" s="171"/>
      <c r="BA105" s="171"/>
      <c r="BB105" s="171"/>
      <c r="BC105" s="171"/>
      <c r="BD105" s="171"/>
      <c r="BE105" s="171"/>
      <c r="BF105" s="171"/>
      <c r="BG105" s="172"/>
      <c r="BH105" s="173"/>
      <c r="BI105" s="174"/>
      <c r="BJ105" s="174"/>
      <c r="BK105" s="174"/>
      <c r="BL105" s="175"/>
      <c r="BM105" s="173"/>
      <c r="BN105" s="174"/>
      <c r="BO105" s="174"/>
      <c r="BP105" s="174"/>
      <c r="BQ105" s="175"/>
      <c r="BR105" s="173"/>
      <c r="BS105" s="174"/>
      <c r="BT105" s="174"/>
      <c r="BU105" s="174"/>
      <c r="BV105" s="175"/>
      <c r="BW105" s="35"/>
      <c r="BY105" s="36" t="e">
        <f t="shared" si="3"/>
        <v>#DIV/0!</v>
      </c>
    </row>
    <row r="106" spans="1:77" s="36" customFormat="1" x14ac:dyDescent="0.25">
      <c r="A106" s="35"/>
      <c r="B106" s="185">
        <f t="shared" si="4"/>
        <v>86</v>
      </c>
      <c r="C106" s="186"/>
      <c r="D106" s="208"/>
      <c r="E106" s="209"/>
      <c r="F106" s="209"/>
      <c r="G106" s="209"/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10"/>
      <c r="AE106" s="178"/>
      <c r="AF106" s="179"/>
      <c r="AG106" s="179"/>
      <c r="AH106" s="179"/>
      <c r="AI106" s="179"/>
      <c r="AJ106" s="180"/>
      <c r="AK106" s="187"/>
      <c r="AL106" s="188"/>
      <c r="AM106" s="188"/>
      <c r="AN106" s="188"/>
      <c r="AO106" s="188"/>
      <c r="AP106" s="189"/>
      <c r="AQ106" s="173"/>
      <c r="AR106" s="174"/>
      <c r="AS106" s="174"/>
      <c r="AT106" s="174"/>
      <c r="AU106" s="174"/>
      <c r="AV106" s="174"/>
      <c r="AW106" s="175"/>
      <c r="AX106" s="170"/>
      <c r="AY106" s="171"/>
      <c r="AZ106" s="171"/>
      <c r="BA106" s="171"/>
      <c r="BB106" s="171"/>
      <c r="BC106" s="171"/>
      <c r="BD106" s="171"/>
      <c r="BE106" s="171"/>
      <c r="BF106" s="171"/>
      <c r="BG106" s="172"/>
      <c r="BH106" s="173"/>
      <c r="BI106" s="174"/>
      <c r="BJ106" s="174"/>
      <c r="BK106" s="174"/>
      <c r="BL106" s="175"/>
      <c r="BM106" s="173"/>
      <c r="BN106" s="174"/>
      <c r="BO106" s="174"/>
      <c r="BP106" s="174"/>
      <c r="BQ106" s="175"/>
      <c r="BR106" s="173"/>
      <c r="BS106" s="174"/>
      <c r="BT106" s="174"/>
      <c r="BU106" s="174"/>
      <c r="BV106" s="175"/>
      <c r="BW106" s="35"/>
      <c r="BY106" s="36" t="e">
        <f t="shared" si="3"/>
        <v>#DIV/0!</v>
      </c>
    </row>
    <row r="107" spans="1:77" s="36" customFormat="1" x14ac:dyDescent="0.25">
      <c r="A107" s="35"/>
      <c r="B107" s="185">
        <f t="shared" si="4"/>
        <v>87</v>
      </c>
      <c r="C107" s="186"/>
      <c r="D107" s="208"/>
      <c r="E107" s="209"/>
      <c r="F107" s="209"/>
      <c r="G107" s="209"/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  <c r="AD107" s="210"/>
      <c r="AE107" s="178"/>
      <c r="AF107" s="179"/>
      <c r="AG107" s="179"/>
      <c r="AH107" s="179"/>
      <c r="AI107" s="179"/>
      <c r="AJ107" s="180"/>
      <c r="AK107" s="187"/>
      <c r="AL107" s="188"/>
      <c r="AM107" s="188"/>
      <c r="AN107" s="188"/>
      <c r="AO107" s="188"/>
      <c r="AP107" s="189"/>
      <c r="AQ107" s="173"/>
      <c r="AR107" s="174"/>
      <c r="AS107" s="174"/>
      <c r="AT107" s="174"/>
      <c r="AU107" s="174"/>
      <c r="AV107" s="174"/>
      <c r="AW107" s="175"/>
      <c r="AX107" s="170"/>
      <c r="AY107" s="171"/>
      <c r="AZ107" s="171"/>
      <c r="BA107" s="171"/>
      <c r="BB107" s="171"/>
      <c r="BC107" s="171"/>
      <c r="BD107" s="171"/>
      <c r="BE107" s="171"/>
      <c r="BF107" s="171"/>
      <c r="BG107" s="172"/>
      <c r="BH107" s="173"/>
      <c r="BI107" s="174"/>
      <c r="BJ107" s="174"/>
      <c r="BK107" s="174"/>
      <c r="BL107" s="175"/>
      <c r="BM107" s="173"/>
      <c r="BN107" s="174"/>
      <c r="BO107" s="174"/>
      <c r="BP107" s="174"/>
      <c r="BQ107" s="175"/>
      <c r="BR107" s="173"/>
      <c r="BS107" s="174"/>
      <c r="BT107" s="174"/>
      <c r="BU107" s="174"/>
      <c r="BV107" s="175"/>
      <c r="BW107" s="35"/>
      <c r="BY107" s="36" t="e">
        <f t="shared" si="3"/>
        <v>#DIV/0!</v>
      </c>
    </row>
    <row r="108" spans="1:77" s="36" customFormat="1" x14ac:dyDescent="0.25">
      <c r="A108" s="35"/>
      <c r="B108" s="185">
        <f t="shared" si="4"/>
        <v>88</v>
      </c>
      <c r="C108" s="186"/>
      <c r="D108" s="208"/>
      <c r="E108" s="209"/>
      <c r="F108" s="209"/>
      <c r="G108" s="209"/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10"/>
      <c r="AE108" s="178"/>
      <c r="AF108" s="179"/>
      <c r="AG108" s="179"/>
      <c r="AH108" s="179"/>
      <c r="AI108" s="179"/>
      <c r="AJ108" s="180"/>
      <c r="AK108" s="187"/>
      <c r="AL108" s="188"/>
      <c r="AM108" s="188"/>
      <c r="AN108" s="188"/>
      <c r="AO108" s="188"/>
      <c r="AP108" s="189"/>
      <c r="AQ108" s="173"/>
      <c r="AR108" s="174"/>
      <c r="AS108" s="174"/>
      <c r="AT108" s="174"/>
      <c r="AU108" s="174"/>
      <c r="AV108" s="174"/>
      <c r="AW108" s="175"/>
      <c r="AX108" s="170"/>
      <c r="AY108" s="171"/>
      <c r="AZ108" s="171"/>
      <c r="BA108" s="171"/>
      <c r="BB108" s="171"/>
      <c r="BC108" s="171"/>
      <c r="BD108" s="171"/>
      <c r="BE108" s="171"/>
      <c r="BF108" s="171"/>
      <c r="BG108" s="172"/>
      <c r="BH108" s="173"/>
      <c r="BI108" s="174"/>
      <c r="BJ108" s="174"/>
      <c r="BK108" s="174"/>
      <c r="BL108" s="175"/>
      <c r="BM108" s="173"/>
      <c r="BN108" s="174"/>
      <c r="BO108" s="174"/>
      <c r="BP108" s="174"/>
      <c r="BQ108" s="175"/>
      <c r="BR108" s="173"/>
      <c r="BS108" s="174"/>
      <c r="BT108" s="174"/>
      <c r="BU108" s="174"/>
      <c r="BV108" s="175"/>
      <c r="BW108" s="35"/>
      <c r="BY108" s="36" t="e">
        <f t="shared" si="3"/>
        <v>#DIV/0!</v>
      </c>
    </row>
    <row r="109" spans="1:77" s="36" customFormat="1" x14ac:dyDescent="0.25">
      <c r="A109" s="35"/>
      <c r="B109" s="185">
        <f t="shared" si="4"/>
        <v>89</v>
      </c>
      <c r="C109" s="186"/>
      <c r="D109" s="208"/>
      <c r="E109" s="209"/>
      <c r="F109" s="209"/>
      <c r="G109" s="209"/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10"/>
      <c r="AE109" s="178"/>
      <c r="AF109" s="179"/>
      <c r="AG109" s="179"/>
      <c r="AH109" s="179"/>
      <c r="AI109" s="179"/>
      <c r="AJ109" s="180"/>
      <c r="AK109" s="187"/>
      <c r="AL109" s="188"/>
      <c r="AM109" s="188"/>
      <c r="AN109" s="188"/>
      <c r="AO109" s="188"/>
      <c r="AP109" s="189"/>
      <c r="AQ109" s="173"/>
      <c r="AR109" s="174"/>
      <c r="AS109" s="174"/>
      <c r="AT109" s="174"/>
      <c r="AU109" s="174"/>
      <c r="AV109" s="174"/>
      <c r="AW109" s="175"/>
      <c r="AX109" s="170"/>
      <c r="AY109" s="171"/>
      <c r="AZ109" s="171"/>
      <c r="BA109" s="171"/>
      <c r="BB109" s="171"/>
      <c r="BC109" s="171"/>
      <c r="BD109" s="171"/>
      <c r="BE109" s="171"/>
      <c r="BF109" s="171"/>
      <c r="BG109" s="172"/>
      <c r="BH109" s="173"/>
      <c r="BI109" s="174"/>
      <c r="BJ109" s="174"/>
      <c r="BK109" s="174"/>
      <c r="BL109" s="175"/>
      <c r="BM109" s="173"/>
      <c r="BN109" s="174"/>
      <c r="BO109" s="174"/>
      <c r="BP109" s="174"/>
      <c r="BQ109" s="175"/>
      <c r="BR109" s="173"/>
      <c r="BS109" s="174"/>
      <c r="BT109" s="174"/>
      <c r="BU109" s="174"/>
      <c r="BV109" s="175"/>
      <c r="BW109" s="35"/>
      <c r="BY109" s="36" t="e">
        <f t="shared" si="3"/>
        <v>#DIV/0!</v>
      </c>
    </row>
    <row r="110" spans="1:77" s="36" customFormat="1" x14ac:dyDescent="0.25">
      <c r="A110" s="35"/>
      <c r="B110" s="185">
        <f t="shared" si="4"/>
        <v>90</v>
      </c>
      <c r="C110" s="186"/>
      <c r="D110" s="208"/>
      <c r="E110" s="209"/>
      <c r="F110" s="209"/>
      <c r="G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  <c r="AA110" s="209"/>
      <c r="AB110" s="209"/>
      <c r="AC110" s="209"/>
      <c r="AD110" s="210"/>
      <c r="AE110" s="178"/>
      <c r="AF110" s="179"/>
      <c r="AG110" s="179"/>
      <c r="AH110" s="179"/>
      <c r="AI110" s="179"/>
      <c r="AJ110" s="180"/>
      <c r="AK110" s="187"/>
      <c r="AL110" s="188"/>
      <c r="AM110" s="188"/>
      <c r="AN110" s="188"/>
      <c r="AO110" s="188"/>
      <c r="AP110" s="189"/>
      <c r="AQ110" s="173"/>
      <c r="AR110" s="174"/>
      <c r="AS110" s="174"/>
      <c r="AT110" s="174"/>
      <c r="AU110" s="174"/>
      <c r="AV110" s="174"/>
      <c r="AW110" s="175"/>
      <c r="AX110" s="170"/>
      <c r="AY110" s="171"/>
      <c r="AZ110" s="171"/>
      <c r="BA110" s="171"/>
      <c r="BB110" s="171"/>
      <c r="BC110" s="171"/>
      <c r="BD110" s="171"/>
      <c r="BE110" s="171"/>
      <c r="BF110" s="171"/>
      <c r="BG110" s="172"/>
      <c r="BH110" s="173"/>
      <c r="BI110" s="174"/>
      <c r="BJ110" s="174"/>
      <c r="BK110" s="174"/>
      <c r="BL110" s="175"/>
      <c r="BM110" s="173"/>
      <c r="BN110" s="174"/>
      <c r="BO110" s="174"/>
      <c r="BP110" s="174"/>
      <c r="BQ110" s="175"/>
      <c r="BR110" s="173"/>
      <c r="BS110" s="174"/>
      <c r="BT110" s="174"/>
      <c r="BU110" s="174"/>
      <c r="BV110" s="175"/>
      <c r="BW110" s="35"/>
      <c r="BY110" s="36" t="e">
        <f t="shared" si="3"/>
        <v>#DIV/0!</v>
      </c>
    </row>
    <row r="111" spans="1:77" s="36" customFormat="1" x14ac:dyDescent="0.25">
      <c r="A111" s="35"/>
      <c r="B111" s="185">
        <f t="shared" si="4"/>
        <v>91</v>
      </c>
      <c r="C111" s="186"/>
      <c r="D111" s="208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10"/>
      <c r="AE111" s="178"/>
      <c r="AF111" s="179"/>
      <c r="AG111" s="179"/>
      <c r="AH111" s="179"/>
      <c r="AI111" s="179"/>
      <c r="AJ111" s="180"/>
      <c r="AK111" s="187"/>
      <c r="AL111" s="188"/>
      <c r="AM111" s="188"/>
      <c r="AN111" s="188"/>
      <c r="AO111" s="188"/>
      <c r="AP111" s="189"/>
      <c r="AQ111" s="173"/>
      <c r="AR111" s="174"/>
      <c r="AS111" s="174"/>
      <c r="AT111" s="174"/>
      <c r="AU111" s="174"/>
      <c r="AV111" s="174"/>
      <c r="AW111" s="175"/>
      <c r="AX111" s="170"/>
      <c r="AY111" s="171"/>
      <c r="AZ111" s="171"/>
      <c r="BA111" s="171"/>
      <c r="BB111" s="171"/>
      <c r="BC111" s="171"/>
      <c r="BD111" s="171"/>
      <c r="BE111" s="171"/>
      <c r="BF111" s="171"/>
      <c r="BG111" s="172"/>
      <c r="BH111" s="173"/>
      <c r="BI111" s="174"/>
      <c r="BJ111" s="174"/>
      <c r="BK111" s="174"/>
      <c r="BL111" s="175"/>
      <c r="BM111" s="173"/>
      <c r="BN111" s="174"/>
      <c r="BO111" s="174"/>
      <c r="BP111" s="174"/>
      <c r="BQ111" s="175"/>
      <c r="BR111" s="173"/>
      <c r="BS111" s="174"/>
      <c r="BT111" s="174"/>
      <c r="BU111" s="174"/>
      <c r="BV111" s="175"/>
      <c r="BW111" s="35"/>
      <c r="BY111" s="36" t="e">
        <f t="shared" si="3"/>
        <v>#DIV/0!</v>
      </c>
    </row>
    <row r="112" spans="1:77" s="36" customFormat="1" x14ac:dyDescent="0.25">
      <c r="A112" s="35"/>
      <c r="B112" s="185">
        <f t="shared" si="4"/>
        <v>92</v>
      </c>
      <c r="C112" s="186"/>
      <c r="D112" s="208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10"/>
      <c r="AE112" s="178"/>
      <c r="AF112" s="179"/>
      <c r="AG112" s="179"/>
      <c r="AH112" s="179"/>
      <c r="AI112" s="179"/>
      <c r="AJ112" s="180"/>
      <c r="AK112" s="187"/>
      <c r="AL112" s="188"/>
      <c r="AM112" s="188"/>
      <c r="AN112" s="188"/>
      <c r="AO112" s="188"/>
      <c r="AP112" s="189"/>
      <c r="AQ112" s="173"/>
      <c r="AR112" s="174"/>
      <c r="AS112" s="174"/>
      <c r="AT112" s="174"/>
      <c r="AU112" s="174"/>
      <c r="AV112" s="174"/>
      <c r="AW112" s="175"/>
      <c r="AX112" s="170"/>
      <c r="AY112" s="171"/>
      <c r="AZ112" s="171"/>
      <c r="BA112" s="171"/>
      <c r="BB112" s="171"/>
      <c r="BC112" s="171"/>
      <c r="BD112" s="171"/>
      <c r="BE112" s="171"/>
      <c r="BF112" s="171"/>
      <c r="BG112" s="172"/>
      <c r="BH112" s="173"/>
      <c r="BI112" s="174"/>
      <c r="BJ112" s="174"/>
      <c r="BK112" s="174"/>
      <c r="BL112" s="175"/>
      <c r="BM112" s="173"/>
      <c r="BN112" s="174"/>
      <c r="BO112" s="174"/>
      <c r="BP112" s="174"/>
      <c r="BQ112" s="175"/>
      <c r="BR112" s="173"/>
      <c r="BS112" s="174"/>
      <c r="BT112" s="174"/>
      <c r="BU112" s="174"/>
      <c r="BV112" s="175"/>
      <c r="BW112" s="35"/>
      <c r="BY112" s="36" t="e">
        <f t="shared" si="3"/>
        <v>#DIV/0!</v>
      </c>
    </row>
    <row r="113" spans="1:89" s="36" customFormat="1" x14ac:dyDescent="0.25">
      <c r="A113" s="35"/>
      <c r="B113" s="185">
        <f t="shared" si="4"/>
        <v>93</v>
      </c>
      <c r="C113" s="186"/>
      <c r="D113" s="208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10"/>
      <c r="AE113" s="178"/>
      <c r="AF113" s="179"/>
      <c r="AG113" s="179"/>
      <c r="AH113" s="179"/>
      <c r="AI113" s="179"/>
      <c r="AJ113" s="180"/>
      <c r="AK113" s="187"/>
      <c r="AL113" s="188"/>
      <c r="AM113" s="188"/>
      <c r="AN113" s="188"/>
      <c r="AO113" s="188"/>
      <c r="AP113" s="189"/>
      <c r="AQ113" s="173"/>
      <c r="AR113" s="174"/>
      <c r="AS113" s="174"/>
      <c r="AT113" s="174"/>
      <c r="AU113" s="174"/>
      <c r="AV113" s="174"/>
      <c r="AW113" s="175"/>
      <c r="AX113" s="170"/>
      <c r="AY113" s="171"/>
      <c r="AZ113" s="171"/>
      <c r="BA113" s="171"/>
      <c r="BB113" s="171"/>
      <c r="BC113" s="171"/>
      <c r="BD113" s="171"/>
      <c r="BE113" s="171"/>
      <c r="BF113" s="171"/>
      <c r="BG113" s="172"/>
      <c r="BH113" s="173"/>
      <c r="BI113" s="174"/>
      <c r="BJ113" s="174"/>
      <c r="BK113" s="174"/>
      <c r="BL113" s="175"/>
      <c r="BM113" s="173"/>
      <c r="BN113" s="174"/>
      <c r="BO113" s="174"/>
      <c r="BP113" s="174"/>
      <c r="BQ113" s="175"/>
      <c r="BR113" s="173"/>
      <c r="BS113" s="174"/>
      <c r="BT113" s="174"/>
      <c r="BU113" s="174"/>
      <c r="BV113" s="175"/>
      <c r="BW113" s="35"/>
      <c r="BY113" s="36" t="e">
        <f t="shared" si="3"/>
        <v>#DIV/0!</v>
      </c>
    </row>
    <row r="114" spans="1:89" s="36" customFormat="1" x14ac:dyDescent="0.25">
      <c r="A114" s="35"/>
      <c r="B114" s="185">
        <f t="shared" si="4"/>
        <v>94</v>
      </c>
      <c r="C114" s="186"/>
      <c r="D114" s="208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10"/>
      <c r="AE114" s="178"/>
      <c r="AF114" s="179"/>
      <c r="AG114" s="179"/>
      <c r="AH114" s="179"/>
      <c r="AI114" s="179"/>
      <c r="AJ114" s="180"/>
      <c r="AK114" s="187"/>
      <c r="AL114" s="188"/>
      <c r="AM114" s="188"/>
      <c r="AN114" s="188"/>
      <c r="AO114" s="188"/>
      <c r="AP114" s="189"/>
      <c r="AQ114" s="173"/>
      <c r="AR114" s="174"/>
      <c r="AS114" s="174"/>
      <c r="AT114" s="174"/>
      <c r="AU114" s="174"/>
      <c r="AV114" s="174"/>
      <c r="AW114" s="175"/>
      <c r="AX114" s="170"/>
      <c r="AY114" s="171"/>
      <c r="AZ114" s="171"/>
      <c r="BA114" s="171"/>
      <c r="BB114" s="171"/>
      <c r="BC114" s="171"/>
      <c r="BD114" s="171"/>
      <c r="BE114" s="171"/>
      <c r="BF114" s="171"/>
      <c r="BG114" s="172"/>
      <c r="BH114" s="173"/>
      <c r="BI114" s="174"/>
      <c r="BJ114" s="174"/>
      <c r="BK114" s="174"/>
      <c r="BL114" s="175"/>
      <c r="BM114" s="173"/>
      <c r="BN114" s="174"/>
      <c r="BO114" s="174"/>
      <c r="BP114" s="174"/>
      <c r="BQ114" s="175"/>
      <c r="BR114" s="173"/>
      <c r="BS114" s="174"/>
      <c r="BT114" s="174"/>
      <c r="BU114" s="174"/>
      <c r="BV114" s="175"/>
      <c r="BW114" s="35"/>
      <c r="BY114" s="36" t="e">
        <f t="shared" si="3"/>
        <v>#DIV/0!</v>
      </c>
    </row>
    <row r="115" spans="1:89" s="36" customFormat="1" x14ac:dyDescent="0.25">
      <c r="A115" s="35"/>
      <c r="B115" s="185">
        <f t="shared" si="4"/>
        <v>95</v>
      </c>
      <c r="C115" s="186"/>
      <c r="D115" s="208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10"/>
      <c r="AE115" s="178"/>
      <c r="AF115" s="179"/>
      <c r="AG115" s="179"/>
      <c r="AH115" s="179"/>
      <c r="AI115" s="179"/>
      <c r="AJ115" s="180"/>
      <c r="AK115" s="187"/>
      <c r="AL115" s="188"/>
      <c r="AM115" s="188"/>
      <c r="AN115" s="188"/>
      <c r="AO115" s="188"/>
      <c r="AP115" s="189"/>
      <c r="AQ115" s="173"/>
      <c r="AR115" s="174"/>
      <c r="AS115" s="174"/>
      <c r="AT115" s="174"/>
      <c r="AU115" s="174"/>
      <c r="AV115" s="174"/>
      <c r="AW115" s="175"/>
      <c r="AX115" s="170"/>
      <c r="AY115" s="171"/>
      <c r="AZ115" s="171"/>
      <c r="BA115" s="171"/>
      <c r="BB115" s="171"/>
      <c r="BC115" s="171"/>
      <c r="BD115" s="171"/>
      <c r="BE115" s="171"/>
      <c r="BF115" s="171"/>
      <c r="BG115" s="172"/>
      <c r="BH115" s="173"/>
      <c r="BI115" s="174"/>
      <c r="BJ115" s="174"/>
      <c r="BK115" s="174"/>
      <c r="BL115" s="175"/>
      <c r="BM115" s="173"/>
      <c r="BN115" s="174"/>
      <c r="BO115" s="174"/>
      <c r="BP115" s="174"/>
      <c r="BQ115" s="175"/>
      <c r="BR115" s="173"/>
      <c r="BS115" s="174"/>
      <c r="BT115" s="174"/>
      <c r="BU115" s="174"/>
      <c r="BV115" s="175"/>
      <c r="BW115" s="35"/>
      <c r="BY115" s="36" t="e">
        <f t="shared" si="3"/>
        <v>#DIV/0!</v>
      </c>
    </row>
    <row r="116" spans="1:89" s="36" customFormat="1" x14ac:dyDescent="0.25">
      <c r="A116" s="35"/>
      <c r="B116" s="185">
        <f t="shared" si="4"/>
        <v>96</v>
      </c>
      <c r="C116" s="186"/>
      <c r="D116" s="208"/>
      <c r="E116" s="209"/>
      <c r="F116" s="209"/>
      <c r="G116" s="209"/>
      <c r="H116" s="209"/>
      <c r="I116" s="209"/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  <c r="AA116" s="209"/>
      <c r="AB116" s="209"/>
      <c r="AC116" s="209"/>
      <c r="AD116" s="210"/>
      <c r="AE116" s="178"/>
      <c r="AF116" s="179"/>
      <c r="AG116" s="179"/>
      <c r="AH116" s="179"/>
      <c r="AI116" s="179"/>
      <c r="AJ116" s="180"/>
      <c r="AK116" s="187"/>
      <c r="AL116" s="188"/>
      <c r="AM116" s="188"/>
      <c r="AN116" s="188"/>
      <c r="AO116" s="188"/>
      <c r="AP116" s="189"/>
      <c r="AQ116" s="173"/>
      <c r="AR116" s="174"/>
      <c r="AS116" s="174"/>
      <c r="AT116" s="174"/>
      <c r="AU116" s="174"/>
      <c r="AV116" s="174"/>
      <c r="AW116" s="175"/>
      <c r="AX116" s="170"/>
      <c r="AY116" s="171"/>
      <c r="AZ116" s="171"/>
      <c r="BA116" s="171"/>
      <c r="BB116" s="171"/>
      <c r="BC116" s="171"/>
      <c r="BD116" s="171"/>
      <c r="BE116" s="171"/>
      <c r="BF116" s="171"/>
      <c r="BG116" s="172"/>
      <c r="BH116" s="173"/>
      <c r="BI116" s="174"/>
      <c r="BJ116" s="174"/>
      <c r="BK116" s="174"/>
      <c r="BL116" s="175"/>
      <c r="BM116" s="173"/>
      <c r="BN116" s="174"/>
      <c r="BO116" s="174"/>
      <c r="BP116" s="174"/>
      <c r="BQ116" s="175"/>
      <c r="BR116" s="173"/>
      <c r="BS116" s="174"/>
      <c r="BT116" s="174"/>
      <c r="BU116" s="174"/>
      <c r="BV116" s="175"/>
      <c r="BW116" s="35"/>
      <c r="BY116" s="36" t="e">
        <f t="shared" si="3"/>
        <v>#DIV/0!</v>
      </c>
    </row>
    <row r="117" spans="1:89" s="36" customFormat="1" x14ac:dyDescent="0.25">
      <c r="A117" s="35"/>
      <c r="B117" s="185">
        <f t="shared" si="4"/>
        <v>97</v>
      </c>
      <c r="C117" s="186"/>
      <c r="D117" s="208"/>
      <c r="E117" s="209"/>
      <c r="F117" s="209"/>
      <c r="G117" s="209"/>
      <c r="H117" s="209"/>
      <c r="I117" s="209"/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  <c r="AA117" s="209"/>
      <c r="AB117" s="209"/>
      <c r="AC117" s="209"/>
      <c r="AD117" s="210"/>
      <c r="AE117" s="178"/>
      <c r="AF117" s="179"/>
      <c r="AG117" s="179"/>
      <c r="AH117" s="179"/>
      <c r="AI117" s="179"/>
      <c r="AJ117" s="180"/>
      <c r="AK117" s="187"/>
      <c r="AL117" s="188"/>
      <c r="AM117" s="188"/>
      <c r="AN117" s="188"/>
      <c r="AO117" s="188"/>
      <c r="AP117" s="189"/>
      <c r="AQ117" s="173"/>
      <c r="AR117" s="174"/>
      <c r="AS117" s="174"/>
      <c r="AT117" s="174"/>
      <c r="AU117" s="174"/>
      <c r="AV117" s="174"/>
      <c r="AW117" s="175"/>
      <c r="AX117" s="170"/>
      <c r="AY117" s="171"/>
      <c r="AZ117" s="171"/>
      <c r="BA117" s="171"/>
      <c r="BB117" s="171"/>
      <c r="BC117" s="171"/>
      <c r="BD117" s="171"/>
      <c r="BE117" s="171"/>
      <c r="BF117" s="171"/>
      <c r="BG117" s="172"/>
      <c r="BH117" s="173"/>
      <c r="BI117" s="174"/>
      <c r="BJ117" s="174"/>
      <c r="BK117" s="174"/>
      <c r="BL117" s="175"/>
      <c r="BM117" s="173"/>
      <c r="BN117" s="174"/>
      <c r="BO117" s="174"/>
      <c r="BP117" s="174"/>
      <c r="BQ117" s="175"/>
      <c r="BR117" s="173"/>
      <c r="BS117" s="174"/>
      <c r="BT117" s="174"/>
      <c r="BU117" s="174"/>
      <c r="BV117" s="175"/>
      <c r="BW117" s="35"/>
      <c r="BY117" s="36" t="e">
        <f t="shared" si="3"/>
        <v>#DIV/0!</v>
      </c>
    </row>
    <row r="118" spans="1:89" s="36" customFormat="1" x14ac:dyDescent="0.25">
      <c r="A118" s="35"/>
      <c r="B118" s="185">
        <f t="shared" si="4"/>
        <v>98</v>
      </c>
      <c r="C118" s="186"/>
      <c r="D118" s="208"/>
      <c r="E118" s="209"/>
      <c r="F118" s="209"/>
      <c r="G118" s="209"/>
      <c r="H118" s="209"/>
      <c r="I118" s="209"/>
      <c r="J118" s="209"/>
      <c r="K118" s="209"/>
      <c r="L118" s="209"/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  <c r="AA118" s="209"/>
      <c r="AB118" s="209"/>
      <c r="AC118" s="209"/>
      <c r="AD118" s="210"/>
      <c r="AE118" s="178"/>
      <c r="AF118" s="179"/>
      <c r="AG118" s="179"/>
      <c r="AH118" s="179"/>
      <c r="AI118" s="179"/>
      <c r="AJ118" s="180"/>
      <c r="AK118" s="187"/>
      <c r="AL118" s="188"/>
      <c r="AM118" s="188"/>
      <c r="AN118" s="188"/>
      <c r="AO118" s="188"/>
      <c r="AP118" s="189"/>
      <c r="AQ118" s="173"/>
      <c r="AR118" s="174"/>
      <c r="AS118" s="174"/>
      <c r="AT118" s="174"/>
      <c r="AU118" s="174"/>
      <c r="AV118" s="174"/>
      <c r="AW118" s="175"/>
      <c r="AX118" s="170"/>
      <c r="AY118" s="171"/>
      <c r="AZ118" s="171"/>
      <c r="BA118" s="171"/>
      <c r="BB118" s="171"/>
      <c r="BC118" s="171"/>
      <c r="BD118" s="171"/>
      <c r="BE118" s="171"/>
      <c r="BF118" s="171"/>
      <c r="BG118" s="172"/>
      <c r="BH118" s="173"/>
      <c r="BI118" s="174"/>
      <c r="BJ118" s="174"/>
      <c r="BK118" s="174"/>
      <c r="BL118" s="175"/>
      <c r="BM118" s="173"/>
      <c r="BN118" s="174"/>
      <c r="BO118" s="174"/>
      <c r="BP118" s="174"/>
      <c r="BQ118" s="175"/>
      <c r="BR118" s="173"/>
      <c r="BS118" s="174"/>
      <c r="BT118" s="174"/>
      <c r="BU118" s="174"/>
      <c r="BV118" s="175"/>
      <c r="BW118" s="35"/>
      <c r="BY118" s="36" t="e">
        <f t="shared" si="3"/>
        <v>#DIV/0!</v>
      </c>
    </row>
    <row r="119" spans="1:89" s="36" customFormat="1" x14ac:dyDescent="0.25">
      <c r="A119" s="35"/>
      <c r="B119" s="185">
        <f t="shared" si="4"/>
        <v>99</v>
      </c>
      <c r="C119" s="186"/>
      <c r="D119" s="208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10"/>
      <c r="AE119" s="178"/>
      <c r="AF119" s="179"/>
      <c r="AG119" s="179"/>
      <c r="AH119" s="179"/>
      <c r="AI119" s="179"/>
      <c r="AJ119" s="180"/>
      <c r="AK119" s="187"/>
      <c r="AL119" s="188"/>
      <c r="AM119" s="188"/>
      <c r="AN119" s="188"/>
      <c r="AO119" s="188"/>
      <c r="AP119" s="189"/>
      <c r="AQ119" s="173"/>
      <c r="AR119" s="174"/>
      <c r="AS119" s="174"/>
      <c r="AT119" s="174"/>
      <c r="AU119" s="174"/>
      <c r="AV119" s="174"/>
      <c r="AW119" s="175"/>
      <c r="AX119" s="170"/>
      <c r="AY119" s="171"/>
      <c r="AZ119" s="171"/>
      <c r="BA119" s="171"/>
      <c r="BB119" s="171"/>
      <c r="BC119" s="171"/>
      <c r="BD119" s="171"/>
      <c r="BE119" s="171"/>
      <c r="BF119" s="171"/>
      <c r="BG119" s="172"/>
      <c r="BH119" s="173"/>
      <c r="BI119" s="174"/>
      <c r="BJ119" s="174"/>
      <c r="BK119" s="174"/>
      <c r="BL119" s="175"/>
      <c r="BM119" s="173"/>
      <c r="BN119" s="174"/>
      <c r="BO119" s="174"/>
      <c r="BP119" s="174"/>
      <c r="BQ119" s="175"/>
      <c r="BR119" s="173"/>
      <c r="BS119" s="174"/>
      <c r="BT119" s="174"/>
      <c r="BU119" s="174"/>
      <c r="BV119" s="175"/>
      <c r="BW119" s="35"/>
      <c r="BY119" s="36" t="e">
        <f t="shared" si="3"/>
        <v>#DIV/0!</v>
      </c>
    </row>
    <row r="120" spans="1:89" s="36" customFormat="1" x14ac:dyDescent="0.25">
      <c r="A120" s="35"/>
      <c r="B120" s="185">
        <f t="shared" si="4"/>
        <v>100</v>
      </c>
      <c r="C120" s="186"/>
      <c r="D120" s="208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10"/>
      <c r="AE120" s="178"/>
      <c r="AF120" s="179"/>
      <c r="AG120" s="179"/>
      <c r="AH120" s="179"/>
      <c r="AI120" s="179"/>
      <c r="AJ120" s="180"/>
      <c r="AK120" s="187"/>
      <c r="AL120" s="188"/>
      <c r="AM120" s="188"/>
      <c r="AN120" s="188"/>
      <c r="AO120" s="188"/>
      <c r="AP120" s="189"/>
      <c r="AQ120" s="173"/>
      <c r="AR120" s="174"/>
      <c r="AS120" s="174"/>
      <c r="AT120" s="174"/>
      <c r="AU120" s="174"/>
      <c r="AV120" s="174"/>
      <c r="AW120" s="175"/>
      <c r="AX120" s="170"/>
      <c r="AY120" s="171"/>
      <c r="AZ120" s="171"/>
      <c r="BA120" s="171"/>
      <c r="BB120" s="171"/>
      <c r="BC120" s="171"/>
      <c r="BD120" s="171"/>
      <c r="BE120" s="171"/>
      <c r="BF120" s="171"/>
      <c r="BG120" s="172"/>
      <c r="BH120" s="173"/>
      <c r="BI120" s="174"/>
      <c r="BJ120" s="174"/>
      <c r="BK120" s="174"/>
      <c r="BL120" s="175"/>
      <c r="BM120" s="173"/>
      <c r="BN120" s="174"/>
      <c r="BO120" s="174"/>
      <c r="BP120" s="174"/>
      <c r="BQ120" s="175"/>
      <c r="BR120" s="173"/>
      <c r="BS120" s="174"/>
      <c r="BT120" s="174"/>
      <c r="BU120" s="174"/>
      <c r="BV120" s="175"/>
      <c r="BW120" s="35"/>
      <c r="BY120" s="36" t="e">
        <f t="shared" si="3"/>
        <v>#DIV/0!</v>
      </c>
    </row>
    <row r="121" spans="1:89" s="36" customFormat="1" ht="12.95" customHeight="1" x14ac:dyDescent="0.25">
      <c r="A121" s="35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12" t="s">
        <v>185</v>
      </c>
      <c r="P121" s="113"/>
      <c r="Q121" s="113"/>
      <c r="R121" s="113"/>
      <c r="S121" s="113"/>
      <c r="T121" s="113"/>
      <c r="U121" s="113"/>
      <c r="V121" s="190">
        <f>COUNTA(D21:AD120)</f>
        <v>0</v>
      </c>
      <c r="W121" s="190"/>
      <c r="X121" s="191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6" t="s">
        <v>42</v>
      </c>
      <c r="AY121" s="177"/>
      <c r="AZ121" s="177"/>
      <c r="BA121" s="177"/>
      <c r="BB121" s="177"/>
      <c r="BC121" s="177"/>
      <c r="BD121" s="177"/>
      <c r="BE121" s="177"/>
      <c r="BF121" s="177"/>
      <c r="BG121" s="177"/>
      <c r="BH121" s="181">
        <f>COUNTIF(BH21:BL120,"OUI")</f>
        <v>0</v>
      </c>
      <c r="BI121" s="182"/>
      <c r="BJ121" s="182"/>
      <c r="BK121" s="182"/>
      <c r="BL121" s="183"/>
      <c r="BM121" s="182">
        <f>SUM(BM21:BQ120)</f>
        <v>0</v>
      </c>
      <c r="BN121" s="182"/>
      <c r="BO121" s="182"/>
      <c r="BP121" s="182"/>
      <c r="BQ121" s="183"/>
      <c r="BR121" s="182">
        <f>SUM(BR21:BV120)</f>
        <v>0</v>
      </c>
      <c r="BS121" s="182"/>
      <c r="BT121" s="182"/>
      <c r="BU121" s="182"/>
      <c r="BV121" s="183"/>
      <c r="BW121" s="35"/>
      <c r="BY121" s="36" t="s">
        <v>201</v>
      </c>
      <c r="CH121" s="36" t="e">
        <f>BR121/V121</f>
        <v>#DIV/0!</v>
      </c>
    </row>
    <row r="122" spans="1:89" s="36" customFormat="1" ht="12.95" customHeight="1" x14ac:dyDescent="0.25">
      <c r="A122" s="35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21"/>
      <c r="BY122" s="36" t="s">
        <v>202</v>
      </c>
      <c r="CK122" s="36" t="e">
        <f>SUM(BY21:BY120)</f>
        <v>#DIV/0!</v>
      </c>
    </row>
    <row r="123" spans="1:89" ht="4.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18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17"/>
      <c r="BS123" s="24"/>
      <c r="BT123" s="24"/>
      <c r="BU123" s="17"/>
      <c r="BV123" s="24"/>
      <c r="BW123" s="17"/>
    </row>
    <row r="124" spans="1:89" ht="12.9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 t="s">
        <v>31</v>
      </c>
      <c r="Y124" s="17"/>
      <c r="Z124" s="17"/>
      <c r="AA124" s="17"/>
      <c r="AB124" s="17"/>
      <c r="AC124" s="17"/>
      <c r="AD124" s="167" t="s">
        <v>33</v>
      </c>
      <c r="AE124" s="167"/>
      <c r="AF124" s="167"/>
      <c r="AG124" s="167"/>
      <c r="AH124" s="167"/>
      <c r="AI124" s="167"/>
      <c r="AJ124" s="167"/>
      <c r="AK124" s="167"/>
      <c r="AL124" s="17"/>
      <c r="AM124" s="168">
        <f>COUNTIF(AK21:AP120,"court métrage")</f>
        <v>0</v>
      </c>
      <c r="AN124" s="168"/>
      <c r="AO124" s="168"/>
      <c r="AP124" s="168"/>
      <c r="AQ124" s="17"/>
      <c r="AR124" s="169" t="s">
        <v>32</v>
      </c>
      <c r="AS124" s="169"/>
      <c r="AT124" s="169"/>
      <c r="AU124" s="169"/>
      <c r="AV124" s="169"/>
      <c r="AW124" s="17"/>
      <c r="AX124" s="168">
        <f>COUNTIFS(BH21:BH120,"oui",AK21:AK120,"court métrage")</f>
        <v>0</v>
      </c>
      <c r="AY124" s="168"/>
      <c r="AZ124" s="168"/>
      <c r="BA124" s="169" t="s">
        <v>30</v>
      </c>
      <c r="BB124" s="169"/>
      <c r="BC124" s="169"/>
      <c r="BD124" s="169"/>
      <c r="BE124" s="169"/>
      <c r="BF124" s="24"/>
      <c r="BG124" s="168">
        <f ca="1">SUMIF(AK21:AP120,"court métrage",BM21:BQ120)</f>
        <v>0</v>
      </c>
      <c r="BH124" s="168"/>
      <c r="BI124" s="168"/>
      <c r="BJ124" s="17"/>
      <c r="BK124" s="17"/>
      <c r="BL124" s="167" t="s">
        <v>46</v>
      </c>
      <c r="BM124" s="167"/>
      <c r="BN124" s="167"/>
      <c r="BO124" s="167"/>
      <c r="BP124" s="167"/>
      <c r="BQ124" s="24"/>
      <c r="BR124" s="168">
        <f ca="1">SUMIF(AK21:AP120,"court métrage",BR21:BV120)</f>
        <v>0</v>
      </c>
      <c r="BS124" s="168"/>
      <c r="BT124" s="168"/>
      <c r="BU124" s="17"/>
      <c r="BV124" s="17"/>
      <c r="BW124" s="17"/>
      <c r="BY124" s="47" t="s">
        <v>43</v>
      </c>
      <c r="CE124" s="184" t="b">
        <f>BH121=SUM(AX124:AZ127)</f>
        <v>1</v>
      </c>
      <c r="CF124" s="184"/>
      <c r="CG124" s="184"/>
      <c r="CH124" s="184"/>
    </row>
    <row r="125" spans="1:89" ht="12.9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7" t="s">
        <v>34</v>
      </c>
      <c r="AE125" s="167"/>
      <c r="AF125" s="167"/>
      <c r="AG125" s="167"/>
      <c r="AH125" s="167"/>
      <c r="AI125" s="167"/>
      <c r="AJ125" s="167"/>
      <c r="AK125" s="167"/>
      <c r="AL125" s="17"/>
      <c r="AM125" s="168">
        <f>COUNTIF(AK21:AP120,"moyen métrage")</f>
        <v>0</v>
      </c>
      <c r="AN125" s="168"/>
      <c r="AO125" s="168"/>
      <c r="AP125" s="168"/>
      <c r="AQ125" s="17"/>
      <c r="AR125" s="169" t="s">
        <v>32</v>
      </c>
      <c r="AS125" s="169"/>
      <c r="AT125" s="169"/>
      <c r="AU125" s="169"/>
      <c r="AV125" s="169"/>
      <c r="AW125" s="17"/>
      <c r="AX125" s="168">
        <f>COUNTIFS(BH21:BH120,"oui",AK21:AK120,"moyen métrage")</f>
        <v>0</v>
      </c>
      <c r="AY125" s="168"/>
      <c r="AZ125" s="168"/>
      <c r="BA125" s="169" t="s">
        <v>30</v>
      </c>
      <c r="BB125" s="169"/>
      <c r="BC125" s="169"/>
      <c r="BD125" s="169"/>
      <c r="BE125" s="169"/>
      <c r="BF125" s="24"/>
      <c r="BG125" s="168">
        <f ca="1">SUMIF(AK21:AP120,"moyen métrage",BM21:BQ120)</f>
        <v>0</v>
      </c>
      <c r="BH125" s="168"/>
      <c r="BI125" s="168"/>
      <c r="BJ125" s="17"/>
      <c r="BK125" s="17"/>
      <c r="BL125" s="167" t="s">
        <v>46</v>
      </c>
      <c r="BM125" s="167"/>
      <c r="BN125" s="167"/>
      <c r="BO125" s="167"/>
      <c r="BP125" s="167"/>
      <c r="BQ125" s="24"/>
      <c r="BR125" s="168">
        <f ca="1">SUMIF(AK21:AP120,"moyen métrage",BR21:BV120)</f>
        <v>0</v>
      </c>
      <c r="BS125" s="168"/>
      <c r="BT125" s="168"/>
      <c r="BU125" s="17"/>
      <c r="BV125" s="17"/>
      <c r="BW125" s="17"/>
      <c r="BY125" s="5" t="s">
        <v>44</v>
      </c>
      <c r="CE125" s="184" t="b">
        <f ca="1">BM121=SUM(BG124:BK127)</f>
        <v>1</v>
      </c>
      <c r="CF125" s="184"/>
      <c r="CG125" s="184"/>
      <c r="CH125" s="184"/>
    </row>
    <row r="126" spans="1:89" ht="12.9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7" t="s">
        <v>35</v>
      </c>
      <c r="AE126" s="167"/>
      <c r="AF126" s="167"/>
      <c r="AG126" s="167"/>
      <c r="AH126" s="167"/>
      <c r="AI126" s="167"/>
      <c r="AJ126" s="167"/>
      <c r="AK126" s="167"/>
      <c r="AL126" s="17"/>
      <c r="AM126" s="168">
        <f>COUNTIF(AK21:AP120,"long métrage")</f>
        <v>0</v>
      </c>
      <c r="AN126" s="168"/>
      <c r="AO126" s="168"/>
      <c r="AP126" s="168"/>
      <c r="AQ126" s="17"/>
      <c r="AR126" s="169" t="s">
        <v>32</v>
      </c>
      <c r="AS126" s="169"/>
      <c r="AT126" s="169"/>
      <c r="AU126" s="169"/>
      <c r="AV126" s="169"/>
      <c r="AW126" s="17"/>
      <c r="AX126" s="168">
        <f>COUNTIFS(BH21:BH120,"oui",AK21:AK120,"long métrage")</f>
        <v>0</v>
      </c>
      <c r="AY126" s="168"/>
      <c r="AZ126" s="168"/>
      <c r="BA126" s="169" t="s">
        <v>30</v>
      </c>
      <c r="BB126" s="169"/>
      <c r="BC126" s="169"/>
      <c r="BD126" s="169"/>
      <c r="BE126" s="169"/>
      <c r="BF126" s="24"/>
      <c r="BG126" s="168">
        <f ca="1">SUMIF(AK21:AP120,"long métrage",BM21:BQ120)</f>
        <v>0</v>
      </c>
      <c r="BH126" s="168"/>
      <c r="BI126" s="168"/>
      <c r="BJ126" s="17"/>
      <c r="BK126" s="17"/>
      <c r="BL126" s="167" t="s">
        <v>46</v>
      </c>
      <c r="BM126" s="167"/>
      <c r="BN126" s="167"/>
      <c r="BO126" s="167"/>
      <c r="BP126" s="167"/>
      <c r="BQ126" s="24"/>
      <c r="BR126" s="168">
        <f ca="1">SUMIF(AK21:AP120,"long métrage",BR21:BV120)</f>
        <v>0</v>
      </c>
      <c r="BS126" s="168"/>
      <c r="BT126" s="168"/>
      <c r="BU126" s="17"/>
      <c r="BV126" s="17"/>
      <c r="BW126" s="17"/>
      <c r="BY126" s="5" t="s">
        <v>47</v>
      </c>
      <c r="CE126" s="184" t="b">
        <f ca="1">BR121=SUM(BR124:BV128)</f>
        <v>1</v>
      </c>
      <c r="CF126" s="184"/>
      <c r="CG126" s="184"/>
      <c r="CH126" s="184"/>
    </row>
    <row r="127" spans="1:89" ht="12.9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7" t="s">
        <v>36</v>
      </c>
      <c r="AE127" s="167"/>
      <c r="AF127" s="167"/>
      <c r="AG127" s="167"/>
      <c r="AH127" s="167"/>
      <c r="AI127" s="167"/>
      <c r="AJ127" s="167"/>
      <c r="AK127" s="167"/>
      <c r="AL127" s="17"/>
      <c r="AM127" s="168">
        <f>COUNTIF(AK21:AP120,"autre")</f>
        <v>0</v>
      </c>
      <c r="AN127" s="168"/>
      <c r="AO127" s="168"/>
      <c r="AP127" s="168"/>
      <c r="AQ127" s="17"/>
      <c r="AR127" s="169" t="s">
        <v>32</v>
      </c>
      <c r="AS127" s="169"/>
      <c r="AT127" s="169"/>
      <c r="AU127" s="169"/>
      <c r="AV127" s="169"/>
      <c r="AW127" s="17"/>
      <c r="AX127" s="168">
        <f>COUNTIFS(BH21:BH120,"oui",AK21:AK120,"autre")</f>
        <v>0</v>
      </c>
      <c r="AY127" s="168"/>
      <c r="AZ127" s="168"/>
      <c r="BA127" s="169" t="s">
        <v>30</v>
      </c>
      <c r="BB127" s="169"/>
      <c r="BC127" s="169"/>
      <c r="BD127" s="169"/>
      <c r="BE127" s="169"/>
      <c r="BF127" s="24"/>
      <c r="BG127" s="168">
        <f ca="1">SUMIF(AK21:AP120,"autre",BM21:BQ120)</f>
        <v>0</v>
      </c>
      <c r="BH127" s="168"/>
      <c r="BI127" s="168"/>
      <c r="BJ127" s="17"/>
      <c r="BK127" s="17"/>
      <c r="BL127" s="167" t="s">
        <v>46</v>
      </c>
      <c r="BM127" s="167"/>
      <c r="BN127" s="167"/>
      <c r="BO127" s="167"/>
      <c r="BP127" s="167"/>
      <c r="BQ127" s="24"/>
      <c r="BR127" s="168">
        <f ca="1">SUMIF(AK21:AP120,"autre",BR21:BV120)</f>
        <v>0</v>
      </c>
      <c r="BS127" s="168"/>
      <c r="BT127" s="168"/>
      <c r="BU127" s="17"/>
      <c r="BV127" s="17"/>
      <c r="BW127" s="17"/>
    </row>
    <row r="128" spans="1:89" ht="6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18"/>
      <c r="AL128" s="17"/>
      <c r="AM128" s="119"/>
      <c r="AN128" s="119"/>
      <c r="AO128" s="119"/>
      <c r="AP128" s="119"/>
      <c r="AQ128" s="17"/>
      <c r="AR128" s="169"/>
      <c r="AS128" s="169"/>
      <c r="AT128" s="169"/>
      <c r="AU128" s="169"/>
      <c r="AV128" s="169"/>
      <c r="AW128" s="17"/>
      <c r="AX128" s="168"/>
      <c r="AY128" s="168"/>
      <c r="AZ128" s="168"/>
      <c r="BA128" s="120"/>
      <c r="BB128" s="120"/>
      <c r="BC128" s="120"/>
      <c r="BD128" s="120"/>
      <c r="BE128" s="120"/>
      <c r="BF128" s="24"/>
      <c r="BG128" s="168"/>
      <c r="BH128" s="168"/>
      <c r="BI128" s="168"/>
      <c r="BJ128" s="119"/>
      <c r="BK128" s="119"/>
      <c r="BL128" s="169"/>
      <c r="BM128" s="169"/>
      <c r="BN128" s="169"/>
      <c r="BO128" s="169"/>
      <c r="BP128" s="169"/>
      <c r="BQ128" s="24"/>
      <c r="BR128" s="168"/>
      <c r="BS128" s="168"/>
      <c r="BT128" s="168"/>
      <c r="BU128" s="119"/>
      <c r="BV128" s="119"/>
      <c r="BW128" s="17"/>
    </row>
    <row r="129" spans="1:86" ht="12.9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67" t="s">
        <v>37</v>
      </c>
      <c r="AF129" s="167"/>
      <c r="AG129" s="167"/>
      <c r="AH129" s="167"/>
      <c r="AI129" s="167"/>
      <c r="AJ129" s="167"/>
      <c r="AK129" s="167"/>
      <c r="AL129" s="17"/>
      <c r="AM129" s="168">
        <f>COUNTIF(AQ21:AW120,"fiction")</f>
        <v>0</v>
      </c>
      <c r="AN129" s="168"/>
      <c r="AO129" s="168"/>
      <c r="AP129" s="168"/>
      <c r="AQ129" s="17"/>
      <c r="AR129" s="169" t="s">
        <v>32</v>
      </c>
      <c r="AS129" s="169"/>
      <c r="AT129" s="169"/>
      <c r="AU129" s="169"/>
      <c r="AV129" s="169"/>
      <c r="AW129" s="17"/>
      <c r="AX129" s="168">
        <f>COUNTIFS(BH21:BH120,"oui",AQ21:AQ120,"fiction")</f>
        <v>0</v>
      </c>
      <c r="AY129" s="168"/>
      <c r="AZ129" s="168"/>
      <c r="BA129" s="169" t="s">
        <v>30</v>
      </c>
      <c r="BB129" s="169"/>
      <c r="BC129" s="169"/>
      <c r="BD129" s="169"/>
      <c r="BE129" s="169"/>
      <c r="BF129" s="24"/>
      <c r="BG129" s="168">
        <f ca="1">SUMIF(AQ21:AW120,"fiction",BM21:BQ120)</f>
        <v>0</v>
      </c>
      <c r="BH129" s="168"/>
      <c r="BI129" s="168"/>
      <c r="BJ129" s="17"/>
      <c r="BK129" s="17"/>
      <c r="BL129" s="167" t="s">
        <v>46</v>
      </c>
      <c r="BM129" s="167"/>
      <c r="BN129" s="167"/>
      <c r="BO129" s="167"/>
      <c r="BP129" s="167"/>
      <c r="BQ129" s="24"/>
      <c r="BR129" s="168">
        <f ca="1">SUMIF(AQ21:AW120,"fiction",BR21:BV120)</f>
        <v>0</v>
      </c>
      <c r="BS129" s="168"/>
      <c r="BT129" s="168"/>
      <c r="BU129" s="17"/>
      <c r="BV129" s="17"/>
      <c r="BW129" s="17"/>
      <c r="BY129" s="47" t="s">
        <v>43</v>
      </c>
      <c r="CE129" s="184" t="b">
        <f>BH121=SUM(AX129:AZ133)</f>
        <v>1</v>
      </c>
      <c r="CF129" s="184"/>
      <c r="CG129" s="184"/>
    </row>
    <row r="130" spans="1:86" ht="12.9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7" t="s">
        <v>38</v>
      </c>
      <c r="AE130" s="167"/>
      <c r="AF130" s="167"/>
      <c r="AG130" s="167"/>
      <c r="AH130" s="167"/>
      <c r="AI130" s="167"/>
      <c r="AJ130" s="167"/>
      <c r="AK130" s="167"/>
      <c r="AL130" s="17"/>
      <c r="AM130" s="168">
        <f>COUNTIF(AQ21:AW120,"animation")</f>
        <v>0</v>
      </c>
      <c r="AN130" s="168"/>
      <c r="AO130" s="168"/>
      <c r="AP130" s="168"/>
      <c r="AQ130" s="17"/>
      <c r="AR130" s="169" t="s">
        <v>32</v>
      </c>
      <c r="AS130" s="169"/>
      <c r="AT130" s="169"/>
      <c r="AU130" s="169"/>
      <c r="AV130" s="169"/>
      <c r="AW130" s="17"/>
      <c r="AX130" s="168">
        <f>COUNTIFS(BH21:BH120,"oui",AQ21:AQ120,"animation")</f>
        <v>0</v>
      </c>
      <c r="AY130" s="168"/>
      <c r="AZ130" s="168"/>
      <c r="BA130" s="169" t="s">
        <v>30</v>
      </c>
      <c r="BB130" s="169"/>
      <c r="BC130" s="169"/>
      <c r="BD130" s="169"/>
      <c r="BE130" s="169"/>
      <c r="BF130" s="24"/>
      <c r="BG130" s="168">
        <f ca="1">SUMIF(AQ21:AW120,"animation",BM21:BQ120)</f>
        <v>0</v>
      </c>
      <c r="BH130" s="168"/>
      <c r="BI130" s="168"/>
      <c r="BJ130" s="17"/>
      <c r="BK130" s="17"/>
      <c r="BL130" s="167" t="s">
        <v>46</v>
      </c>
      <c r="BM130" s="167"/>
      <c r="BN130" s="167"/>
      <c r="BO130" s="167"/>
      <c r="BP130" s="167"/>
      <c r="BQ130" s="24"/>
      <c r="BR130" s="168">
        <f ca="1">SUMIF(AQ21:AW120,"animation",BR21:BV120)</f>
        <v>0</v>
      </c>
      <c r="BS130" s="168"/>
      <c r="BT130" s="168"/>
      <c r="BU130" s="17"/>
      <c r="BV130" s="17"/>
      <c r="BW130" s="17"/>
      <c r="BY130" s="5" t="s">
        <v>44</v>
      </c>
      <c r="CE130" s="184" t="b">
        <f ca="1">BM121=SUM(BG129:BK133)</f>
        <v>1</v>
      </c>
      <c r="CF130" s="184"/>
      <c r="CG130" s="184"/>
    </row>
    <row r="131" spans="1:86" ht="12.9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67" t="s">
        <v>39</v>
      </c>
      <c r="AD131" s="167"/>
      <c r="AE131" s="167"/>
      <c r="AF131" s="167"/>
      <c r="AG131" s="167"/>
      <c r="AH131" s="167"/>
      <c r="AI131" s="167"/>
      <c r="AJ131" s="167"/>
      <c r="AK131" s="167"/>
      <c r="AL131" s="17"/>
      <c r="AM131" s="168">
        <f>COUNTIF(AQ21:AW120,"documentaire")</f>
        <v>0</v>
      </c>
      <c r="AN131" s="168"/>
      <c r="AO131" s="168"/>
      <c r="AP131" s="168"/>
      <c r="AQ131" s="17"/>
      <c r="AR131" s="169" t="s">
        <v>32</v>
      </c>
      <c r="AS131" s="169"/>
      <c r="AT131" s="169"/>
      <c r="AU131" s="169"/>
      <c r="AV131" s="169"/>
      <c r="AW131" s="17"/>
      <c r="AX131" s="168">
        <f>COUNTIFS(BH21:BH120,"oui",AQ21:AQ120,"documentaire")</f>
        <v>0</v>
      </c>
      <c r="AY131" s="168"/>
      <c r="AZ131" s="168"/>
      <c r="BA131" s="169" t="s">
        <v>30</v>
      </c>
      <c r="BB131" s="169"/>
      <c r="BC131" s="169"/>
      <c r="BD131" s="169"/>
      <c r="BE131" s="169"/>
      <c r="BF131" s="24"/>
      <c r="BG131" s="168">
        <f ca="1">SUMIF(AQ21:AW120,"documentaire",BM21:BQ120)</f>
        <v>0</v>
      </c>
      <c r="BH131" s="168"/>
      <c r="BI131" s="168"/>
      <c r="BJ131" s="17"/>
      <c r="BK131" s="17"/>
      <c r="BL131" s="167" t="s">
        <v>46</v>
      </c>
      <c r="BM131" s="167"/>
      <c r="BN131" s="167"/>
      <c r="BO131" s="167"/>
      <c r="BP131" s="167"/>
      <c r="BQ131" s="24"/>
      <c r="BR131" s="168">
        <f ca="1">SUMIF(AQ21:AW120,"documentaire",BR21:BV120)</f>
        <v>0</v>
      </c>
      <c r="BS131" s="168"/>
      <c r="BT131" s="168"/>
      <c r="BU131" s="17"/>
      <c r="BV131" s="17"/>
      <c r="BW131" s="17"/>
      <c r="BY131" s="5" t="s">
        <v>47</v>
      </c>
      <c r="CE131" s="184" t="b">
        <f ca="1">BR121=SUM(BR129:BV133)</f>
        <v>1</v>
      </c>
      <c r="CF131" s="184"/>
      <c r="CG131" s="184"/>
      <c r="CH131" s="184"/>
    </row>
    <row r="132" spans="1:86" ht="12.9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67" t="s">
        <v>40</v>
      </c>
      <c r="AD132" s="167"/>
      <c r="AE132" s="167"/>
      <c r="AF132" s="167"/>
      <c r="AG132" s="167"/>
      <c r="AH132" s="167"/>
      <c r="AI132" s="167"/>
      <c r="AJ132" s="167"/>
      <c r="AK132" s="167"/>
      <c r="AL132" s="17"/>
      <c r="AM132" s="168">
        <f>COUNTIF(AQ21:AW120,"expérimental")</f>
        <v>0</v>
      </c>
      <c r="AN132" s="168"/>
      <c r="AO132" s="168"/>
      <c r="AP132" s="168"/>
      <c r="AQ132" s="17"/>
      <c r="AR132" s="169" t="s">
        <v>32</v>
      </c>
      <c r="AS132" s="169"/>
      <c r="AT132" s="169"/>
      <c r="AU132" s="169"/>
      <c r="AV132" s="169"/>
      <c r="AW132" s="17"/>
      <c r="AX132" s="168">
        <f>COUNTIFS(BH21:BH120,"oui",AQ21:AQ120,"expérimental")</f>
        <v>0</v>
      </c>
      <c r="AY132" s="168"/>
      <c r="AZ132" s="168"/>
      <c r="BA132" s="169" t="s">
        <v>30</v>
      </c>
      <c r="BB132" s="169"/>
      <c r="BC132" s="169"/>
      <c r="BD132" s="169"/>
      <c r="BE132" s="169"/>
      <c r="BF132" s="24"/>
      <c r="BG132" s="168">
        <f ca="1">SUMIF(AQ21:AW120,"expérimental",BM21:BQ120)</f>
        <v>0</v>
      </c>
      <c r="BH132" s="168"/>
      <c r="BI132" s="168"/>
      <c r="BJ132" s="17"/>
      <c r="BK132" s="17"/>
      <c r="BL132" s="167" t="s">
        <v>46</v>
      </c>
      <c r="BM132" s="167"/>
      <c r="BN132" s="167"/>
      <c r="BO132" s="167"/>
      <c r="BP132" s="167"/>
      <c r="BQ132" s="24"/>
      <c r="BR132" s="168">
        <f ca="1">SUMIF(AQ21:AW120,"expérimental",BR21:BV120)</f>
        <v>0</v>
      </c>
      <c r="BS132" s="168"/>
      <c r="BT132" s="168"/>
      <c r="BU132" s="17"/>
      <c r="BV132" s="17"/>
      <c r="BW132" s="17"/>
    </row>
    <row r="133" spans="1:86" ht="12.9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67" t="s">
        <v>41</v>
      </c>
      <c r="AD133" s="167"/>
      <c r="AE133" s="167"/>
      <c r="AF133" s="167"/>
      <c r="AG133" s="167"/>
      <c r="AH133" s="167"/>
      <c r="AI133" s="167"/>
      <c r="AJ133" s="167"/>
      <c r="AK133" s="167"/>
      <c r="AL133" s="17"/>
      <c r="AM133" s="168">
        <f>COUNTIF(AQ21:AW120,"autre")</f>
        <v>0</v>
      </c>
      <c r="AN133" s="168"/>
      <c r="AO133" s="168"/>
      <c r="AP133" s="168"/>
      <c r="AQ133" s="17"/>
      <c r="AR133" s="169" t="s">
        <v>32</v>
      </c>
      <c r="AS133" s="169"/>
      <c r="AT133" s="169"/>
      <c r="AU133" s="169"/>
      <c r="AV133" s="169"/>
      <c r="AW133" s="17"/>
      <c r="AX133" s="168">
        <f>COUNTIFS(BH21:BH120,"oui",AQ21:AQ120,"autre")</f>
        <v>0</v>
      </c>
      <c r="AY133" s="168"/>
      <c r="AZ133" s="168"/>
      <c r="BA133" s="169" t="s">
        <v>30</v>
      </c>
      <c r="BB133" s="169"/>
      <c r="BC133" s="169"/>
      <c r="BD133" s="169"/>
      <c r="BE133" s="169"/>
      <c r="BF133" s="24"/>
      <c r="BG133" s="168">
        <f ca="1">SUMIF(AQ21:AW120,"autre",BM21:BQ120)</f>
        <v>0</v>
      </c>
      <c r="BH133" s="168"/>
      <c r="BI133" s="168"/>
      <c r="BJ133" s="17"/>
      <c r="BK133" s="17"/>
      <c r="BL133" s="167" t="s">
        <v>46</v>
      </c>
      <c r="BM133" s="167"/>
      <c r="BN133" s="167"/>
      <c r="BO133" s="167"/>
      <c r="BP133" s="167"/>
      <c r="BQ133" s="24"/>
      <c r="BR133" s="168">
        <f ca="1">SUMIF(AQ21:AW120,"autre",BR21:BV120)</f>
        <v>0</v>
      </c>
      <c r="BS133" s="168"/>
      <c r="BT133" s="168"/>
      <c r="BU133" s="17"/>
      <c r="BV133" s="17"/>
      <c r="BW133" s="17"/>
    </row>
    <row r="134" spans="1:86" ht="5.0999999999999996" customHeight="1" x14ac:dyDescent="0.2">
      <c r="A134" s="14"/>
      <c r="B134" s="15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</row>
    <row r="135" spans="1:86" ht="6.75" customHeight="1" thickBot="1" x14ac:dyDescent="0.2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</row>
  </sheetData>
  <sheetProtection selectLockedCells="1"/>
  <mergeCells count="1001">
    <mergeCell ref="A9:BW9"/>
    <mergeCell ref="BR21:BV21"/>
    <mergeCell ref="B22:C22"/>
    <mergeCell ref="AK22:AP22"/>
    <mergeCell ref="AQ22:AW22"/>
    <mergeCell ref="AX20:BG20"/>
    <mergeCell ref="BH20:BL20"/>
    <mergeCell ref="BM20:BQ20"/>
    <mergeCell ref="BR20:BV20"/>
    <mergeCell ref="B21:C21"/>
    <mergeCell ref="AK21:AP21"/>
    <mergeCell ref="AQ21:AW21"/>
    <mergeCell ref="Q11:AU11"/>
    <mergeCell ref="Q13:AU13"/>
    <mergeCell ref="S15:Z15"/>
    <mergeCell ref="AD15:AK15"/>
    <mergeCell ref="AK20:AP20"/>
    <mergeCell ref="AQ20:AW20"/>
    <mergeCell ref="AX21:BG21"/>
    <mergeCell ref="BH21:BL21"/>
    <mergeCell ref="AK28:AP28"/>
    <mergeCell ref="AQ28:AW28"/>
    <mergeCell ref="BM23:BQ23"/>
    <mergeCell ref="BR23:BV23"/>
    <mergeCell ref="B24:C24"/>
    <mergeCell ref="AK24:AP24"/>
    <mergeCell ref="AQ24:AW24"/>
    <mergeCell ref="AX26:BG26"/>
    <mergeCell ref="BH26:BL26"/>
    <mergeCell ref="BM26:BQ26"/>
    <mergeCell ref="BR26:BV26"/>
    <mergeCell ref="B27:C27"/>
    <mergeCell ref="AK27:AP27"/>
    <mergeCell ref="AQ27:AW27"/>
    <mergeCell ref="D26:AD26"/>
    <mergeCell ref="AE26:AJ26"/>
    <mergeCell ref="BM21:BQ21"/>
    <mergeCell ref="AX22:BG22"/>
    <mergeCell ref="BH22:BL22"/>
    <mergeCell ref="BM22:BQ22"/>
    <mergeCell ref="BR22:BV22"/>
    <mergeCell ref="B23:C23"/>
    <mergeCell ref="AK23:AP23"/>
    <mergeCell ref="AQ23:AW23"/>
    <mergeCell ref="AE23:AJ23"/>
    <mergeCell ref="AX25:BG25"/>
    <mergeCell ref="BH25:BL25"/>
    <mergeCell ref="BM25:BQ25"/>
    <mergeCell ref="BR25:BV25"/>
    <mergeCell ref="B26:C26"/>
    <mergeCell ref="AK26:AP26"/>
    <mergeCell ref="AQ26:AW26"/>
    <mergeCell ref="AX24:BG24"/>
    <mergeCell ref="BH24:BL24"/>
    <mergeCell ref="BM24:BQ24"/>
    <mergeCell ref="BR24:BV24"/>
    <mergeCell ref="B25:C25"/>
    <mergeCell ref="AK25:AP25"/>
    <mergeCell ref="AQ25:AW25"/>
    <mergeCell ref="D24:AD24"/>
    <mergeCell ref="AE24:AJ24"/>
    <mergeCell ref="D25:AD25"/>
    <mergeCell ref="AE25:AJ25"/>
    <mergeCell ref="AX27:BG27"/>
    <mergeCell ref="BH27:BL27"/>
    <mergeCell ref="BM27:BQ27"/>
    <mergeCell ref="BR27:BV27"/>
    <mergeCell ref="AX23:BG23"/>
    <mergeCell ref="BH23:BL23"/>
    <mergeCell ref="AX30:BG30"/>
    <mergeCell ref="BH30:BL30"/>
    <mergeCell ref="BM30:BQ30"/>
    <mergeCell ref="BR30:BV30"/>
    <mergeCell ref="B31:C31"/>
    <mergeCell ref="AK31:AP31"/>
    <mergeCell ref="AQ31:AW31"/>
    <mergeCell ref="D30:AD30"/>
    <mergeCell ref="AE30:AJ30"/>
    <mergeCell ref="D31:AD31"/>
    <mergeCell ref="AE31:AJ31"/>
    <mergeCell ref="D27:AD27"/>
    <mergeCell ref="AE27:AJ27"/>
    <mergeCell ref="AX29:BG29"/>
    <mergeCell ref="BH29:BL29"/>
    <mergeCell ref="BM29:BQ29"/>
    <mergeCell ref="BR29:BV29"/>
    <mergeCell ref="B30:C30"/>
    <mergeCell ref="AK30:AP30"/>
    <mergeCell ref="AQ30:AW30"/>
    <mergeCell ref="AX28:BG28"/>
    <mergeCell ref="BH28:BL28"/>
    <mergeCell ref="BM28:BQ28"/>
    <mergeCell ref="BR28:BV28"/>
    <mergeCell ref="B29:C29"/>
    <mergeCell ref="AK29:AP29"/>
    <mergeCell ref="AQ29:AW29"/>
    <mergeCell ref="D28:AD28"/>
    <mergeCell ref="AE28:AJ28"/>
    <mergeCell ref="D29:AD29"/>
    <mergeCell ref="AE29:AJ29"/>
    <mergeCell ref="B28:C28"/>
    <mergeCell ref="AX32:BG32"/>
    <mergeCell ref="BH32:BL32"/>
    <mergeCell ref="BM32:BQ32"/>
    <mergeCell ref="BR32:BV32"/>
    <mergeCell ref="B33:C33"/>
    <mergeCell ref="AK33:AP33"/>
    <mergeCell ref="AQ33:AW33"/>
    <mergeCell ref="D32:AD32"/>
    <mergeCell ref="AE32:AJ32"/>
    <mergeCell ref="D33:AD33"/>
    <mergeCell ref="AE33:AJ33"/>
    <mergeCell ref="AX31:BG31"/>
    <mergeCell ref="BH31:BL31"/>
    <mergeCell ref="BM31:BQ31"/>
    <mergeCell ref="BR31:BV31"/>
    <mergeCell ref="B32:C32"/>
    <mergeCell ref="AK32:AP32"/>
    <mergeCell ref="AQ32:AW32"/>
    <mergeCell ref="AX34:BG34"/>
    <mergeCell ref="BH34:BL34"/>
    <mergeCell ref="BM34:BQ34"/>
    <mergeCell ref="BR34:BV34"/>
    <mergeCell ref="B35:C35"/>
    <mergeCell ref="AK35:AP35"/>
    <mergeCell ref="AQ35:AW35"/>
    <mergeCell ref="D34:AD34"/>
    <mergeCell ref="AE34:AJ34"/>
    <mergeCell ref="D35:AD35"/>
    <mergeCell ref="AE35:AJ35"/>
    <mergeCell ref="AX33:BG33"/>
    <mergeCell ref="BH33:BL33"/>
    <mergeCell ref="BM33:BQ33"/>
    <mergeCell ref="BR33:BV33"/>
    <mergeCell ref="B34:C34"/>
    <mergeCell ref="AK34:AP34"/>
    <mergeCell ref="AQ34:AW34"/>
    <mergeCell ref="AX36:BG36"/>
    <mergeCell ref="BH36:BL36"/>
    <mergeCell ref="BM36:BQ36"/>
    <mergeCell ref="BR36:BV36"/>
    <mergeCell ref="B37:C37"/>
    <mergeCell ref="AK37:AP37"/>
    <mergeCell ref="AQ37:AW37"/>
    <mergeCell ref="D36:AD36"/>
    <mergeCell ref="AE36:AJ36"/>
    <mergeCell ref="D37:AD37"/>
    <mergeCell ref="AE37:AJ37"/>
    <mergeCell ref="AX35:BG35"/>
    <mergeCell ref="BH35:BL35"/>
    <mergeCell ref="BM35:BQ35"/>
    <mergeCell ref="BR35:BV35"/>
    <mergeCell ref="B36:C36"/>
    <mergeCell ref="AK36:AP36"/>
    <mergeCell ref="AQ36:AW36"/>
    <mergeCell ref="AX38:BG38"/>
    <mergeCell ref="BH38:BL38"/>
    <mergeCell ref="BM38:BQ38"/>
    <mergeCell ref="BR38:BV38"/>
    <mergeCell ref="B39:C39"/>
    <mergeCell ref="AK39:AP39"/>
    <mergeCell ref="AQ39:AW39"/>
    <mergeCell ref="D38:AD38"/>
    <mergeCell ref="AE38:AJ38"/>
    <mergeCell ref="D39:AD39"/>
    <mergeCell ref="AE39:AJ39"/>
    <mergeCell ref="AX37:BG37"/>
    <mergeCell ref="BH37:BL37"/>
    <mergeCell ref="BM37:BQ37"/>
    <mergeCell ref="BR37:BV37"/>
    <mergeCell ref="B38:C38"/>
    <mergeCell ref="AK38:AP38"/>
    <mergeCell ref="AQ38:AW38"/>
    <mergeCell ref="AX40:BG40"/>
    <mergeCell ref="BH40:BL40"/>
    <mergeCell ref="BM40:BQ40"/>
    <mergeCell ref="BR40:BV40"/>
    <mergeCell ref="B41:C41"/>
    <mergeCell ref="AK41:AP41"/>
    <mergeCell ref="AQ41:AW41"/>
    <mergeCell ref="D40:AD40"/>
    <mergeCell ref="AE40:AJ40"/>
    <mergeCell ref="D41:AD41"/>
    <mergeCell ref="AE41:AJ41"/>
    <mergeCell ref="AX39:BG39"/>
    <mergeCell ref="BH39:BL39"/>
    <mergeCell ref="BM39:BQ39"/>
    <mergeCell ref="BR39:BV39"/>
    <mergeCell ref="B40:C40"/>
    <mergeCell ref="AK40:AP40"/>
    <mergeCell ref="AQ40:AW40"/>
    <mergeCell ref="AX42:BG42"/>
    <mergeCell ref="BH42:BL42"/>
    <mergeCell ref="BM42:BQ42"/>
    <mergeCell ref="BR42:BV42"/>
    <mergeCell ref="B43:C43"/>
    <mergeCell ref="AK43:AP43"/>
    <mergeCell ref="AQ43:AW43"/>
    <mergeCell ref="D42:AD42"/>
    <mergeCell ref="AE42:AJ42"/>
    <mergeCell ref="D43:AD43"/>
    <mergeCell ref="AE43:AJ43"/>
    <mergeCell ref="AX41:BG41"/>
    <mergeCell ref="BH41:BL41"/>
    <mergeCell ref="BM41:BQ41"/>
    <mergeCell ref="BR41:BV41"/>
    <mergeCell ref="B42:C42"/>
    <mergeCell ref="AK42:AP42"/>
    <mergeCell ref="AQ42:AW42"/>
    <mergeCell ref="AX44:BG44"/>
    <mergeCell ref="BH44:BL44"/>
    <mergeCell ref="BM44:BQ44"/>
    <mergeCell ref="BR44:BV44"/>
    <mergeCell ref="B45:C45"/>
    <mergeCell ref="AK45:AP45"/>
    <mergeCell ref="AQ45:AW45"/>
    <mergeCell ref="D44:AD44"/>
    <mergeCell ref="AE44:AJ44"/>
    <mergeCell ref="D45:AD45"/>
    <mergeCell ref="AE45:AJ45"/>
    <mergeCell ref="AX43:BG43"/>
    <mergeCell ref="BH43:BL43"/>
    <mergeCell ref="BM43:BQ43"/>
    <mergeCell ref="BR43:BV43"/>
    <mergeCell ref="B44:C44"/>
    <mergeCell ref="AK44:AP44"/>
    <mergeCell ref="AQ44:AW44"/>
    <mergeCell ref="AX46:BG46"/>
    <mergeCell ref="BH46:BL46"/>
    <mergeCell ref="BM46:BQ46"/>
    <mergeCell ref="BR46:BV46"/>
    <mergeCell ref="B47:C47"/>
    <mergeCell ref="AK47:AP47"/>
    <mergeCell ref="AQ47:AW47"/>
    <mergeCell ref="D46:AD46"/>
    <mergeCell ref="AE46:AJ46"/>
    <mergeCell ref="D47:AD47"/>
    <mergeCell ref="AE47:AJ47"/>
    <mergeCell ref="AX45:BG45"/>
    <mergeCell ref="BH45:BL45"/>
    <mergeCell ref="BM45:BQ45"/>
    <mergeCell ref="BR45:BV45"/>
    <mergeCell ref="B46:C46"/>
    <mergeCell ref="AK46:AP46"/>
    <mergeCell ref="AQ46:AW46"/>
    <mergeCell ref="AX48:BG48"/>
    <mergeCell ref="BH48:BL48"/>
    <mergeCell ref="BM48:BQ48"/>
    <mergeCell ref="BR48:BV48"/>
    <mergeCell ref="B49:C49"/>
    <mergeCell ref="AK49:AP49"/>
    <mergeCell ref="AQ49:AW49"/>
    <mergeCell ref="D48:AD48"/>
    <mergeCell ref="AE48:AJ48"/>
    <mergeCell ref="D49:AD49"/>
    <mergeCell ref="AE49:AJ49"/>
    <mergeCell ref="AX47:BG47"/>
    <mergeCell ref="BH47:BL47"/>
    <mergeCell ref="BM47:BQ47"/>
    <mergeCell ref="BR47:BV47"/>
    <mergeCell ref="B48:C48"/>
    <mergeCell ref="AK48:AP48"/>
    <mergeCell ref="AQ48:AW48"/>
    <mergeCell ref="AX50:BG50"/>
    <mergeCell ref="BH50:BL50"/>
    <mergeCell ref="BM50:BQ50"/>
    <mergeCell ref="BR50:BV50"/>
    <mergeCell ref="B51:C51"/>
    <mergeCell ref="AK51:AP51"/>
    <mergeCell ref="AQ51:AW51"/>
    <mergeCell ref="D50:AD50"/>
    <mergeCell ref="AE50:AJ50"/>
    <mergeCell ref="D51:AD51"/>
    <mergeCell ref="AE51:AJ51"/>
    <mergeCell ref="AX49:BG49"/>
    <mergeCell ref="BH49:BL49"/>
    <mergeCell ref="BM49:BQ49"/>
    <mergeCell ref="BR49:BV49"/>
    <mergeCell ref="B50:C50"/>
    <mergeCell ref="AK50:AP50"/>
    <mergeCell ref="AQ50:AW50"/>
    <mergeCell ref="AX52:BG52"/>
    <mergeCell ref="BH52:BL52"/>
    <mergeCell ref="BM52:BQ52"/>
    <mergeCell ref="BR52:BV52"/>
    <mergeCell ref="B53:C53"/>
    <mergeCell ref="AK53:AP53"/>
    <mergeCell ref="AQ53:AW53"/>
    <mergeCell ref="D52:AD52"/>
    <mergeCell ref="AE52:AJ52"/>
    <mergeCell ref="D53:AD53"/>
    <mergeCell ref="AE53:AJ53"/>
    <mergeCell ref="AX51:BG51"/>
    <mergeCell ref="BH51:BL51"/>
    <mergeCell ref="BM51:BQ51"/>
    <mergeCell ref="BR51:BV51"/>
    <mergeCell ref="B52:C52"/>
    <mergeCell ref="AK52:AP52"/>
    <mergeCell ref="AQ52:AW52"/>
    <mergeCell ref="AX54:BG54"/>
    <mergeCell ref="BH54:BL54"/>
    <mergeCell ref="BM54:BQ54"/>
    <mergeCell ref="BR54:BV54"/>
    <mergeCell ref="B55:C55"/>
    <mergeCell ref="AK55:AP55"/>
    <mergeCell ref="AQ55:AW55"/>
    <mergeCell ref="D54:AD54"/>
    <mergeCell ref="AE54:AJ54"/>
    <mergeCell ref="D55:AD55"/>
    <mergeCell ref="AE55:AJ55"/>
    <mergeCell ref="AX53:BG53"/>
    <mergeCell ref="BH53:BL53"/>
    <mergeCell ref="BM53:BQ53"/>
    <mergeCell ref="BR53:BV53"/>
    <mergeCell ref="B54:C54"/>
    <mergeCell ref="AK54:AP54"/>
    <mergeCell ref="AQ54:AW54"/>
    <mergeCell ref="AX56:BG56"/>
    <mergeCell ref="BH56:BL56"/>
    <mergeCell ref="BM56:BQ56"/>
    <mergeCell ref="BR56:BV56"/>
    <mergeCell ref="B57:C57"/>
    <mergeCell ref="AK57:AP57"/>
    <mergeCell ref="AQ57:AW57"/>
    <mergeCell ref="D56:AD56"/>
    <mergeCell ref="AE56:AJ56"/>
    <mergeCell ref="D57:AD57"/>
    <mergeCell ref="AE57:AJ57"/>
    <mergeCell ref="AX55:BG55"/>
    <mergeCell ref="BH55:BL55"/>
    <mergeCell ref="BM55:BQ55"/>
    <mergeCell ref="BR55:BV55"/>
    <mergeCell ref="B56:C56"/>
    <mergeCell ref="AK56:AP56"/>
    <mergeCell ref="AQ56:AW56"/>
    <mergeCell ref="AX58:BG58"/>
    <mergeCell ref="BH58:BL58"/>
    <mergeCell ref="BM58:BQ58"/>
    <mergeCell ref="BR58:BV58"/>
    <mergeCell ref="B59:C59"/>
    <mergeCell ref="AK59:AP59"/>
    <mergeCell ref="AQ59:AW59"/>
    <mergeCell ref="D58:AD58"/>
    <mergeCell ref="AE58:AJ58"/>
    <mergeCell ref="D59:AD59"/>
    <mergeCell ref="AE59:AJ59"/>
    <mergeCell ref="AX57:BG57"/>
    <mergeCell ref="BH57:BL57"/>
    <mergeCell ref="BM57:BQ57"/>
    <mergeCell ref="BR57:BV57"/>
    <mergeCell ref="B58:C58"/>
    <mergeCell ref="AK58:AP58"/>
    <mergeCell ref="AQ58:AW58"/>
    <mergeCell ref="AX60:BG60"/>
    <mergeCell ref="BH60:BL60"/>
    <mergeCell ref="BM60:BQ60"/>
    <mergeCell ref="BR60:BV60"/>
    <mergeCell ref="B61:C61"/>
    <mergeCell ref="AK61:AP61"/>
    <mergeCell ref="AQ61:AW61"/>
    <mergeCell ref="D60:AD60"/>
    <mergeCell ref="AE60:AJ60"/>
    <mergeCell ref="D61:AD61"/>
    <mergeCell ref="AE61:AJ61"/>
    <mergeCell ref="AX59:BG59"/>
    <mergeCell ref="BH59:BL59"/>
    <mergeCell ref="BM59:BQ59"/>
    <mergeCell ref="BR59:BV59"/>
    <mergeCell ref="B60:C60"/>
    <mergeCell ref="AK60:AP60"/>
    <mergeCell ref="AQ60:AW60"/>
    <mergeCell ref="AX62:BG62"/>
    <mergeCell ref="BH62:BL62"/>
    <mergeCell ref="BM62:BQ62"/>
    <mergeCell ref="BR62:BV62"/>
    <mergeCell ref="B63:C63"/>
    <mergeCell ref="AK63:AP63"/>
    <mergeCell ref="AQ63:AW63"/>
    <mergeCell ref="D62:AD62"/>
    <mergeCell ref="AE62:AJ62"/>
    <mergeCell ref="D63:AD63"/>
    <mergeCell ref="AE63:AJ63"/>
    <mergeCell ref="AX61:BG61"/>
    <mergeCell ref="BH61:BL61"/>
    <mergeCell ref="BM61:BQ61"/>
    <mergeCell ref="BR61:BV61"/>
    <mergeCell ref="B62:C62"/>
    <mergeCell ref="AK62:AP62"/>
    <mergeCell ref="AQ62:AW62"/>
    <mergeCell ref="AX64:BG64"/>
    <mergeCell ref="BH64:BL64"/>
    <mergeCell ref="BM64:BQ64"/>
    <mergeCell ref="BR64:BV64"/>
    <mergeCell ref="B65:C65"/>
    <mergeCell ref="AK65:AP65"/>
    <mergeCell ref="AQ65:AW65"/>
    <mergeCell ref="D64:AD64"/>
    <mergeCell ref="AE64:AJ64"/>
    <mergeCell ref="D65:AD65"/>
    <mergeCell ref="AE65:AJ65"/>
    <mergeCell ref="AX63:BG63"/>
    <mergeCell ref="BH63:BL63"/>
    <mergeCell ref="BM63:BQ63"/>
    <mergeCell ref="BR63:BV63"/>
    <mergeCell ref="B64:C64"/>
    <mergeCell ref="AK64:AP64"/>
    <mergeCell ref="AQ64:AW64"/>
    <mergeCell ref="AX66:BG66"/>
    <mergeCell ref="BH66:BL66"/>
    <mergeCell ref="BM66:BQ66"/>
    <mergeCell ref="BR66:BV66"/>
    <mergeCell ref="B67:C67"/>
    <mergeCell ref="AK67:AP67"/>
    <mergeCell ref="AQ67:AW67"/>
    <mergeCell ref="D66:AD66"/>
    <mergeCell ref="AE66:AJ66"/>
    <mergeCell ref="D67:AD67"/>
    <mergeCell ref="AE67:AJ67"/>
    <mergeCell ref="AX65:BG65"/>
    <mergeCell ref="BH65:BL65"/>
    <mergeCell ref="BM65:BQ65"/>
    <mergeCell ref="BR65:BV65"/>
    <mergeCell ref="B66:C66"/>
    <mergeCell ref="AK66:AP66"/>
    <mergeCell ref="AQ66:AW66"/>
    <mergeCell ref="AX68:BG68"/>
    <mergeCell ref="BH68:BL68"/>
    <mergeCell ref="BM68:BQ68"/>
    <mergeCell ref="BR68:BV68"/>
    <mergeCell ref="B69:C69"/>
    <mergeCell ref="AK69:AP69"/>
    <mergeCell ref="AQ69:AW69"/>
    <mergeCell ref="D68:AD68"/>
    <mergeCell ref="AE68:AJ68"/>
    <mergeCell ref="D69:AD69"/>
    <mergeCell ref="AE69:AJ69"/>
    <mergeCell ref="AX67:BG67"/>
    <mergeCell ref="BH67:BL67"/>
    <mergeCell ref="BM67:BQ67"/>
    <mergeCell ref="BR67:BV67"/>
    <mergeCell ref="B68:C68"/>
    <mergeCell ref="AK68:AP68"/>
    <mergeCell ref="AQ68:AW68"/>
    <mergeCell ref="AX70:BG70"/>
    <mergeCell ref="BH70:BL70"/>
    <mergeCell ref="BM70:BQ70"/>
    <mergeCell ref="BR70:BV70"/>
    <mergeCell ref="B71:C71"/>
    <mergeCell ref="AK71:AP71"/>
    <mergeCell ref="AQ71:AW71"/>
    <mergeCell ref="D70:AD70"/>
    <mergeCell ref="AE70:AJ70"/>
    <mergeCell ref="D71:AD71"/>
    <mergeCell ref="AE71:AJ71"/>
    <mergeCell ref="AX69:BG69"/>
    <mergeCell ref="BH69:BL69"/>
    <mergeCell ref="BM69:BQ69"/>
    <mergeCell ref="BR69:BV69"/>
    <mergeCell ref="B70:C70"/>
    <mergeCell ref="AK70:AP70"/>
    <mergeCell ref="AQ70:AW70"/>
    <mergeCell ref="AX72:BG72"/>
    <mergeCell ref="BH72:BL72"/>
    <mergeCell ref="BM72:BQ72"/>
    <mergeCell ref="BR72:BV72"/>
    <mergeCell ref="B73:C73"/>
    <mergeCell ref="AK73:AP73"/>
    <mergeCell ref="AQ73:AW73"/>
    <mergeCell ref="D72:AD72"/>
    <mergeCell ref="AE72:AJ72"/>
    <mergeCell ref="D73:AD73"/>
    <mergeCell ref="AE73:AJ73"/>
    <mergeCell ref="AX71:BG71"/>
    <mergeCell ref="BH71:BL71"/>
    <mergeCell ref="BM71:BQ71"/>
    <mergeCell ref="BR71:BV71"/>
    <mergeCell ref="B72:C72"/>
    <mergeCell ref="AK72:AP72"/>
    <mergeCell ref="AQ72:AW72"/>
    <mergeCell ref="AX74:BG74"/>
    <mergeCell ref="BH74:BL74"/>
    <mergeCell ref="BM74:BQ74"/>
    <mergeCell ref="BR74:BV74"/>
    <mergeCell ref="B75:C75"/>
    <mergeCell ref="AK75:AP75"/>
    <mergeCell ref="AQ75:AW75"/>
    <mergeCell ref="D74:AD74"/>
    <mergeCell ref="AE74:AJ74"/>
    <mergeCell ref="D75:AD75"/>
    <mergeCell ref="AE75:AJ75"/>
    <mergeCell ref="AX73:BG73"/>
    <mergeCell ref="BH73:BL73"/>
    <mergeCell ref="BM73:BQ73"/>
    <mergeCell ref="BR73:BV73"/>
    <mergeCell ref="B74:C74"/>
    <mergeCell ref="AK74:AP74"/>
    <mergeCell ref="AQ74:AW74"/>
    <mergeCell ref="AX76:BG76"/>
    <mergeCell ref="BH76:BL76"/>
    <mergeCell ref="BM76:BQ76"/>
    <mergeCell ref="BR76:BV76"/>
    <mergeCell ref="B77:C77"/>
    <mergeCell ref="AK77:AP77"/>
    <mergeCell ref="AQ77:AW77"/>
    <mergeCell ref="D76:AD76"/>
    <mergeCell ref="AE76:AJ76"/>
    <mergeCell ref="D77:AD77"/>
    <mergeCell ref="AE77:AJ77"/>
    <mergeCell ref="AX75:BG75"/>
    <mergeCell ref="BH75:BL75"/>
    <mergeCell ref="BM75:BQ75"/>
    <mergeCell ref="BR75:BV75"/>
    <mergeCell ref="B76:C76"/>
    <mergeCell ref="AK76:AP76"/>
    <mergeCell ref="AQ76:AW76"/>
    <mergeCell ref="AX78:BG78"/>
    <mergeCell ref="BH78:BL78"/>
    <mergeCell ref="BM78:BQ78"/>
    <mergeCell ref="BR78:BV78"/>
    <mergeCell ref="B79:C79"/>
    <mergeCell ref="AK79:AP79"/>
    <mergeCell ref="AQ79:AW79"/>
    <mergeCell ref="D78:AD78"/>
    <mergeCell ref="AE78:AJ78"/>
    <mergeCell ref="D79:AD79"/>
    <mergeCell ref="AE79:AJ79"/>
    <mergeCell ref="AX77:BG77"/>
    <mergeCell ref="BH77:BL77"/>
    <mergeCell ref="BM77:BQ77"/>
    <mergeCell ref="BR77:BV77"/>
    <mergeCell ref="B78:C78"/>
    <mergeCell ref="AK78:AP78"/>
    <mergeCell ref="AQ78:AW78"/>
    <mergeCell ref="AX80:BG80"/>
    <mergeCell ref="BH80:BL80"/>
    <mergeCell ref="BM80:BQ80"/>
    <mergeCell ref="BR80:BV80"/>
    <mergeCell ref="B81:C81"/>
    <mergeCell ref="AK81:AP81"/>
    <mergeCell ref="AQ81:AW81"/>
    <mergeCell ref="D80:AD80"/>
    <mergeCell ref="AE80:AJ80"/>
    <mergeCell ref="D81:AD81"/>
    <mergeCell ref="AE81:AJ81"/>
    <mergeCell ref="AX79:BG79"/>
    <mergeCell ref="BH79:BL79"/>
    <mergeCell ref="BM79:BQ79"/>
    <mergeCell ref="BR79:BV79"/>
    <mergeCell ref="B80:C80"/>
    <mergeCell ref="AK80:AP80"/>
    <mergeCell ref="AQ80:AW80"/>
    <mergeCell ref="AX82:BG82"/>
    <mergeCell ref="BH82:BL82"/>
    <mergeCell ref="BM82:BQ82"/>
    <mergeCell ref="BR82:BV82"/>
    <mergeCell ref="B83:C83"/>
    <mergeCell ref="AK83:AP83"/>
    <mergeCell ref="AQ83:AW83"/>
    <mergeCell ref="D82:AD82"/>
    <mergeCell ref="AE82:AJ82"/>
    <mergeCell ref="D83:AD83"/>
    <mergeCell ref="AE83:AJ83"/>
    <mergeCell ref="AX81:BG81"/>
    <mergeCell ref="BH81:BL81"/>
    <mergeCell ref="BM81:BQ81"/>
    <mergeCell ref="BR81:BV81"/>
    <mergeCell ref="B82:C82"/>
    <mergeCell ref="AK82:AP82"/>
    <mergeCell ref="AQ82:AW82"/>
    <mergeCell ref="AX84:BG84"/>
    <mergeCell ref="BH84:BL84"/>
    <mergeCell ref="BM84:BQ84"/>
    <mergeCell ref="BR84:BV84"/>
    <mergeCell ref="B85:C85"/>
    <mergeCell ref="AK85:AP85"/>
    <mergeCell ref="AQ85:AW85"/>
    <mergeCell ref="D84:AD84"/>
    <mergeCell ref="AE84:AJ84"/>
    <mergeCell ref="D85:AD85"/>
    <mergeCell ref="AE85:AJ85"/>
    <mergeCell ref="AX83:BG83"/>
    <mergeCell ref="BH83:BL83"/>
    <mergeCell ref="BM83:BQ83"/>
    <mergeCell ref="BR83:BV83"/>
    <mergeCell ref="B84:C84"/>
    <mergeCell ref="AK84:AP84"/>
    <mergeCell ref="AQ84:AW84"/>
    <mergeCell ref="AX86:BG86"/>
    <mergeCell ref="BH86:BL86"/>
    <mergeCell ref="BM86:BQ86"/>
    <mergeCell ref="BR86:BV86"/>
    <mergeCell ref="B87:C87"/>
    <mergeCell ref="AK87:AP87"/>
    <mergeCell ref="AQ87:AW87"/>
    <mergeCell ref="D86:AD86"/>
    <mergeCell ref="AE86:AJ86"/>
    <mergeCell ref="D87:AD87"/>
    <mergeCell ref="AE87:AJ87"/>
    <mergeCell ref="AX85:BG85"/>
    <mergeCell ref="BH85:BL85"/>
    <mergeCell ref="BM85:BQ85"/>
    <mergeCell ref="BR85:BV85"/>
    <mergeCell ref="B86:C86"/>
    <mergeCell ref="AK86:AP86"/>
    <mergeCell ref="AQ86:AW86"/>
    <mergeCell ref="AX88:BG88"/>
    <mergeCell ref="BH88:BL88"/>
    <mergeCell ref="BM88:BQ88"/>
    <mergeCell ref="BR88:BV88"/>
    <mergeCell ref="B89:C89"/>
    <mergeCell ref="AK89:AP89"/>
    <mergeCell ref="AQ89:AW89"/>
    <mergeCell ref="D88:AD88"/>
    <mergeCell ref="AE88:AJ88"/>
    <mergeCell ref="D89:AD89"/>
    <mergeCell ref="AE89:AJ89"/>
    <mergeCell ref="AX87:BG87"/>
    <mergeCell ref="BH87:BL87"/>
    <mergeCell ref="BM87:BQ87"/>
    <mergeCell ref="BR87:BV87"/>
    <mergeCell ref="B88:C88"/>
    <mergeCell ref="AK88:AP88"/>
    <mergeCell ref="AQ88:AW88"/>
    <mergeCell ref="AX90:BG90"/>
    <mergeCell ref="BH90:BL90"/>
    <mergeCell ref="BM90:BQ90"/>
    <mergeCell ref="BR90:BV90"/>
    <mergeCell ref="B91:C91"/>
    <mergeCell ref="AK91:AP91"/>
    <mergeCell ref="AQ91:AW91"/>
    <mergeCell ref="D90:AD90"/>
    <mergeCell ref="AE90:AJ90"/>
    <mergeCell ref="D91:AD91"/>
    <mergeCell ref="AE91:AJ91"/>
    <mergeCell ref="AX89:BG89"/>
    <mergeCell ref="BH89:BL89"/>
    <mergeCell ref="BM89:BQ89"/>
    <mergeCell ref="BR89:BV89"/>
    <mergeCell ref="B90:C90"/>
    <mergeCell ref="AK90:AP90"/>
    <mergeCell ref="AQ90:AW90"/>
    <mergeCell ref="AX92:BG92"/>
    <mergeCell ref="BH92:BL92"/>
    <mergeCell ref="BM92:BQ92"/>
    <mergeCell ref="BR92:BV92"/>
    <mergeCell ref="B93:C93"/>
    <mergeCell ref="AK93:AP93"/>
    <mergeCell ref="AQ93:AW93"/>
    <mergeCell ref="D92:AD92"/>
    <mergeCell ref="AE92:AJ92"/>
    <mergeCell ref="D93:AD93"/>
    <mergeCell ref="AE93:AJ93"/>
    <mergeCell ref="AX91:BG91"/>
    <mergeCell ref="BH91:BL91"/>
    <mergeCell ref="BM91:BQ91"/>
    <mergeCell ref="BR91:BV91"/>
    <mergeCell ref="B92:C92"/>
    <mergeCell ref="AK92:AP92"/>
    <mergeCell ref="AQ92:AW92"/>
    <mergeCell ref="AX94:BG94"/>
    <mergeCell ref="BH94:BL94"/>
    <mergeCell ref="BM94:BQ94"/>
    <mergeCell ref="BR94:BV94"/>
    <mergeCell ref="B95:C95"/>
    <mergeCell ref="AK95:AP95"/>
    <mergeCell ref="AQ95:AW95"/>
    <mergeCell ref="D94:AD94"/>
    <mergeCell ref="AE94:AJ94"/>
    <mergeCell ref="D95:AD95"/>
    <mergeCell ref="AE95:AJ95"/>
    <mergeCell ref="AX93:BG93"/>
    <mergeCell ref="BH93:BL93"/>
    <mergeCell ref="BM93:BQ93"/>
    <mergeCell ref="BR93:BV93"/>
    <mergeCell ref="B94:C94"/>
    <mergeCell ref="AK94:AP94"/>
    <mergeCell ref="AQ94:AW94"/>
    <mergeCell ref="AX96:BG96"/>
    <mergeCell ref="BH96:BL96"/>
    <mergeCell ref="BM96:BQ96"/>
    <mergeCell ref="BR96:BV96"/>
    <mergeCell ref="B97:C97"/>
    <mergeCell ref="AK97:AP97"/>
    <mergeCell ref="AQ97:AW97"/>
    <mergeCell ref="D96:AD96"/>
    <mergeCell ref="AE96:AJ96"/>
    <mergeCell ref="D97:AD97"/>
    <mergeCell ref="AE97:AJ97"/>
    <mergeCell ref="AX95:BG95"/>
    <mergeCell ref="BH95:BL95"/>
    <mergeCell ref="BM95:BQ95"/>
    <mergeCell ref="BR95:BV95"/>
    <mergeCell ref="B96:C96"/>
    <mergeCell ref="AK96:AP96"/>
    <mergeCell ref="AQ96:AW96"/>
    <mergeCell ref="AX98:BG98"/>
    <mergeCell ref="BH98:BL98"/>
    <mergeCell ref="BM98:BQ98"/>
    <mergeCell ref="BR98:BV98"/>
    <mergeCell ref="B99:C99"/>
    <mergeCell ref="AK99:AP99"/>
    <mergeCell ref="AQ99:AW99"/>
    <mergeCell ref="D98:AD98"/>
    <mergeCell ref="AE98:AJ98"/>
    <mergeCell ref="D99:AD99"/>
    <mergeCell ref="AE99:AJ99"/>
    <mergeCell ref="AX97:BG97"/>
    <mergeCell ref="BH97:BL97"/>
    <mergeCell ref="BM97:BQ97"/>
    <mergeCell ref="BR97:BV97"/>
    <mergeCell ref="B98:C98"/>
    <mergeCell ref="AK98:AP98"/>
    <mergeCell ref="AQ98:AW98"/>
    <mergeCell ref="AX100:BG100"/>
    <mergeCell ref="BH100:BL100"/>
    <mergeCell ref="BM100:BQ100"/>
    <mergeCell ref="BR100:BV100"/>
    <mergeCell ref="B101:C101"/>
    <mergeCell ref="AK101:AP101"/>
    <mergeCell ref="AQ101:AW101"/>
    <mergeCell ref="D100:AD100"/>
    <mergeCell ref="AE100:AJ100"/>
    <mergeCell ref="D101:AD101"/>
    <mergeCell ref="AE101:AJ101"/>
    <mergeCell ref="AX99:BG99"/>
    <mergeCell ref="BH99:BL99"/>
    <mergeCell ref="BM99:BQ99"/>
    <mergeCell ref="BR99:BV99"/>
    <mergeCell ref="AX103:BG103"/>
    <mergeCell ref="BH103:BL103"/>
    <mergeCell ref="BM103:BQ103"/>
    <mergeCell ref="BR103:BV103"/>
    <mergeCell ref="B100:C100"/>
    <mergeCell ref="AK100:AP100"/>
    <mergeCell ref="AQ100:AW100"/>
    <mergeCell ref="AQ104:AW104"/>
    <mergeCell ref="AX102:BG102"/>
    <mergeCell ref="BH102:BL102"/>
    <mergeCell ref="BM102:BQ102"/>
    <mergeCell ref="BR102:BV102"/>
    <mergeCell ref="B103:C103"/>
    <mergeCell ref="AK103:AP103"/>
    <mergeCell ref="AQ103:AW103"/>
    <mergeCell ref="D102:AD102"/>
    <mergeCell ref="AE102:AJ102"/>
    <mergeCell ref="D103:AD103"/>
    <mergeCell ref="AE103:AJ103"/>
    <mergeCell ref="AX101:BG101"/>
    <mergeCell ref="BH101:BL101"/>
    <mergeCell ref="BM101:BQ101"/>
    <mergeCell ref="BR101:BV101"/>
    <mergeCell ref="AX105:BG105"/>
    <mergeCell ref="BH105:BL105"/>
    <mergeCell ref="BM105:BQ105"/>
    <mergeCell ref="BR105:BV105"/>
    <mergeCell ref="B102:C102"/>
    <mergeCell ref="AK102:AP102"/>
    <mergeCell ref="AQ102:AW102"/>
    <mergeCell ref="BR106:BV106"/>
    <mergeCell ref="B107:C107"/>
    <mergeCell ref="AK107:AP107"/>
    <mergeCell ref="AQ107:AW107"/>
    <mergeCell ref="D106:AD106"/>
    <mergeCell ref="AE106:AJ106"/>
    <mergeCell ref="D107:AD107"/>
    <mergeCell ref="AE107:AJ107"/>
    <mergeCell ref="AX109:BG109"/>
    <mergeCell ref="BH109:BL109"/>
    <mergeCell ref="BM109:BQ109"/>
    <mergeCell ref="BR109:BV109"/>
    <mergeCell ref="B106:C106"/>
    <mergeCell ref="AK106:AP106"/>
    <mergeCell ref="AQ106:AW106"/>
    <mergeCell ref="AX104:BG104"/>
    <mergeCell ref="BH104:BL104"/>
    <mergeCell ref="BM104:BQ104"/>
    <mergeCell ref="BR104:BV104"/>
    <mergeCell ref="B105:C105"/>
    <mergeCell ref="AK105:AP105"/>
    <mergeCell ref="AQ105:AW105"/>
    <mergeCell ref="D104:AD104"/>
    <mergeCell ref="AE104:AJ104"/>
    <mergeCell ref="D105:AD105"/>
    <mergeCell ref="AE105:AJ105"/>
    <mergeCell ref="AX107:BG107"/>
    <mergeCell ref="BH107:BL107"/>
    <mergeCell ref="BM107:BQ107"/>
    <mergeCell ref="BR107:BV107"/>
    <mergeCell ref="B104:C104"/>
    <mergeCell ref="AK104:AP104"/>
    <mergeCell ref="B111:C111"/>
    <mergeCell ref="AK111:AP111"/>
    <mergeCell ref="AQ111:AW111"/>
    <mergeCell ref="D110:AD110"/>
    <mergeCell ref="AE110:AJ110"/>
    <mergeCell ref="D111:AD111"/>
    <mergeCell ref="AE111:AJ111"/>
    <mergeCell ref="AX113:BG113"/>
    <mergeCell ref="BH113:BL113"/>
    <mergeCell ref="BM113:BQ113"/>
    <mergeCell ref="BR113:BV113"/>
    <mergeCell ref="B110:C110"/>
    <mergeCell ref="AK110:AP110"/>
    <mergeCell ref="AQ110:AW110"/>
    <mergeCell ref="AX108:BG108"/>
    <mergeCell ref="BH108:BL108"/>
    <mergeCell ref="BM108:BQ108"/>
    <mergeCell ref="BR108:BV108"/>
    <mergeCell ref="B109:C109"/>
    <mergeCell ref="AK109:AP109"/>
    <mergeCell ref="AQ109:AW109"/>
    <mergeCell ref="D108:AD108"/>
    <mergeCell ref="AE108:AJ108"/>
    <mergeCell ref="D109:AD109"/>
    <mergeCell ref="AE109:AJ109"/>
    <mergeCell ref="B108:C108"/>
    <mergeCell ref="AK108:AP108"/>
    <mergeCell ref="AQ108:AW108"/>
    <mergeCell ref="BR110:BV110"/>
    <mergeCell ref="BR111:BV111"/>
    <mergeCell ref="AE114:AJ114"/>
    <mergeCell ref="D115:AD115"/>
    <mergeCell ref="AE115:AJ115"/>
    <mergeCell ref="BH116:BL116"/>
    <mergeCell ref="BM116:BQ116"/>
    <mergeCell ref="BR116:BV116"/>
    <mergeCell ref="B114:C114"/>
    <mergeCell ref="AK114:AP114"/>
    <mergeCell ref="AQ114:AW114"/>
    <mergeCell ref="AX112:BG112"/>
    <mergeCell ref="BH112:BL112"/>
    <mergeCell ref="BM112:BQ112"/>
    <mergeCell ref="BR112:BV112"/>
    <mergeCell ref="B113:C113"/>
    <mergeCell ref="AK113:AP113"/>
    <mergeCell ref="AQ113:AW113"/>
    <mergeCell ref="D112:AD112"/>
    <mergeCell ref="AE112:AJ112"/>
    <mergeCell ref="D113:AD113"/>
    <mergeCell ref="AE113:AJ113"/>
    <mergeCell ref="AX115:BG115"/>
    <mergeCell ref="B112:C112"/>
    <mergeCell ref="B115:C115"/>
    <mergeCell ref="AK115:AP115"/>
    <mergeCell ref="AQ115:AW115"/>
    <mergeCell ref="B117:C117"/>
    <mergeCell ref="AK117:AP117"/>
    <mergeCell ref="AQ117:AW117"/>
    <mergeCell ref="D116:AD116"/>
    <mergeCell ref="AE116:AJ116"/>
    <mergeCell ref="D117:AD117"/>
    <mergeCell ref="AE117:AJ117"/>
    <mergeCell ref="B120:C120"/>
    <mergeCell ref="AK120:AP120"/>
    <mergeCell ref="AQ120:AW120"/>
    <mergeCell ref="AX118:BG118"/>
    <mergeCell ref="BH118:BL118"/>
    <mergeCell ref="BM118:BQ118"/>
    <mergeCell ref="BR118:BV118"/>
    <mergeCell ref="B119:C119"/>
    <mergeCell ref="AK119:AP119"/>
    <mergeCell ref="AQ119:AW119"/>
    <mergeCell ref="D118:AD118"/>
    <mergeCell ref="AE118:AJ118"/>
    <mergeCell ref="D119:AD119"/>
    <mergeCell ref="AE119:AJ119"/>
    <mergeCell ref="D120:AD120"/>
    <mergeCell ref="AE120:AJ120"/>
    <mergeCell ref="B118:C118"/>
    <mergeCell ref="AK118:AP118"/>
    <mergeCell ref="AQ118:AW118"/>
    <mergeCell ref="B116:C116"/>
    <mergeCell ref="AK116:AP116"/>
    <mergeCell ref="AX121:BG121"/>
    <mergeCell ref="BH121:BL121"/>
    <mergeCell ref="BM121:BQ121"/>
    <mergeCell ref="BR121:BV121"/>
    <mergeCell ref="D20:AD20"/>
    <mergeCell ref="AE20:AJ20"/>
    <mergeCell ref="D21:AD21"/>
    <mergeCell ref="AE21:AJ21"/>
    <mergeCell ref="D22:AD22"/>
    <mergeCell ref="AE22:AJ22"/>
    <mergeCell ref="D23:AD23"/>
    <mergeCell ref="AX119:BG119"/>
    <mergeCell ref="BH119:BL119"/>
    <mergeCell ref="BM119:BQ119"/>
    <mergeCell ref="BR119:BV119"/>
    <mergeCell ref="AX117:BG117"/>
    <mergeCell ref="BH117:BL117"/>
    <mergeCell ref="BM117:BQ117"/>
    <mergeCell ref="BR117:BV117"/>
    <mergeCell ref="AX116:BG116"/>
    <mergeCell ref="AQ116:AW116"/>
    <mergeCell ref="AX114:BG114"/>
    <mergeCell ref="BH114:BL114"/>
    <mergeCell ref="BM114:BQ114"/>
    <mergeCell ref="BR114:BV114"/>
    <mergeCell ref="AX110:BG110"/>
    <mergeCell ref="BH115:BL115"/>
    <mergeCell ref="BM115:BQ115"/>
    <mergeCell ref="BR115:BV115"/>
    <mergeCell ref="BH110:BL110"/>
    <mergeCell ref="BM110:BQ110"/>
    <mergeCell ref="D114:AD114"/>
    <mergeCell ref="AR129:AV129"/>
    <mergeCell ref="AX129:AZ129"/>
    <mergeCell ref="BA129:BE129"/>
    <mergeCell ref="CE131:CH131"/>
    <mergeCell ref="AX106:BG106"/>
    <mergeCell ref="BH106:BL106"/>
    <mergeCell ref="BM106:BQ106"/>
    <mergeCell ref="CE124:CH124"/>
    <mergeCell ref="AD125:AK125"/>
    <mergeCell ref="AM125:AP125"/>
    <mergeCell ref="AR125:AV125"/>
    <mergeCell ref="AX125:AZ125"/>
    <mergeCell ref="BA125:BE125"/>
    <mergeCell ref="BG125:BI125"/>
    <mergeCell ref="BL125:BP125"/>
    <mergeCell ref="AD124:AK124"/>
    <mergeCell ref="AM124:AP124"/>
    <mergeCell ref="AR124:AV124"/>
    <mergeCell ref="AX124:AZ124"/>
    <mergeCell ref="BA124:BE124"/>
    <mergeCell ref="BG124:BI124"/>
    <mergeCell ref="CE125:CH125"/>
    <mergeCell ref="BR124:BT124"/>
    <mergeCell ref="AX120:BG120"/>
    <mergeCell ref="BH120:BL120"/>
    <mergeCell ref="BM120:BQ120"/>
    <mergeCell ref="BR120:BV120"/>
    <mergeCell ref="AK112:AP112"/>
    <mergeCell ref="AQ112:AW112"/>
    <mergeCell ref="AX111:BG111"/>
    <mergeCell ref="BH111:BL111"/>
    <mergeCell ref="BM111:BQ111"/>
    <mergeCell ref="BG126:BI126"/>
    <mergeCell ref="BL126:BP126"/>
    <mergeCell ref="BR126:BT126"/>
    <mergeCell ref="AD127:AK127"/>
    <mergeCell ref="AM127:AP127"/>
    <mergeCell ref="AR127:AV127"/>
    <mergeCell ref="AX127:AZ127"/>
    <mergeCell ref="AM129:AP129"/>
    <mergeCell ref="CE126:CH126"/>
    <mergeCell ref="BA127:BE127"/>
    <mergeCell ref="BG127:BI127"/>
    <mergeCell ref="BL127:BP127"/>
    <mergeCell ref="BR127:BT127"/>
    <mergeCell ref="CE130:CG130"/>
    <mergeCell ref="AC131:AK131"/>
    <mergeCell ref="AM131:AP131"/>
    <mergeCell ref="AR131:AV131"/>
    <mergeCell ref="AX131:AZ131"/>
    <mergeCell ref="BA131:BE131"/>
    <mergeCell ref="BG131:BI131"/>
    <mergeCell ref="BL131:BP131"/>
    <mergeCell ref="BG129:BI129"/>
    <mergeCell ref="BL129:BP129"/>
    <mergeCell ref="BR129:BT129"/>
    <mergeCell ref="CE129:CG129"/>
    <mergeCell ref="AD130:AK130"/>
    <mergeCell ref="AM130:AP130"/>
    <mergeCell ref="AR130:AV130"/>
    <mergeCell ref="AX130:AZ130"/>
    <mergeCell ref="BA130:BE130"/>
    <mergeCell ref="BG130:BI130"/>
    <mergeCell ref="AE129:AK129"/>
    <mergeCell ref="AC132:AK132"/>
    <mergeCell ref="AM132:AP132"/>
    <mergeCell ref="AR132:AV132"/>
    <mergeCell ref="AX132:AZ132"/>
    <mergeCell ref="BA132:BE132"/>
    <mergeCell ref="BG132:BI132"/>
    <mergeCell ref="BL132:BP132"/>
    <mergeCell ref="BR132:BT132"/>
    <mergeCell ref="BL133:BP133"/>
    <mergeCell ref="BR133:BT133"/>
    <mergeCell ref="V121:X121"/>
    <mergeCell ref="AC133:AK133"/>
    <mergeCell ref="AM133:AP133"/>
    <mergeCell ref="AR133:AV133"/>
    <mergeCell ref="AX133:AZ133"/>
    <mergeCell ref="BA133:BE133"/>
    <mergeCell ref="BG133:BI133"/>
    <mergeCell ref="BR131:BT131"/>
    <mergeCell ref="BL130:BP130"/>
    <mergeCell ref="BR130:BT130"/>
    <mergeCell ref="AR128:AV128"/>
    <mergeCell ref="AX128:AZ128"/>
    <mergeCell ref="BG128:BI128"/>
    <mergeCell ref="BL128:BP128"/>
    <mergeCell ref="BR128:BT128"/>
    <mergeCell ref="BR125:BT125"/>
    <mergeCell ref="BL124:BP124"/>
    <mergeCell ref="AD126:AK126"/>
    <mergeCell ref="AM126:AP126"/>
    <mergeCell ref="AR126:AV126"/>
    <mergeCell ref="AX126:AZ126"/>
    <mergeCell ref="BA126:BE126"/>
  </mergeCells>
  <dataValidations count="2">
    <dataValidation type="list" allowBlank="1" showInputMessage="1" showErrorMessage="1" sqref="AK21:AK122" xr:uid="{587DF09C-AC0E-4258-9EC9-766363FC5D90}">
      <formula1>format</formula1>
    </dataValidation>
    <dataValidation type="list" allowBlank="1" showInputMessage="1" showErrorMessage="1" sqref="AQ21:AW122" xr:uid="{D128E80F-F643-43AF-BC15-6F24FF1A4CFB}">
      <formula1>genre</formula1>
    </dataValidation>
  </dataValidations>
  <pageMargins left="0.31496062992125984" right="0.31496062992125984" top="0.35433070866141736" bottom="0.35433070866141736" header="0.31496062992125984" footer="0.31496062992125984"/>
  <pageSetup scale="8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0B4534-7949-4DB8-8BEC-970052D7F548}">
          <x14:formula1>
            <xm:f>'(à cacher!) listes'!$A$20:$A$22</xm:f>
          </x14:formula1>
          <xm:sqref>BH21:BH120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4859B-CBEB-482F-B25F-698BFB98312C}">
  <dimension ref="A1:AA5"/>
  <sheetViews>
    <sheetView workbookViewId="0">
      <selection activeCell="V5" sqref="V5"/>
    </sheetView>
  </sheetViews>
  <sheetFormatPr baseColWidth="10" defaultRowHeight="15" x14ac:dyDescent="0.25"/>
  <cols>
    <col min="1" max="1" width="33.140625" customWidth="1"/>
    <col min="2" max="2" width="35.28515625" customWidth="1"/>
    <col min="3" max="3" width="24.85546875" customWidth="1"/>
    <col min="4" max="5" width="21.28515625" customWidth="1"/>
    <col min="6" max="6" width="17.42578125" customWidth="1"/>
    <col min="7" max="13" width="19.5703125" customWidth="1"/>
    <col min="14" max="14" width="14.42578125" customWidth="1"/>
    <col min="15" max="15" width="13.85546875" customWidth="1"/>
    <col min="16" max="16" width="18.140625" customWidth="1"/>
    <col min="17" max="17" width="19.140625" customWidth="1"/>
    <col min="18" max="18" width="11.42578125" customWidth="1"/>
    <col min="19" max="19" width="16.140625" customWidth="1"/>
    <col min="20" max="20" width="18.28515625" customWidth="1"/>
    <col min="21" max="21" width="14.42578125" style="107" customWidth="1"/>
    <col min="22" max="22" width="13.85546875" customWidth="1"/>
    <col min="23" max="23" width="18.140625" customWidth="1"/>
    <col min="24" max="24" width="19.140625" customWidth="1"/>
    <col min="25" max="25" width="11.42578125" customWidth="1"/>
    <col min="26" max="26" width="14.7109375" customWidth="1"/>
    <col min="27" max="27" width="19" customWidth="1"/>
  </cols>
  <sheetData>
    <row r="1" spans="1:27" ht="15.75" thickBot="1" x14ac:dyDescent="0.3">
      <c r="A1" s="214" t="s">
        <v>205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6"/>
      <c r="N1" s="217" t="s">
        <v>204</v>
      </c>
      <c r="O1" s="218"/>
      <c r="P1" s="218"/>
      <c r="Q1" s="218"/>
      <c r="R1" s="218"/>
      <c r="S1" s="218"/>
      <c r="T1" s="219"/>
      <c r="U1" s="220" t="s">
        <v>203</v>
      </c>
      <c r="V1" s="221"/>
      <c r="W1" s="221"/>
      <c r="X1" s="221"/>
      <c r="Y1" s="221"/>
      <c r="Z1" s="221"/>
      <c r="AA1" s="222"/>
    </row>
    <row r="2" spans="1:27" ht="75" x14ac:dyDescent="0.25">
      <c r="A2" s="108" t="s">
        <v>169</v>
      </c>
      <c r="B2" s="108" t="s">
        <v>170</v>
      </c>
      <c r="C2" s="108" t="s">
        <v>68</v>
      </c>
      <c r="D2" s="108" t="s">
        <v>188</v>
      </c>
      <c r="E2" s="108" t="s">
        <v>192</v>
      </c>
      <c r="F2" s="106" t="s">
        <v>168</v>
      </c>
      <c r="G2" s="106" t="s">
        <v>191</v>
      </c>
      <c r="H2" s="106" t="s">
        <v>181</v>
      </c>
      <c r="I2" s="106" t="s">
        <v>29</v>
      </c>
      <c r="J2" s="106" t="s">
        <v>182</v>
      </c>
      <c r="K2" s="106" t="s">
        <v>183</v>
      </c>
      <c r="L2" s="106" t="s">
        <v>184</v>
      </c>
      <c r="M2" s="106" t="s">
        <v>206</v>
      </c>
      <c r="N2" s="122" t="s">
        <v>171</v>
      </c>
      <c r="O2" s="123" t="s">
        <v>172</v>
      </c>
      <c r="P2" s="123" t="s">
        <v>173</v>
      </c>
      <c r="Q2" s="123" t="s">
        <v>174</v>
      </c>
      <c r="R2" s="123" t="s">
        <v>175</v>
      </c>
      <c r="S2" s="123" t="s">
        <v>208</v>
      </c>
      <c r="T2" s="123" t="s">
        <v>209</v>
      </c>
      <c r="U2" s="124" t="s">
        <v>176</v>
      </c>
      <c r="V2" s="125" t="s">
        <v>177</v>
      </c>
      <c r="W2" s="125" t="s">
        <v>178</v>
      </c>
      <c r="X2" s="125" t="s">
        <v>179</v>
      </c>
      <c r="Y2" s="125" t="s">
        <v>180</v>
      </c>
      <c r="Z2" s="125" t="s">
        <v>207</v>
      </c>
      <c r="AA2" s="126" t="s">
        <v>210</v>
      </c>
    </row>
    <row r="3" spans="1:27" s="109" customFormat="1" x14ac:dyDescent="0.25">
      <c r="A3" s="109">
        <f>'Structure et devis'!U13</f>
        <v>0</v>
      </c>
      <c r="B3" s="109">
        <f>'Structure et devis'!U20</f>
        <v>0</v>
      </c>
      <c r="C3" s="111">
        <f>'Structure et devis'!U32</f>
        <v>0</v>
      </c>
      <c r="D3" s="109">
        <f>IF('Structure et devis'!U38&gt;74999.99,1,0)</f>
        <v>0</v>
      </c>
      <c r="E3" s="117" t="e">
        <f>'Structure et devis'!U100/'Structure et devis'!U245</f>
        <v>#DIV/0!</v>
      </c>
      <c r="F3" s="111">
        <f>'Structure et devis'!U123</f>
        <v>0</v>
      </c>
      <c r="G3" s="117" t="e">
        <f>'Structure et devis'!AE224/'Structure et devis'!AE245</f>
        <v>#DIV/0!</v>
      </c>
      <c r="H3" s="114">
        <f>'Liste des films prévus'!V123</f>
        <v>0</v>
      </c>
      <c r="I3" s="114">
        <f ca="1">'Liste des films prévus'!BJ125*0.2+'Liste des films prévus'!BJ126+'Liste des films prévus'!BJ127+'Liste des films prévus'!BJ128</f>
        <v>0</v>
      </c>
      <c r="J3" s="114">
        <f>'Liste des films prévus'!AM125+'Liste des films prévus'!AM126</f>
        <v>0</v>
      </c>
      <c r="K3" s="111">
        <f>'Liste des films prévus'!AM132+'Liste des films prévus'!AM133</f>
        <v>0</v>
      </c>
      <c r="L3" s="109">
        <f>'Liste des films prévus'!Q18</f>
        <v>0</v>
      </c>
      <c r="M3" s="109" t="e">
        <f>L3/'Liste des films prévus'!V123</f>
        <v>#DIV/0!</v>
      </c>
      <c r="N3" s="109">
        <f>'Bilan année - 2'!V121</f>
        <v>0</v>
      </c>
      <c r="O3" s="109">
        <f ca="1">'Bilan année - 2'!BG124*0.2+'Bilan année - 2'!BG125+'Bilan année - 2'!BG126+'Bilan année - 2'!BG127</f>
        <v>0</v>
      </c>
      <c r="P3" s="109">
        <f>'Bilan année - 2'!AM124+'Bilan année - 2'!AM125</f>
        <v>0</v>
      </c>
      <c r="Q3" s="109">
        <f>'Bilan année - 2'!AM131+'Bilan année - 2'!AM132</f>
        <v>0</v>
      </c>
      <c r="R3" s="109">
        <f>'Bilan année - 2'!BR121</f>
        <v>0</v>
      </c>
      <c r="S3" s="109" t="e">
        <f>R3/'Bilan année - 2'!V121</f>
        <v>#DIV/0!</v>
      </c>
      <c r="T3" s="109" t="e">
        <f>'Bilan année - 2'!CK122</f>
        <v>#DIV/0!</v>
      </c>
      <c r="U3" s="110">
        <f>'Bilan année -1'!V121</f>
        <v>0</v>
      </c>
      <c r="V3" s="109">
        <f ca="1">'Bilan année -1'!BG124*0.2+'Bilan année -1'!BG125+'Bilan année -1'!BG126+'Bilan année -1'!BG127</f>
        <v>0</v>
      </c>
      <c r="W3" s="109">
        <f>'Bilan année -1'!AM124+'Bilan année -1'!AM125</f>
        <v>0</v>
      </c>
      <c r="X3" s="109">
        <f>'Bilan année -1'!AM131+'Bilan année -1'!AM132</f>
        <v>0</v>
      </c>
      <c r="Y3" s="109">
        <f>'Bilan année -1'!BR121</f>
        <v>0</v>
      </c>
      <c r="Z3" s="109" t="e">
        <f>Y3/'Bilan année -1'!V121</f>
        <v>#DIV/0!</v>
      </c>
      <c r="AA3" s="109" t="e">
        <f>'Bilan année -1'!CM122</f>
        <v>#DIV/0!</v>
      </c>
    </row>
    <row r="4" spans="1:27" ht="21" x14ac:dyDescent="0.35">
      <c r="I4" s="116" t="s">
        <v>187</v>
      </c>
      <c r="O4" s="116" t="s">
        <v>187</v>
      </c>
      <c r="V4" s="116" t="s">
        <v>187</v>
      </c>
    </row>
    <row r="5" spans="1:27" x14ac:dyDescent="0.25">
      <c r="I5" s="115" t="s">
        <v>186</v>
      </c>
      <c r="O5" s="115" t="s">
        <v>186</v>
      </c>
      <c r="V5" s="115" t="s">
        <v>186</v>
      </c>
    </row>
  </sheetData>
  <mergeCells count="3">
    <mergeCell ref="A1:M1"/>
    <mergeCell ref="N1:T1"/>
    <mergeCell ref="U1:AA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27"/>
  <sheetViews>
    <sheetView workbookViewId="0">
      <selection activeCell="BH114" sqref="BH114:BL114"/>
    </sheetView>
  </sheetViews>
  <sheetFormatPr baseColWidth="10" defaultRowHeight="15" x14ac:dyDescent="0.25"/>
  <cols>
    <col min="1" max="1" width="30.5703125" customWidth="1"/>
  </cols>
  <sheetData>
    <row r="3" spans="1:1" x14ac:dyDescent="0.25">
      <c r="A3" t="s">
        <v>6</v>
      </c>
    </row>
    <row r="4" spans="1:1" x14ac:dyDescent="0.25">
      <c r="A4" s="1" t="s">
        <v>167</v>
      </c>
    </row>
    <row r="5" spans="1:1" x14ac:dyDescent="0.25">
      <c r="A5" s="9" t="s">
        <v>7</v>
      </c>
    </row>
    <row r="6" spans="1:1" x14ac:dyDescent="0.25">
      <c r="A6" s="9" t="s">
        <v>8</v>
      </c>
    </row>
    <row r="7" spans="1:1" x14ac:dyDescent="0.25">
      <c r="A7" s="9" t="s">
        <v>9</v>
      </c>
    </row>
    <row r="8" spans="1:1" x14ac:dyDescent="0.25">
      <c r="A8" s="10" t="s">
        <v>14</v>
      </c>
    </row>
    <row r="11" spans="1:1" x14ac:dyDescent="0.25">
      <c r="A11" t="s">
        <v>10</v>
      </c>
    </row>
    <row r="12" spans="1:1" x14ac:dyDescent="0.25">
      <c r="A12" t="s">
        <v>167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16</v>
      </c>
    </row>
    <row r="17" spans="1:1" x14ac:dyDescent="0.25">
      <c r="A17" t="s">
        <v>14</v>
      </c>
    </row>
    <row r="19" spans="1:1" x14ac:dyDescent="0.25">
      <c r="A19" t="s">
        <v>18</v>
      </c>
    </row>
    <row r="20" spans="1:1" x14ac:dyDescent="0.25">
      <c r="A20" t="s">
        <v>167</v>
      </c>
    </row>
    <row r="21" spans="1:1" x14ac:dyDescent="0.25">
      <c r="A21" t="s">
        <v>19</v>
      </c>
    </row>
    <row r="22" spans="1:1" x14ac:dyDescent="0.25">
      <c r="A22" t="s">
        <v>20</v>
      </c>
    </row>
    <row r="24" spans="1:1" x14ac:dyDescent="0.25">
      <c r="A24" t="s">
        <v>64</v>
      </c>
    </row>
    <row r="25" spans="1:1" x14ac:dyDescent="0.25">
      <c r="A25" t="s">
        <v>167</v>
      </c>
    </row>
    <row r="26" spans="1:1" x14ac:dyDescent="0.25">
      <c r="A26" t="s">
        <v>165</v>
      </c>
    </row>
    <row r="27" spans="1:1" x14ac:dyDescent="0.25">
      <c r="A27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10</vt:i4>
      </vt:variant>
    </vt:vector>
  </HeadingPairs>
  <TitlesOfParts>
    <vt:vector size="16" baseType="lpstr">
      <vt:lpstr>Structure et devis</vt:lpstr>
      <vt:lpstr>Liste des films prévus</vt:lpstr>
      <vt:lpstr>Bilan année -1</vt:lpstr>
      <vt:lpstr>Bilan année - 2</vt:lpstr>
      <vt:lpstr>(à cacher!) Calculs</vt:lpstr>
      <vt:lpstr>(à cacher!) listes</vt:lpstr>
      <vt:lpstr>format</vt:lpstr>
      <vt:lpstr>genre</vt:lpstr>
      <vt:lpstr>'Bilan année - 2'!Impression_des_titres</vt:lpstr>
      <vt:lpstr>'Bilan année -1'!Impression_des_titres</vt:lpstr>
      <vt:lpstr>'Liste des films prévus'!Impression_des_titres</vt:lpstr>
      <vt:lpstr>'Structure et devis'!Impression_des_titres</vt:lpstr>
      <vt:lpstr>'Bilan année - 2'!Zone_d_impression</vt:lpstr>
      <vt:lpstr>'Bilan année -1'!Zone_d_impression</vt:lpstr>
      <vt:lpstr>'Liste des films prévus'!Zone_d_impression</vt:lpstr>
      <vt:lpstr>'Structure et devis'!Zone_d_impression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Claret, Bernard</dc:creator>
  <cp:lastModifiedBy>Baud, Hélène</cp:lastModifiedBy>
  <cp:lastPrinted>2018-04-04T18:03:07Z</cp:lastPrinted>
  <dcterms:created xsi:type="dcterms:W3CDTF">2015-10-02T17:57:06Z</dcterms:created>
  <dcterms:modified xsi:type="dcterms:W3CDTF">2021-04-12T14:17:57Z</dcterms:modified>
</cp:coreProperties>
</file>