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odecgouvqcca.sharepoint.com/sites/GRP-Affinternationalesexportationmiseenmarchducinma/Documents partages/08-PromoDiff/Prodif/Gabarits divers/Gabarits/Gabarits dépôts-clôtures clients/Révision Gabarits en cours 2023-2024/"/>
    </mc:Choice>
  </mc:AlternateContent>
  <xr:revisionPtr revIDLastSave="0" documentId="8_{B78724AF-C978-40FE-9F40-1E6E10B99D57}" xr6:coauthVersionLast="47" xr6:coauthVersionMax="47" xr10:uidLastSave="{00000000-0000-0000-0000-000000000000}"/>
  <workbookProtection workbookAlgorithmName="SHA-512" workbookHashValue="AIkV2prTcQE/x1VqdeQQ8uKJFk/CYQMAhjpNB5sf3bzeLrnGYsg2P9oAUuRMeqD8BTeK7pwgSKqrZjroMa3zNw==" workbookSaltValue="5KKpD36f1BC2ZlwluoW34Q==" workbookSpinCount="100000" lockStructure="1"/>
  <bookViews>
    <workbookView xWindow="28680" yWindow="-120" windowWidth="29040" windowHeight="15840" xr2:uid="{975C6A06-B1F1-4173-B27A-36D1D11BC410}"/>
  </bookViews>
  <sheets>
    <sheet name="Gabarit 1C " sheetId="1" r:id="rId1"/>
    <sheet name="Plan réalisation échéancier" sheetId="35" r:id="rId2"/>
    <sheet name="Grille budgétaire" sheetId="34" r:id="rId3"/>
    <sheet name="Rapport de programmation" sheetId="24" r:id="rId4"/>
    <sheet name="Atteinte des objectifs" sheetId="36" r:id="rId5"/>
    <sheet name="Recommandation" sheetId="32" state="hidden" r:id="rId6"/>
    <sheet name="Publipostage" sheetId="33" state="hidden" r:id="rId7"/>
    <sheet name="Paramètres" sheetId="9" state="hidden" r:id="rId8"/>
  </sheets>
  <definedNames>
    <definedName name="_xlnm.Print_Titles" localSheetId="0">'Gabarit 1C '!$1:$6</definedName>
    <definedName name="_xlnm.Print_Titles" localSheetId="2">'Grille budgétaire'!$1:$1</definedName>
    <definedName name="_xlnm.Print_Titles" localSheetId="3">'Rapport de programmation'!$1:$14</definedName>
    <definedName name="_xlnm.Print_Titles" localSheetId="5">Recommandation!$1:$5</definedName>
    <definedName name="_xlnm.Print_Area" localSheetId="0">'Gabarit 1C '!$A$1:$J$110</definedName>
    <definedName name="_xlnm.Print_Area" localSheetId="2">'Grille budgétaire'!$B$1:$Q$91</definedName>
    <definedName name="_xlnm.Print_Area" localSheetId="1">'Plan réalisation échéancier'!$A$1:$J$29</definedName>
    <definedName name="_xlnm.Print_Area" localSheetId="3">'Rapport de programmation'!$A$1:$H$340</definedName>
    <definedName name="_xlnm.Print_Area" localSheetId="5">Recommandation!$A$1:$I$87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8" i="1" l="1"/>
  <c r="E3" i="36"/>
  <c r="D55" i="32" l="1"/>
  <c r="D54" i="32"/>
  <c r="D53" i="32"/>
  <c r="D52" i="32"/>
  <c r="D51" i="32"/>
  <c r="C34" i="32"/>
  <c r="G15" i="34" l="1"/>
  <c r="E15" i="34"/>
  <c r="H13" i="34" l="1"/>
  <c r="H12" i="34"/>
  <c r="H11" i="34"/>
  <c r="H14" i="34"/>
  <c r="H10" i="34"/>
  <c r="F11" i="34"/>
  <c r="F10" i="34"/>
  <c r="F14" i="34"/>
  <c r="F12" i="34"/>
  <c r="F13" i="34"/>
  <c r="H15" i="34" l="1"/>
  <c r="F15" i="34"/>
  <c r="N87" i="34"/>
  <c r="G87" i="34"/>
  <c r="N75" i="34"/>
  <c r="N55" i="34"/>
  <c r="N35" i="34"/>
  <c r="G75" i="34"/>
  <c r="G55" i="34"/>
  <c r="G35" i="34"/>
  <c r="E76" i="1"/>
  <c r="C96" i="1"/>
  <c r="G89" i="34" l="1"/>
  <c r="N89" i="34"/>
  <c r="AI2" i="33" l="1"/>
  <c r="AH2" i="33"/>
  <c r="AF2" i="33"/>
  <c r="AE2" i="33"/>
  <c r="AC2" i="33"/>
  <c r="AB2" i="33"/>
  <c r="Z2" i="33"/>
  <c r="Y2" i="33"/>
  <c r="E79" i="32"/>
  <c r="AJ2" i="33" s="1"/>
  <c r="E78" i="32"/>
  <c r="AG2" i="33" s="1"/>
  <c r="E77" i="32"/>
  <c r="AD2" i="33" s="1"/>
  <c r="E76" i="32"/>
  <c r="AA2" i="33" s="1"/>
  <c r="D80" i="32"/>
  <c r="F80" i="32" s="1"/>
  <c r="G76" i="1"/>
  <c r="F66" i="32" s="1"/>
  <c r="F76" i="1"/>
  <c r="D66" i="32" s="1"/>
  <c r="C66" i="32"/>
  <c r="G3" i="24"/>
  <c r="R3" i="34"/>
  <c r="K3" i="35"/>
  <c r="G66" i="32"/>
  <c r="X2" i="33" s="1"/>
  <c r="O2" i="33"/>
  <c r="E321" i="24"/>
  <c r="E337" i="24"/>
  <c r="Q28" i="32"/>
  <c r="K30" i="32" s="1"/>
  <c r="E80" i="32" l="1"/>
  <c r="E26" i="32"/>
  <c r="R28" i="32"/>
  <c r="M2" i="33" l="1"/>
  <c r="K2" i="33"/>
  <c r="I2" i="33"/>
  <c r="G2" i="33"/>
  <c r="F2" i="33"/>
  <c r="E2" i="33"/>
  <c r="D2" i="33"/>
  <c r="C2" i="33"/>
  <c r="B2" i="33"/>
  <c r="A2" i="33"/>
  <c r="C55" i="32"/>
  <c r="C54" i="32"/>
  <c r="C53" i="32"/>
  <c r="Q2" i="33" l="1"/>
  <c r="E24" i="32"/>
  <c r="E23" i="32"/>
  <c r="E22" i="32"/>
  <c r="E21" i="32"/>
  <c r="E19" i="32" l="1"/>
  <c r="E18" i="32"/>
  <c r="E17" i="32"/>
  <c r="E16" i="32"/>
  <c r="E14" i="32"/>
  <c r="G13" i="32"/>
  <c r="E12" i="32"/>
  <c r="E11" i="32"/>
  <c r="E10" i="32"/>
  <c r="N2" i="33" s="1"/>
  <c r="E9" i="32"/>
  <c r="J2" i="33"/>
  <c r="G69" i="32" l="1"/>
  <c r="D56" i="32"/>
  <c r="G70" i="32" l="1"/>
  <c r="W2" i="33" s="1"/>
  <c r="V2" i="33"/>
  <c r="E335" i="24"/>
  <c r="E334" i="24"/>
  <c r="E330" i="24"/>
  <c r="E328" i="24"/>
  <c r="E327" i="24"/>
  <c r="E323" i="24"/>
  <c r="E320" i="24"/>
  <c r="F315" i="24"/>
  <c r="E315" i="24"/>
  <c r="E322" i="24" l="1"/>
  <c r="E324" i="24"/>
  <c r="F321" i="24" s="1"/>
  <c r="E338" i="24"/>
  <c r="F337" i="24" s="1"/>
  <c r="E336" i="24"/>
  <c r="F323" i="24"/>
  <c r="E329" i="24"/>
  <c r="E331" i="24"/>
  <c r="F327" i="24" s="1"/>
  <c r="O87" i="34"/>
  <c r="H87" i="34"/>
  <c r="D47" i="32" s="1"/>
  <c r="O75" i="34"/>
  <c r="H75" i="34"/>
  <c r="D46" i="32" s="1"/>
  <c r="O55" i="34"/>
  <c r="H55" i="34"/>
  <c r="D45" i="32" s="1"/>
  <c r="O35" i="34"/>
  <c r="H35" i="34"/>
  <c r="E48" i="32"/>
  <c r="E70" i="32" s="1"/>
  <c r="F335" i="24" l="1"/>
  <c r="F336" i="24"/>
  <c r="F334" i="24"/>
  <c r="F330" i="24"/>
  <c r="F322" i="24"/>
  <c r="F329" i="24"/>
  <c r="F328" i="24"/>
  <c r="F331" i="24" s="1"/>
  <c r="F320" i="24"/>
  <c r="F324" i="24" s="1"/>
  <c r="H89" i="34"/>
  <c r="G92" i="34" s="1"/>
  <c r="O89" i="34"/>
  <c r="D44" i="32"/>
  <c r="D48" i="32" s="1"/>
  <c r="K70" i="32"/>
  <c r="U2" i="33" s="1"/>
  <c r="S2" i="33"/>
  <c r="P29" i="34"/>
  <c r="I29" i="34"/>
  <c r="I34" i="34"/>
  <c r="P74" i="34"/>
  <c r="P71" i="34"/>
  <c r="P63" i="34"/>
  <c r="P62" i="34"/>
  <c r="P61" i="34"/>
  <c r="P68" i="34"/>
  <c r="P60" i="34"/>
  <c r="P64" i="34"/>
  <c r="P70" i="34"/>
  <c r="P69" i="34"/>
  <c r="P67" i="34"/>
  <c r="P66" i="34"/>
  <c r="P73" i="34"/>
  <c r="P65" i="34"/>
  <c r="P72" i="34"/>
  <c r="I73" i="34"/>
  <c r="I65" i="34"/>
  <c r="I62" i="34"/>
  <c r="I60" i="34"/>
  <c r="I72" i="34"/>
  <c r="I64" i="34"/>
  <c r="I61" i="34"/>
  <c r="I67" i="34"/>
  <c r="I71" i="34"/>
  <c r="I63" i="34"/>
  <c r="I68" i="34"/>
  <c r="I66" i="34"/>
  <c r="I70" i="34"/>
  <c r="I74" i="34"/>
  <c r="I69" i="34"/>
  <c r="P84" i="34"/>
  <c r="P80" i="34"/>
  <c r="P85" i="34"/>
  <c r="P83" i="34"/>
  <c r="P81" i="34"/>
  <c r="P86" i="34"/>
  <c r="P82" i="34"/>
  <c r="I83" i="34"/>
  <c r="I81" i="34"/>
  <c r="I85" i="34"/>
  <c r="I82" i="34"/>
  <c r="I80" i="34"/>
  <c r="I84" i="34"/>
  <c r="I86" i="34"/>
  <c r="I48" i="34"/>
  <c r="I53" i="34"/>
  <c r="I45" i="34"/>
  <c r="I50" i="34"/>
  <c r="I41" i="34"/>
  <c r="I54" i="34"/>
  <c r="I52" i="34"/>
  <c r="I44" i="34"/>
  <c r="I43" i="34"/>
  <c r="I42" i="34"/>
  <c r="I40" i="34"/>
  <c r="I47" i="34"/>
  <c r="I46" i="34"/>
  <c r="I51" i="34"/>
  <c r="I49" i="34"/>
  <c r="P54" i="34"/>
  <c r="P46" i="34"/>
  <c r="P45" i="34"/>
  <c r="P44" i="34"/>
  <c r="P43" i="34"/>
  <c r="P50" i="34"/>
  <c r="P42" i="34"/>
  <c r="P49" i="34"/>
  <c r="P40" i="34"/>
  <c r="P53" i="34"/>
  <c r="P41" i="34"/>
  <c r="P47" i="34"/>
  <c r="P52" i="34"/>
  <c r="P48" i="34"/>
  <c r="P51" i="34"/>
  <c r="P34" i="34"/>
  <c r="P26" i="34"/>
  <c r="P27" i="34"/>
  <c r="P33" i="34"/>
  <c r="P25" i="34"/>
  <c r="P32" i="34"/>
  <c r="P24" i="34"/>
  <c r="P23" i="34"/>
  <c r="P21" i="34"/>
  <c r="P31" i="34"/>
  <c r="P20" i="34"/>
  <c r="P30" i="34"/>
  <c r="P22" i="34"/>
  <c r="P28" i="34"/>
  <c r="I26" i="34"/>
  <c r="I25" i="34"/>
  <c r="I24" i="34"/>
  <c r="I23" i="34"/>
  <c r="I30" i="34"/>
  <c r="I21" i="34"/>
  <c r="I27" i="34"/>
  <c r="I33" i="34"/>
  <c r="I22" i="34"/>
  <c r="I28" i="34"/>
  <c r="I32" i="34"/>
  <c r="I31" i="34"/>
  <c r="I20" i="34"/>
  <c r="F338" i="24" l="1"/>
  <c r="P89" i="34"/>
  <c r="N92" i="34"/>
  <c r="G16" i="34"/>
  <c r="I89" i="34"/>
  <c r="E16" i="34"/>
  <c r="E71" i="32"/>
  <c r="K71" i="32" s="1"/>
  <c r="T2" i="33" s="1"/>
  <c r="R2" i="33"/>
  <c r="F71" i="32"/>
  <c r="P75" i="34"/>
  <c r="I35" i="34"/>
  <c r="P55" i="34"/>
  <c r="P87" i="34"/>
  <c r="I87" i="34"/>
  <c r="I55" i="34"/>
  <c r="P35" i="34"/>
  <c r="I75" i="34"/>
  <c r="C28" i="1" l="1"/>
</calcChain>
</file>

<file path=xl/sharedStrings.xml><?xml version="1.0" encoding="utf-8"?>
<sst xmlns="http://schemas.openxmlformats.org/spreadsheetml/2006/main" count="695" uniqueCount="313">
  <si>
    <t>Programme d'aide à la promotion et diffusion
Volet 1C - Aide aux salles de cinéma commerciales - Rénovation de salles</t>
  </si>
  <si>
    <t>Gabarit de dépôt</t>
  </si>
  <si>
    <r>
      <rPr>
        <b/>
        <i/>
        <sz val="14"/>
        <rFont val="Arial"/>
        <family val="2"/>
      </rPr>
      <t>ATTENTION</t>
    </r>
    <r>
      <rPr>
        <b/>
        <i/>
        <sz val="13"/>
        <rFont val="Arial"/>
        <family val="2"/>
      </rPr>
      <t xml:space="preserve">
TOUT DOSSIER INCOMPLET SERA REFUSÉ
Les champs marqués d’un astérisque ( * ) sont obligatoires</t>
    </r>
  </si>
  <si>
    <t>SECTION A : IDENTIFICATION DE L'ENTREPRISE REQUÉRANTE</t>
  </si>
  <si>
    <t>Entreprise</t>
  </si>
  <si>
    <t>* Nom de l’entreprise requérante</t>
  </si>
  <si>
    <t>* Nom du cinéma concerné par la demande</t>
  </si>
  <si>
    <t>* Adresse</t>
  </si>
  <si>
    <t>* Ville</t>
  </si>
  <si>
    <t>* Code postal</t>
  </si>
  <si>
    <t>Province</t>
  </si>
  <si>
    <t>(Québec)</t>
  </si>
  <si>
    <t>* Région administrative du cinéma qui sera rénové</t>
  </si>
  <si>
    <t>07 - Outaouais</t>
  </si>
  <si>
    <t>Représentant officiel de l’entreprise — personne autorisée à signer</t>
  </si>
  <si>
    <t>Le représentant officiel de l'entreprise est la personne ayant la capacité d’engager la société et l’autorisation de signer un contrat d’aide financière.</t>
  </si>
  <si>
    <t>* Prénom du signataire</t>
  </si>
  <si>
    <t>* Nom du signataire</t>
  </si>
  <si>
    <t>* Salutation</t>
  </si>
  <si>
    <t>* Fonction occupée dans l'entreprise</t>
  </si>
  <si>
    <t>* Téléphone cellulaire du représentant officiel de l’entreprise</t>
  </si>
  <si>
    <t>* Courriel du représentant officiel de l’entreprise</t>
  </si>
  <si>
    <t>Veuillez noter que la SODEC utilisera cette adresse courriel pour communiquer les décisions 
et envoyer tout avis à l’entreprise requérante</t>
  </si>
  <si>
    <r>
      <t xml:space="preserve">Personne-ressource pour le traitement du dossier 
</t>
    </r>
    <r>
      <rPr>
        <b/>
        <i/>
        <sz val="12"/>
        <color theme="4" tint="-0.499984740745262"/>
        <rFont val="Arial"/>
        <family val="2"/>
      </rPr>
      <t>(si différent du Représentant officiel de l’entreprise)</t>
    </r>
  </si>
  <si>
    <t xml:space="preserve">Prénom </t>
  </si>
  <si>
    <t>Nom</t>
  </si>
  <si>
    <t>Fonction de la personne-ressource dans l'entreprise</t>
  </si>
  <si>
    <t>Téléphone de la personne-ressource</t>
  </si>
  <si>
    <t>Courriel de la personne-ressource</t>
  </si>
  <si>
    <t>Veuillez noter que la SODEC utilisera l’adresse courriel ci-dessus pour effectuer le suivi du projet (si différent du courriel du représentant officiel)</t>
  </si>
  <si>
    <t>Critères d'admissibilité</t>
  </si>
  <si>
    <r>
      <t xml:space="preserve">* Exploiter une ou des salles de cinéma commerciales faisant partie ou non d'une chaîne, ou exploiter un ciné-parc, qui sont détenues en totalité par des intérêts québécois et dont les activités portent principalement sur la diffusion de films.
</t>
    </r>
    <r>
      <rPr>
        <b/>
        <i/>
        <sz val="10"/>
        <color theme="4" tint="-0.499984740745262"/>
        <rFont val="Arial"/>
        <family val="2"/>
      </rPr>
      <t>Par « chaîne de cinéma », la SODEC entend un circuit d'entreprises liées de cinq (5) établissements de salles de cinéma et plus OU un circuit d'entreprises liées d'établissements regroupant plus de 35 écrans;</t>
    </r>
  </si>
  <si>
    <t>* Être en activité depuis au moins deux ans.</t>
  </si>
  <si>
    <t>Informations complémentaires</t>
  </si>
  <si>
    <t>Par « chaîne de cinéma », la SODEC entend un circuit d'entreprises liées de cinq (5) établissements de salles de cinéma et plus OU un circuit d'entreprises liées d'établissements regroupant plus de 35 écrans.</t>
  </si>
  <si>
    <t>SECTION B : DONNÉES DE PROGRAMMATION ET DE FRÉQUENTATION</t>
  </si>
  <si>
    <t>Chaque année fait référence à la période comprise entre le 1er janvier et le 31 décembre.
Si le cinéma a plus de deux (2) ans d'activités, veuillez inscrire les informations des trois (3) dernières années terminées.  Sinon, entrez « 0 » dans la dernière colonne.
On entend par cinématographie étrangère peu diffusée les films produits hors Québec à l'exception des films d'origine états-unienne.</t>
  </si>
  <si>
    <t>Dernière année</t>
  </si>
  <si>
    <t>Taux de projection</t>
  </si>
  <si>
    <t>Taux de projection minimal à maintenir</t>
  </si>
  <si>
    <t>SECTION C : PROJET</t>
  </si>
  <si>
    <r>
      <rPr>
        <b/>
        <i/>
        <u/>
        <sz val="12"/>
        <rFont val="Arial"/>
        <family val="2"/>
      </rPr>
      <t>IMPORTANT</t>
    </r>
    <r>
      <rPr>
        <b/>
        <i/>
        <sz val="10"/>
        <rFont val="Arial"/>
        <family val="2"/>
      </rPr>
      <t xml:space="preserve"> : Les dépenses réalisées avant le dépôt de la demande ne sont pas admissibles, à l'exception de la phase de planification des plans et devis.</t>
    </r>
  </si>
  <si>
    <t>Nombre de sièges</t>
  </si>
  <si>
    <t>Salle 1</t>
  </si>
  <si>
    <t>Salle 11</t>
  </si>
  <si>
    <t>Salle 2</t>
  </si>
  <si>
    <t>Salle 12</t>
  </si>
  <si>
    <t>Salle 3</t>
  </si>
  <si>
    <t>Salle 13</t>
  </si>
  <si>
    <t>Salle 4</t>
  </si>
  <si>
    <t>Salle 14</t>
  </si>
  <si>
    <t>Salle 5</t>
  </si>
  <si>
    <t>Salle 15</t>
  </si>
  <si>
    <t>Salle 6</t>
  </si>
  <si>
    <t>Salle 16</t>
  </si>
  <si>
    <t>Salle 7</t>
  </si>
  <si>
    <t>Salle 17</t>
  </si>
  <si>
    <t>Salle 8</t>
  </si>
  <si>
    <t>Salle 18</t>
  </si>
  <si>
    <t>Salle 9</t>
  </si>
  <si>
    <t>Salle 19</t>
  </si>
  <si>
    <t>Salle 10</t>
  </si>
  <si>
    <t>Salle 20</t>
  </si>
  <si>
    <t>Plan de réalisation et échéancier du projet</t>
  </si>
  <si>
    <t>PLAN DE RÉALISATION ET ÉCHÉANCIER DU PROJET</t>
  </si>
  <si>
    <t>Note : Ces activités doivent être distinctes des activités régulières de l'entreprise.</t>
  </si>
  <si>
    <r>
      <t xml:space="preserve">Activités prévues 
</t>
    </r>
    <r>
      <rPr>
        <b/>
        <i/>
        <sz val="12"/>
        <color theme="0"/>
        <rFont val="Arial"/>
        <family val="2"/>
      </rPr>
      <t>(à compléter au moment du dépôt)</t>
    </r>
  </si>
  <si>
    <r>
      <rPr>
        <b/>
        <sz val="14"/>
        <color theme="0"/>
        <rFont val="Arial"/>
        <family val="2"/>
      </rPr>
      <t xml:space="preserve"> Activités réalisées</t>
    </r>
    <r>
      <rPr>
        <i/>
        <sz val="14"/>
        <color theme="0"/>
        <rFont val="Arial"/>
        <family val="2"/>
      </rPr>
      <t xml:space="preserve"> 
</t>
    </r>
    <r>
      <rPr>
        <b/>
        <i/>
        <sz val="12"/>
        <color theme="0"/>
        <rFont val="Arial"/>
        <family val="2"/>
      </rPr>
      <t>(à compléter au moment du rapport 24 mois après la signature de la convention)</t>
    </r>
  </si>
  <si>
    <t>Étapes / Activités</t>
  </si>
  <si>
    <t>Échéancier</t>
  </si>
  <si>
    <t>Nbre d'heures</t>
  </si>
  <si>
    <t>Description des activités</t>
  </si>
  <si>
    <t>Indicateurs de réalisation (livrables)</t>
  </si>
  <si>
    <t>Évolution des livrables</t>
  </si>
  <si>
    <t>Facteurs de changement</t>
  </si>
  <si>
    <t>Budget</t>
  </si>
  <si>
    <t>BUDGET DU PROJET</t>
  </si>
  <si>
    <t>Revenus/Investissements - Liste des sources de financement pour le montage financier du projet</t>
  </si>
  <si>
    <t>Sources de financement</t>
  </si>
  <si>
    <r>
      <t xml:space="preserve">Prévisionnel 
</t>
    </r>
    <r>
      <rPr>
        <i/>
        <sz val="12"/>
        <color theme="0"/>
        <rFont val="Arial"/>
        <family val="2"/>
      </rPr>
      <t>(au dépôt du projet)</t>
    </r>
  </si>
  <si>
    <r>
      <t xml:space="preserve">Réel 
</t>
    </r>
    <r>
      <rPr>
        <i/>
        <sz val="12"/>
        <color theme="0"/>
        <rFont val="Arial"/>
        <family val="2"/>
      </rPr>
      <t>(à la remise du rapport final)</t>
    </r>
  </si>
  <si>
    <r>
      <t xml:space="preserve">Informations complémentaires / Justification des écarts 
</t>
    </r>
    <r>
      <rPr>
        <i/>
        <sz val="12"/>
        <color theme="0"/>
        <rFont val="Arial"/>
        <family val="2"/>
      </rPr>
      <t>(si nécessaire)</t>
    </r>
  </si>
  <si>
    <t>Requérant</t>
  </si>
  <si>
    <r>
      <t xml:space="preserve">SODEC </t>
    </r>
    <r>
      <rPr>
        <b/>
        <i/>
        <sz val="10"/>
        <color rgb="FF0070C0"/>
        <rFont val="Arial"/>
        <family val="2"/>
      </rPr>
      <t>(montant demandé)</t>
    </r>
  </si>
  <si>
    <t>TOTAL REVENUS/INVESTISSEMENTS</t>
  </si>
  <si>
    <t>Dépenses - Plans et permis</t>
  </si>
  <si>
    <t>Prévisionnel (au dépôt du projet)</t>
  </si>
  <si>
    <t>Réels (à la remise du rapport final)</t>
  </si>
  <si>
    <r>
      <t xml:space="preserve">Informations complémentaires 
Justification des écarts 
</t>
    </r>
    <r>
      <rPr>
        <i/>
        <sz val="12"/>
        <color theme="0"/>
        <rFont val="Arial"/>
        <family val="2"/>
      </rPr>
      <t>(si nécessaire)</t>
    </r>
  </si>
  <si>
    <r>
      <t xml:space="preserve">Date soumission
</t>
    </r>
    <r>
      <rPr>
        <b/>
        <sz val="10"/>
        <color theme="0"/>
        <rFont val="Arial"/>
        <family val="2"/>
      </rPr>
      <t>(aaaa-mm-jj)</t>
    </r>
  </si>
  <si>
    <t>No soumission</t>
  </si>
  <si>
    <t>Nom fournisseur</t>
  </si>
  <si>
    <t>Description des produits et services</t>
  </si>
  <si>
    <r>
      <t xml:space="preserve">Montant en USD 
</t>
    </r>
    <r>
      <rPr>
        <i/>
        <sz val="10"/>
        <color theme="0"/>
        <rFont val="Arial"/>
        <family val="2"/>
      </rPr>
      <t>(si applicable)</t>
    </r>
  </si>
  <si>
    <t xml:space="preserve">Montant en CAD
</t>
  </si>
  <si>
    <r>
      <t xml:space="preserve">Date facture
</t>
    </r>
    <r>
      <rPr>
        <b/>
        <sz val="10"/>
        <color theme="0"/>
        <rFont val="Arial"/>
        <family val="2"/>
      </rPr>
      <t>(aaaa-mm-jj)</t>
    </r>
  </si>
  <si>
    <t>No facture</t>
  </si>
  <si>
    <r>
      <t xml:space="preserve">Nom fournisseur 
</t>
    </r>
    <r>
      <rPr>
        <i/>
        <sz val="10"/>
        <color theme="0"/>
        <rFont val="Arial"/>
        <family val="2"/>
      </rPr>
      <t>(modifier si différent du prévisionnel)</t>
    </r>
  </si>
  <si>
    <r>
      <t xml:space="preserve">Description des produits et services
</t>
    </r>
    <r>
      <rPr>
        <i/>
        <sz val="10"/>
        <color theme="0"/>
        <rFont val="Arial"/>
        <family val="2"/>
      </rPr>
      <t>(modifier si différent du prévisionnel)</t>
    </r>
  </si>
  <si>
    <t>Sous-total - Plan et permis (prévisionnel)</t>
  </si>
  <si>
    <t>Sous-total - Plan et permis (réel)</t>
  </si>
  <si>
    <t>Informations complémentaires 
Justification des écarts 
(si nécessaire)</t>
  </si>
  <si>
    <t>Dépenses - Réalisation des travaux (matériaux et équipement)</t>
  </si>
  <si>
    <t>Sous-total - Matériaux et équipement (prévisionnel)</t>
  </si>
  <si>
    <t>Sous-total - Matériaux et équipement (réel)</t>
  </si>
  <si>
    <r>
      <t xml:space="preserve">Dépenses - Autres dépenses </t>
    </r>
    <r>
      <rPr>
        <i/>
        <sz val="16"/>
        <color theme="0"/>
        <rFont val="Arial"/>
        <family val="2"/>
      </rPr>
      <t>(si nécessaire)</t>
    </r>
  </si>
  <si>
    <t>Sous-total Coûts autres dépenses (prévisionnel)</t>
  </si>
  <si>
    <t>Sous-total Coûts autres dépenses (réel)</t>
  </si>
  <si>
    <t>TOTAL DÉPENSES - PRÉVISIONNEL</t>
  </si>
  <si>
    <t>TOTAL DÉPENSES - RÉEL</t>
  </si>
  <si>
    <t>Rapport de programmation</t>
  </si>
  <si>
    <t>RAPPORT DE PROGRAMMATION</t>
  </si>
  <si>
    <t>Indiquer la période de 24 mois couverte par ce rapport</t>
  </si>
  <si>
    <t>(veuillez vous référer à votre convention pour plus de détails)</t>
  </si>
  <si>
    <t>Ex : 1er avril 20xx au 31 mars 20xx</t>
  </si>
  <si>
    <r>
      <t xml:space="preserve">Section à compléter </t>
    </r>
    <r>
      <rPr>
        <b/>
        <u/>
        <sz val="16"/>
        <color rgb="FFC00000"/>
        <rFont val="Arial"/>
        <family val="2"/>
      </rPr>
      <t>obligatoirement</t>
    </r>
    <r>
      <rPr>
        <b/>
        <sz val="16"/>
        <color theme="4" tint="-0.499984740745262"/>
        <rFont val="Arial"/>
        <family val="2"/>
      </rPr>
      <t xml:space="preserve"> pour tous les films</t>
    </r>
  </si>
  <si>
    <t>Titre du film</t>
  </si>
  <si>
    <t>Pays d'origine</t>
  </si>
  <si>
    <r>
      <t xml:space="preserve">Nombre de projections 
</t>
    </r>
    <r>
      <rPr>
        <i/>
        <sz val="10"/>
        <color theme="0"/>
        <rFont val="Arial"/>
        <family val="2"/>
      </rPr>
      <t>(1 séance = 1 projection)</t>
    </r>
  </si>
  <si>
    <t>Recettes guichet</t>
  </si>
  <si>
    <t>Québécois</t>
  </si>
  <si>
    <t>États-Unis</t>
  </si>
  <si>
    <t>Cinématographie étrangère peu diffusée</t>
  </si>
  <si>
    <t>(veuillez choisir)</t>
  </si>
  <si>
    <t>TOTAUX</t>
  </si>
  <si>
    <t>NOMBRE DE FILMS</t>
  </si>
  <si>
    <t>Nombre de films québécois</t>
  </si>
  <si>
    <t>Nombre de films de cinématographie étrangère peu diffusée</t>
  </si>
  <si>
    <t>Nombre de films américains</t>
  </si>
  <si>
    <t>NOMBRE DE FILMS - TOTAL</t>
  </si>
  <si>
    <t>NOMBRE DE SÉANCES</t>
  </si>
  <si>
    <t>Nombre de séances totales de films québécois</t>
  </si>
  <si>
    <t>Nombre de séances totales de films de cinématographie étrangère peu diffusée</t>
  </si>
  <si>
    <t>Nombre de séances totales de films américains</t>
  </si>
  <si>
    <t>NOMBRE DE SÉANCES - TOTAL</t>
  </si>
  <si>
    <t xml:space="preserve">RECETTES </t>
  </si>
  <si>
    <t>Recettes totales de films québécois</t>
  </si>
  <si>
    <t>Recettes totales de films de cinématographie étrangère peu diffusée</t>
  </si>
  <si>
    <t>Recettes totales de films américains</t>
  </si>
  <si>
    <t>RECETTES - TOTAL</t>
  </si>
  <si>
    <t>Recommandation</t>
  </si>
  <si>
    <t>RECOMMANDATION</t>
  </si>
  <si>
    <t>No participation</t>
  </si>
  <si>
    <t>No DM Entreprise</t>
  </si>
  <si>
    <t>Objet</t>
  </si>
  <si>
    <t>Nom de l'entreprise requérante</t>
  </si>
  <si>
    <t>Nom du cinéma concerné par la demande</t>
  </si>
  <si>
    <t>Adresse</t>
  </si>
  <si>
    <t>Ville</t>
  </si>
  <si>
    <t>Région administrative du cinéma qui sera rénové</t>
  </si>
  <si>
    <t>Nom du représentant autorisé</t>
  </si>
  <si>
    <t>Fonction du représentant autorisé</t>
  </si>
  <si>
    <r>
      <t xml:space="preserve">No téléphone représentant autorisé </t>
    </r>
    <r>
      <rPr>
        <i/>
        <sz val="11"/>
        <rFont val="Arial"/>
        <family val="2"/>
      </rPr>
      <t>(cellulaire)</t>
    </r>
  </si>
  <si>
    <t>Courriel du représentant autorisé</t>
  </si>
  <si>
    <t>Nom de la personne-ressource</t>
  </si>
  <si>
    <t>No téléphone de la personne-ressource</t>
  </si>
  <si>
    <t>Validation du montant d'aide maximal par année</t>
  </si>
  <si>
    <t>Le cumul des demandes a-t-il dépassé 100 000 $ ?</t>
  </si>
  <si>
    <t>No de participation</t>
  </si>
  <si>
    <t>TOTAL</t>
  </si>
  <si>
    <t>Solde de l'aide maximale pour l'année</t>
  </si>
  <si>
    <t>Le client est-il admissible ?</t>
  </si>
  <si>
    <t>Statut</t>
  </si>
  <si>
    <t>Le projet est-il admissible ?</t>
  </si>
  <si>
    <t>Montant</t>
  </si>
  <si>
    <t>DESCRIPTION DU PROJET</t>
  </si>
  <si>
    <t>OBJECTIFS, IMPACTS ET RÉSULTATS ENVISAGÉS</t>
  </si>
  <si>
    <t>ÉCHÉANCIER DE RÉALISATION</t>
  </si>
  <si>
    <t>Étapes/Activités</t>
  </si>
  <si>
    <t>Nombre d'heures</t>
  </si>
  <si>
    <t>Descriptions des activités</t>
  </si>
  <si>
    <r>
      <t xml:space="preserve">Indicateurs de réalisation 
</t>
    </r>
    <r>
      <rPr>
        <i/>
        <sz val="10"/>
        <color theme="4" tint="-0.499984740745262"/>
        <rFont val="Arial"/>
        <family val="2"/>
      </rPr>
      <t>(livrables)</t>
    </r>
  </si>
  <si>
    <t xml:space="preserve">STRUCTURE FINANCIÈRE DU PROJET - BUDGET TOTAL </t>
  </si>
  <si>
    <r>
      <t xml:space="preserve">Dépenses admissibles 
</t>
    </r>
    <r>
      <rPr>
        <i/>
        <sz val="10"/>
        <color theme="4" tint="-0.499984740745262"/>
        <rFont val="Arial"/>
        <family val="2"/>
      </rPr>
      <t>(joindre les soumissions)</t>
    </r>
  </si>
  <si>
    <t>Commentaires</t>
  </si>
  <si>
    <t>Plans et devis</t>
  </si>
  <si>
    <r>
      <t xml:space="preserve">Réalisation des travaux 
</t>
    </r>
    <r>
      <rPr>
        <i/>
        <sz val="10"/>
        <rFont val="Arial"/>
        <family val="2"/>
      </rPr>
      <t>(matériaux et équipement)</t>
    </r>
  </si>
  <si>
    <t>Autres, précisez :</t>
  </si>
  <si>
    <t>Prévisionnels</t>
  </si>
  <si>
    <t>Investissement du requérant</t>
  </si>
  <si>
    <r>
      <t xml:space="preserve">SODEC </t>
    </r>
    <r>
      <rPr>
        <i/>
        <sz val="10"/>
        <rFont val="Arial"/>
        <family val="2"/>
      </rPr>
      <t>(montant demandé)</t>
    </r>
  </si>
  <si>
    <t>RÉALISATION ET FAISABILITÉ DU PROJET</t>
  </si>
  <si>
    <t>CAPACITÉ DU REQUÉRANT À MENER À TERME LE PROJET ET À ASSURER SA PÉRENNITÉ</t>
  </si>
  <si>
    <r>
      <t xml:space="preserve">RETOMBÉES ANTICIPÉES POUR LE CINÉMA </t>
    </r>
    <r>
      <rPr>
        <b/>
        <i/>
        <sz val="11"/>
        <color theme="0"/>
        <rFont val="Arial"/>
        <family val="2"/>
      </rPr>
      <t>(et la diffusion du cinéma québécois et de la CEPD)</t>
    </r>
  </si>
  <si>
    <t>TAUX DE PROJECTION</t>
  </si>
  <si>
    <t>Taux de projection à maintenir</t>
  </si>
  <si>
    <t>SUBVENTION RECOMMANDÉE</t>
  </si>
  <si>
    <t>Montant de subvention recommandée</t>
  </si>
  <si>
    <t>Premier versement</t>
  </si>
  <si>
    <t>Pourcentage des dépenses admissibles</t>
  </si>
  <si>
    <t>Deuxième versement</t>
  </si>
  <si>
    <t>Pourcentage du devis prévisionnel</t>
  </si>
  <si>
    <t>VENTILATION BUDGÉTAIRE</t>
  </si>
  <si>
    <t>Ventilation budgétaire</t>
  </si>
  <si>
    <t>Pourcentage</t>
  </si>
  <si>
    <t>Total</t>
  </si>
  <si>
    <t>AUTRES COMMENTAIRES DE L'ANALYSTE</t>
  </si>
  <si>
    <t xml:space="preserve">Analyste : </t>
  </si>
  <si>
    <t>salutations</t>
  </si>
  <si>
    <t>Prénom</t>
  </si>
  <si>
    <t>titre</t>
  </si>
  <si>
    <t>Nom de l'entreprise</t>
  </si>
  <si>
    <t>Adresse 1</t>
  </si>
  <si>
    <t>code postal</t>
  </si>
  <si>
    <t>Nom du projet</t>
  </si>
  <si>
    <t>Numéro de participation</t>
  </si>
  <si>
    <t>Description de la salle</t>
  </si>
  <si>
    <t>Chargé de projet</t>
  </si>
  <si>
    <t>Adresse couriel du chargé de projet</t>
  </si>
  <si>
    <t xml:space="preserve">Description du projet </t>
  </si>
  <si>
    <t>Montant du devis</t>
  </si>
  <si>
    <t>Montant des dépenses admissibles</t>
  </si>
  <si>
    <t>% de la subvention</t>
  </si>
  <si>
    <t>% des dépenses admissibles</t>
  </si>
  <si>
    <t>1er versement</t>
  </si>
  <si>
    <t>2e versement</t>
  </si>
  <si>
    <t>% de projections</t>
  </si>
  <si>
    <t>Ventilation 1</t>
  </si>
  <si>
    <t>Pourcentage 1</t>
  </si>
  <si>
    <t>Montant 1</t>
  </si>
  <si>
    <t>Ventilation 2</t>
  </si>
  <si>
    <t>Pourcentage 2</t>
  </si>
  <si>
    <t>Montant 2</t>
  </si>
  <si>
    <t>Ventilation 3</t>
  </si>
  <si>
    <t>Pourcentage 3</t>
  </si>
  <si>
    <t>Montant 3</t>
  </si>
  <si>
    <t>Ventilation 4</t>
  </si>
  <si>
    <t>Pourcentage 4</t>
  </si>
  <si>
    <t>Montant 4</t>
  </si>
  <si>
    <t>à valider</t>
  </si>
  <si>
    <t>Type de région</t>
  </si>
  <si>
    <t>Oui</t>
  </si>
  <si>
    <t>EIDR seulement</t>
  </si>
  <si>
    <t xml:space="preserve">Madame </t>
  </si>
  <si>
    <t>01 - Bas-Saint-Laurent</t>
  </si>
  <si>
    <t>Centrale</t>
  </si>
  <si>
    <t>Fiction</t>
  </si>
  <si>
    <t>Actif</t>
  </si>
  <si>
    <t>Non</t>
  </si>
  <si>
    <t>ISAN seulement</t>
  </si>
  <si>
    <t>Monsieur</t>
  </si>
  <si>
    <t>02 - Saguenay-Lac-Saint-Jean</t>
  </si>
  <si>
    <t>Éloignée</t>
  </si>
  <si>
    <t>Animation</t>
  </si>
  <si>
    <t>À l'étude</t>
  </si>
  <si>
    <t>EIDR et ISAN</t>
  </si>
  <si>
    <t>03 - Capitale-Nationale</t>
  </si>
  <si>
    <t>Intermédiaire</t>
  </si>
  <si>
    <t>Documentaire</t>
  </si>
  <si>
    <t>Fermé</t>
  </si>
  <si>
    <t>04 - Mauricie</t>
  </si>
  <si>
    <t>Périphérique</t>
  </si>
  <si>
    <t>Expérimental</t>
  </si>
  <si>
    <t>Refusé</t>
  </si>
  <si>
    <t>05 - Estrie</t>
  </si>
  <si>
    <t>Autre</t>
  </si>
  <si>
    <t>Non admissible</t>
  </si>
  <si>
    <t>06 - Montréal</t>
  </si>
  <si>
    <t>08 - Abitibi-Témiscamingue</t>
  </si>
  <si>
    <t>09 - Côte-Nord</t>
  </si>
  <si>
    <t>10 - Nord-du-Québec</t>
  </si>
  <si>
    <t>11 - Gaspésie-Iles-de-la-Madeleine</t>
  </si>
  <si>
    <t>12 - Chaudière-Appalaches</t>
  </si>
  <si>
    <t>13 - Laval</t>
  </si>
  <si>
    <t>14 - Lanaudière</t>
  </si>
  <si>
    <t>15 - Laurentides</t>
  </si>
  <si>
    <t>16 - Montérégie</t>
  </si>
  <si>
    <t>17 - Centre du Québec</t>
  </si>
  <si>
    <t>ATTEINTE DES OBJECTIFS</t>
  </si>
  <si>
    <t>La qualité des projections</t>
  </si>
  <si>
    <t>L'augmentation de la fréquentation</t>
  </si>
  <si>
    <t>La compétitivité de votre entreprise</t>
  </si>
  <si>
    <t>Atteinte des objectifs</t>
  </si>
  <si>
    <t>RÉCAPITULATIF</t>
  </si>
  <si>
    <t>L'accroissement de la diffusion de films québécois 
et de films de cinématographie étrangère peu diffusée</t>
  </si>
  <si>
    <t>Programme d'aide à la promotion et diffusion
Volet 1C - Aide aux salles de cinéma commerciales
Rénovation de salles</t>
  </si>
  <si>
    <t>Veuillez indiquer à quel point votre projet 
vous a permis d'observer des effets sur les énoncés suivants</t>
  </si>
  <si>
    <t>* L'entreprise est-elle liée à d'autres entreprises?</t>
  </si>
  <si>
    <t>* Dernière année financière terminée</t>
  </si>
  <si>
    <t>* Nombre total de films diffusés</t>
  </si>
  <si>
    <t>* Nombre total de films québécois diffusés</t>
  </si>
  <si>
    <t>* Nombre total de films de cinématographie étrangère peu diffusée</t>
  </si>
  <si>
    <r>
      <t xml:space="preserve">* Nombre total de projections de films </t>
    </r>
    <r>
      <rPr>
        <b/>
        <i/>
        <sz val="10"/>
        <rFont val="Arial"/>
        <family val="2"/>
      </rPr>
      <t>(1 séance = 1 projection)</t>
    </r>
  </si>
  <si>
    <r>
      <t xml:space="preserve">* Nombre total de projections de films québécois 
</t>
    </r>
    <r>
      <rPr>
        <b/>
        <i/>
        <sz val="10"/>
        <rFont val="Arial"/>
        <family val="2"/>
      </rPr>
      <t>(1 séance = 1 projection)</t>
    </r>
  </si>
  <si>
    <r>
      <t xml:space="preserve">* Nombre total de projections de films de cinématographie étrangère peu diffusée </t>
    </r>
    <r>
      <rPr>
        <b/>
        <i/>
        <sz val="10"/>
        <rFont val="Arial"/>
        <family val="2"/>
      </rPr>
      <t>(1 séance = 1 projection)</t>
    </r>
  </si>
  <si>
    <t>* Date de début du projet</t>
  </si>
  <si>
    <t>* Date de fin du projet</t>
  </si>
  <si>
    <r>
      <t xml:space="preserve">* Description du projet et principaux travaux à réaliser 
</t>
    </r>
    <r>
      <rPr>
        <b/>
        <i/>
        <sz val="10"/>
        <rFont val="Arial"/>
        <family val="2"/>
      </rPr>
      <t>(300 mots)</t>
    </r>
  </si>
  <si>
    <r>
      <t xml:space="preserve">* Importance du projet pour le développement du cinéma
* Objectifs du projet
* Impact sur l'expérience cinématographique
* Résultats envisagés pour le cinéma
</t>
    </r>
    <r>
      <rPr>
        <b/>
        <i/>
        <sz val="10"/>
        <rFont val="Arial"/>
        <family val="2"/>
      </rPr>
      <t>(300 mots)</t>
    </r>
  </si>
  <si>
    <t>* Nombre de sièges par salle du cinéma</t>
  </si>
  <si>
    <t>L'entreprise doit satisfaire à tous les critères suivants pour pouvoir déposer une demande</t>
  </si>
  <si>
    <t>* Être une entreprise québécoise qui a son siège et principal établissement au Québec et démontrer que le contrôle effectif de l'entreprise est majoritairement détenu par des citoyens canadiens ou des résidents permanents ayant leur résidence fiscale au Québec.  On entend par siège et principal établissement l'endroit où se situe le centre de décision et où s'exerce la direction véritable de l'entreprise;</t>
  </si>
  <si>
    <t xml:space="preserve">Répondez-vous à tous ces critères d'admissibilité : </t>
  </si>
  <si>
    <t>* Le cinéma fait-il partie d'une chaîne de cinémas?</t>
  </si>
  <si>
    <t>Avant-dernière année</t>
  </si>
  <si>
    <t>Année précédent l'avant-dernière année</t>
  </si>
  <si>
    <r>
      <t xml:space="preserve">* Recettes totales </t>
    </r>
    <r>
      <rPr>
        <b/>
        <i/>
        <sz val="10"/>
        <rFont val="Arial"/>
        <family val="2"/>
      </rPr>
      <t>(ventes brutes de billets) ($)</t>
    </r>
  </si>
  <si>
    <r>
      <t xml:space="preserve">* Recettes totales films québécois </t>
    </r>
    <r>
      <rPr>
        <b/>
        <i/>
        <sz val="10"/>
        <rFont val="Arial"/>
        <family val="2"/>
      </rPr>
      <t>(ventes brutes de billets) ($)</t>
    </r>
  </si>
  <si>
    <r>
      <t xml:space="preserve">* Recettes totales films de cinématographie étrangère peu diffusée </t>
    </r>
    <r>
      <rPr>
        <b/>
        <i/>
        <sz val="10"/>
        <rFont val="Arial"/>
        <family val="2"/>
      </rPr>
      <t>(ventes brutes de billets) ($)</t>
    </r>
  </si>
  <si>
    <t>Dépenses - Réalisation des travaux (main-d'œuvre)</t>
  </si>
  <si>
    <t>Sous-total - Réalisation des travaux (main-d'œuvre) (prévisionnel)</t>
  </si>
  <si>
    <t>Sous-total - Réalisation des travaux (main-d'œuvre) (réel)</t>
  </si>
  <si>
    <t>Nombre de films québécois et de cinématographie étrangère peu diffusée (combinés)</t>
  </si>
  <si>
    <t>Nombre de séances québécois et de cinématographie étrangère peu diffusée (combinés)</t>
  </si>
  <si>
    <t>Recettes totales de films québécois et de cinématographie étrangère peu diffusée (combinés)</t>
  </si>
  <si>
    <t xml:space="preserve">Année </t>
  </si>
  <si>
    <t>Code postal</t>
  </si>
  <si>
    <t>Fonction de la personne-ressource</t>
  </si>
  <si>
    <t>Dépenses prévisionnelles</t>
  </si>
  <si>
    <t>Dépenses 
admissibles</t>
  </si>
  <si>
    <r>
      <t xml:space="preserve">Réalisation des travaux 
</t>
    </r>
    <r>
      <rPr>
        <i/>
        <sz val="10"/>
        <rFont val="Arial"/>
        <family val="2"/>
      </rPr>
      <t>(main-d’œuvre)</t>
    </r>
  </si>
  <si>
    <t>Année précédent 
l'avant-dernière année</t>
  </si>
  <si>
    <t>dernière mise à jour : 24 octobre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</si>
</sst>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 #,##0.00_)\ &quot;$&quot;_ ;_ * \(#,##0.00\)\ &quot;$&quot;_ ;_ * &quot;-&quot;??_)\ &quot;$&quot;_ ;_ @_ "/>
    <numFmt numFmtId="164" formatCode="#,##0\ [$$-C0C]"/>
    <numFmt numFmtId="165" formatCode="[&lt;=9999999]###\-####;###\-###\-####"/>
    <numFmt numFmtId="166" formatCode="yyyy/mm/dd;@"/>
    <numFmt numFmtId="167" formatCode="[$-F800]dddd\,\ mmmm\ dd\,\ yyyy"/>
    <numFmt numFmtId="168" formatCode="#,##0.00\ [$$-C0C]"/>
    <numFmt numFmtId="169" formatCode="#,##0\ &quot;$&quot;"/>
    <numFmt numFmtId="170" formatCode="[&gt;=10000000000]#\-###\-###\-###;[&gt;=10000000]\(###\)&quot; &quot;###\-####;000\-0000"/>
    <numFmt numFmtId="171" formatCode="#,##0\ [$$-C0C]_);\(#,##0\ [$$-C0C]\)"/>
    <numFmt numFmtId="172" formatCode="0.0%"/>
    <numFmt numFmtId="173" formatCode="#,##0\ [$CAD]"/>
    <numFmt numFmtId="174" formatCode="#,##0.00\ [$USD]"/>
    <numFmt numFmtId="175" formatCode="#,##0\ [$USD]"/>
    <numFmt numFmtId="176" formatCode="#,##0.00\ [$CAD]"/>
  </numFmts>
  <fonts count="81" x14ac:knownFonts="1">
    <font>
      <sz val="11"/>
      <color theme="1"/>
      <name val="Calibri"/>
      <family val="2"/>
    </font>
    <font>
      <sz val="12"/>
      <color indexed="12"/>
      <name val="Arial"/>
      <family val="2"/>
    </font>
    <font>
      <b/>
      <sz val="12"/>
      <name val="Arial"/>
      <family val="2"/>
    </font>
    <font>
      <sz val="10"/>
      <name val="Arial"/>
      <family val="2"/>
    </font>
    <font>
      <sz val="12"/>
      <name val="Arial"/>
      <family val="2"/>
    </font>
    <font>
      <sz val="11"/>
      <color theme="1"/>
      <name val="Arial"/>
      <family val="2"/>
    </font>
    <font>
      <b/>
      <sz val="14"/>
      <color theme="1"/>
      <name val="Arial"/>
      <family val="2"/>
    </font>
    <font>
      <b/>
      <sz val="11"/>
      <color theme="1"/>
      <name val="Arial"/>
      <family val="2"/>
    </font>
    <font>
      <b/>
      <sz val="13"/>
      <color theme="1"/>
      <name val="Arial"/>
      <family val="2"/>
    </font>
    <font>
      <b/>
      <sz val="13"/>
      <name val="Arial"/>
      <family val="2"/>
    </font>
    <font>
      <sz val="12"/>
      <color theme="1"/>
      <name val="Arial"/>
      <family val="2"/>
    </font>
    <font>
      <b/>
      <sz val="13"/>
      <color theme="0"/>
      <name val="Arial"/>
      <family val="2"/>
    </font>
    <font>
      <b/>
      <sz val="12"/>
      <color theme="0"/>
      <name val="Arial"/>
      <family val="2"/>
    </font>
    <font>
      <b/>
      <sz val="13"/>
      <color rgb="FF0070C0"/>
      <name val="Arial"/>
      <family val="2"/>
    </font>
    <font>
      <b/>
      <sz val="16"/>
      <color rgb="FFC00000"/>
      <name val="Arial"/>
      <family val="2"/>
    </font>
    <font>
      <b/>
      <sz val="14"/>
      <color rgb="FFC00000"/>
      <name val="Arial"/>
      <family val="2"/>
    </font>
    <font>
      <b/>
      <sz val="12"/>
      <color rgb="FF0070C0"/>
      <name val="Arial"/>
      <family val="2"/>
    </font>
    <font>
      <sz val="11"/>
      <name val="Arial"/>
      <family val="2"/>
    </font>
    <font>
      <b/>
      <sz val="13"/>
      <color theme="4" tint="-0.499984740745262"/>
      <name val="Arial"/>
      <family val="2"/>
    </font>
    <font>
      <b/>
      <i/>
      <sz val="12"/>
      <color theme="4" tint="-0.499984740745262"/>
      <name val="Arial"/>
      <family val="2"/>
    </font>
    <font>
      <u/>
      <sz val="11"/>
      <color theme="10"/>
      <name val="Calibri"/>
      <family val="2"/>
    </font>
    <font>
      <b/>
      <sz val="11"/>
      <color rgb="FF0070C0"/>
      <name val="Arial"/>
      <family val="2"/>
    </font>
    <font>
      <b/>
      <sz val="11"/>
      <color theme="4" tint="-0.499984740745262"/>
      <name val="Arial"/>
      <family val="2"/>
    </font>
    <font>
      <b/>
      <sz val="14"/>
      <color theme="0"/>
      <name val="Arial"/>
      <family val="2"/>
    </font>
    <font>
      <b/>
      <i/>
      <sz val="13"/>
      <name val="Arial"/>
      <family val="2"/>
    </font>
    <font>
      <b/>
      <i/>
      <sz val="14"/>
      <name val="Arial"/>
      <family val="2"/>
    </font>
    <font>
      <b/>
      <sz val="12"/>
      <color theme="4" tint="-0.499984740745262"/>
      <name val="Arial"/>
      <family val="2"/>
    </font>
    <font>
      <i/>
      <sz val="10"/>
      <color theme="4" tint="-0.499984740745262"/>
      <name val="Arial"/>
      <family val="2"/>
    </font>
    <font>
      <b/>
      <i/>
      <sz val="10"/>
      <color theme="4" tint="-0.499984740745262"/>
      <name val="Arial"/>
      <family val="2"/>
    </font>
    <font>
      <i/>
      <sz val="9"/>
      <color theme="4" tint="-0.499984740745262"/>
      <name val="Arial"/>
      <family val="2"/>
    </font>
    <font>
      <i/>
      <sz val="9"/>
      <name val="Arial"/>
      <family val="2"/>
    </font>
    <font>
      <i/>
      <sz val="11"/>
      <name val="Arial"/>
      <family val="2"/>
    </font>
    <font>
      <b/>
      <sz val="14"/>
      <color theme="4" tint="-0.499984740745262"/>
      <name val="Arial"/>
      <family val="2"/>
    </font>
    <font>
      <sz val="10"/>
      <color theme="4" tint="-0.499984740745262"/>
      <name val="Arial"/>
      <family val="2"/>
    </font>
    <font>
      <sz val="8"/>
      <name val="Calibri"/>
      <family val="2"/>
    </font>
    <font>
      <b/>
      <i/>
      <sz val="10"/>
      <name val="Arial"/>
      <family val="2"/>
    </font>
    <font>
      <b/>
      <i/>
      <sz val="10"/>
      <color rgb="FF0070C0"/>
      <name val="Arial"/>
      <family val="2"/>
    </font>
    <font>
      <b/>
      <sz val="18"/>
      <color theme="0"/>
      <name val="Arial"/>
      <family val="2"/>
    </font>
    <font>
      <b/>
      <sz val="11"/>
      <color theme="0"/>
      <name val="Arial"/>
      <family val="2"/>
    </font>
    <font>
      <sz val="12"/>
      <color theme="0"/>
      <name val="Arial"/>
      <family val="2"/>
    </font>
    <font>
      <i/>
      <sz val="8"/>
      <name val="Arial"/>
      <family val="2"/>
    </font>
    <font>
      <b/>
      <sz val="16"/>
      <color theme="0"/>
      <name val="Arial"/>
      <family val="2"/>
    </font>
    <font>
      <b/>
      <sz val="11"/>
      <color theme="1"/>
      <name val="Calibri"/>
      <family val="2"/>
      <scheme val="minor"/>
    </font>
    <font>
      <b/>
      <u/>
      <sz val="13"/>
      <color theme="4" tint="-0.499984740745262"/>
      <name val="Arial"/>
      <family val="2"/>
    </font>
    <font>
      <sz val="11"/>
      <color theme="1"/>
      <name val="Calibri"/>
      <family val="2"/>
    </font>
    <font>
      <sz val="11"/>
      <color theme="1"/>
      <name val="Calibri"/>
      <family val="2"/>
      <scheme val="minor"/>
    </font>
    <font>
      <sz val="12"/>
      <color theme="4" tint="-0.499984740745262"/>
      <name val="Arial"/>
      <family val="2"/>
    </font>
    <font>
      <u/>
      <sz val="11"/>
      <color theme="10"/>
      <name val="Calibri"/>
      <family val="2"/>
      <scheme val="minor"/>
    </font>
    <font>
      <b/>
      <sz val="10"/>
      <name val="Arial"/>
      <family val="2"/>
    </font>
    <font>
      <b/>
      <i/>
      <u/>
      <sz val="12"/>
      <name val="Arial"/>
      <family val="2"/>
    </font>
    <font>
      <i/>
      <sz val="11"/>
      <color theme="1"/>
      <name val="Arial"/>
      <family val="2"/>
    </font>
    <font>
      <b/>
      <sz val="16"/>
      <color theme="1"/>
      <name val="Arial"/>
      <family val="2"/>
    </font>
    <font>
      <i/>
      <sz val="12"/>
      <color theme="1"/>
      <name val="Arial"/>
      <family val="2"/>
    </font>
    <font>
      <i/>
      <sz val="10"/>
      <color theme="1"/>
      <name val="Arial"/>
      <family val="2"/>
    </font>
    <font>
      <i/>
      <sz val="12"/>
      <color theme="0"/>
      <name val="Arial"/>
      <family val="2"/>
    </font>
    <font>
      <i/>
      <sz val="10"/>
      <color theme="0"/>
      <name val="Arial"/>
      <family val="2"/>
    </font>
    <font>
      <i/>
      <sz val="10"/>
      <name val="Arial"/>
      <family val="2"/>
    </font>
    <font>
      <sz val="10"/>
      <color theme="1"/>
      <name val="Arial"/>
      <family val="2"/>
    </font>
    <font>
      <b/>
      <sz val="12"/>
      <color theme="1"/>
      <name val="Arial"/>
      <family val="2"/>
    </font>
    <font>
      <b/>
      <sz val="10"/>
      <color theme="1"/>
      <name val="Arial"/>
      <family val="2"/>
    </font>
    <font>
      <i/>
      <sz val="14"/>
      <color theme="0"/>
      <name val="Arial"/>
      <family val="2"/>
    </font>
    <font>
      <b/>
      <i/>
      <sz val="11"/>
      <color theme="0"/>
      <name val="Arial"/>
      <family val="2"/>
    </font>
    <font>
      <sz val="10"/>
      <color rgb="FF0070C0"/>
      <name val="Arial"/>
      <family val="2"/>
    </font>
    <font>
      <b/>
      <sz val="11"/>
      <name val="Arial"/>
      <family val="2"/>
    </font>
    <font>
      <b/>
      <sz val="9"/>
      <color rgb="FFC00000"/>
      <name val="Segoe UI"/>
      <family val="2"/>
    </font>
    <font>
      <sz val="11"/>
      <color rgb="FFC00000"/>
      <name val="Arial"/>
      <family val="2"/>
    </font>
    <font>
      <b/>
      <sz val="9"/>
      <color rgb="FFC00000"/>
      <name val="Arial"/>
      <family val="2"/>
    </font>
    <font>
      <b/>
      <sz val="12"/>
      <color rgb="FFC00000"/>
      <name val="Arial"/>
      <family val="2"/>
    </font>
    <font>
      <u/>
      <sz val="11"/>
      <color rgb="FF0070C0"/>
      <name val="Arial"/>
      <family val="2"/>
    </font>
    <font>
      <b/>
      <i/>
      <sz val="12"/>
      <color theme="0"/>
      <name val="Arial"/>
      <family val="2"/>
    </font>
    <font>
      <b/>
      <sz val="10"/>
      <color theme="4" tint="-0.499984740745262"/>
      <name val="Arial"/>
      <family val="2"/>
    </font>
    <font>
      <b/>
      <sz val="11"/>
      <color rgb="FFC00000"/>
      <name val="Arial"/>
      <family val="2"/>
    </font>
    <font>
      <b/>
      <sz val="10"/>
      <color theme="0"/>
      <name val="Arial"/>
      <family val="2"/>
    </font>
    <font>
      <sz val="10"/>
      <color theme="0"/>
      <name val="Arial"/>
      <family val="2"/>
    </font>
    <font>
      <i/>
      <sz val="16"/>
      <color theme="0"/>
      <name val="Arial"/>
      <family val="2"/>
    </font>
    <font>
      <b/>
      <sz val="16"/>
      <color theme="4" tint="-0.499984740745262"/>
      <name val="Arial"/>
      <family val="2"/>
    </font>
    <font>
      <b/>
      <u/>
      <sz val="16"/>
      <color rgb="FFC00000"/>
      <name val="Arial"/>
      <family val="2"/>
    </font>
    <font>
      <sz val="11"/>
      <color theme="4" tint="-0.499984740745262"/>
      <name val="Arial"/>
      <family val="2"/>
    </font>
    <font>
      <u/>
      <sz val="11"/>
      <color theme="4" tint="-0.499984740745262"/>
      <name val="Arial"/>
      <family val="2"/>
    </font>
    <font>
      <u/>
      <sz val="11"/>
      <color theme="4" tint="-0.499984740745262"/>
      <name val="Calibri"/>
      <family val="2"/>
    </font>
    <font>
      <b/>
      <i/>
      <sz val="16"/>
      <color theme="4" tint="-0.499984740745262"/>
      <name val="Arial"/>
      <family val="2"/>
    </font>
  </fonts>
  <fills count="13">
    <fill>
      <patternFill patternType="none"/>
    </fill>
    <fill>
      <patternFill patternType="gray125"/>
    </fill>
    <fill>
      <patternFill patternType="solid">
        <fgColor rgb="FFFFFF00"/>
        <bgColor indexed="64"/>
      </patternFill>
    </fill>
    <fill>
      <patternFill patternType="solid">
        <fgColor theme="4" tint="-0.499984740745262"/>
        <bgColor indexed="64"/>
      </patternFill>
    </fill>
    <fill>
      <patternFill patternType="solid">
        <fgColor rgb="FFE3E9F5"/>
        <bgColor indexed="64"/>
      </patternFill>
    </fill>
    <fill>
      <patternFill patternType="solid">
        <fgColor theme="0"/>
        <bgColor indexed="64"/>
      </patternFill>
    </fill>
    <fill>
      <patternFill patternType="solid">
        <fgColor rgb="FFFFFFCC"/>
        <bgColor indexed="64"/>
      </patternFill>
    </fill>
    <fill>
      <patternFill patternType="solid">
        <fgColor theme="4" tint="-0.249977111117893"/>
        <bgColor indexed="64"/>
      </patternFill>
    </fill>
    <fill>
      <patternFill patternType="solid">
        <fgColor rgb="FF00B0F0"/>
        <bgColor indexed="64"/>
      </patternFill>
    </fill>
    <fill>
      <patternFill patternType="solid">
        <fgColor rgb="FFC9F1FF"/>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9" tint="0.39997558519241921"/>
        <bgColor indexed="64"/>
      </patternFill>
    </fill>
  </fills>
  <borders count="75">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indexed="64"/>
      </right>
      <top style="medium">
        <color indexed="64"/>
      </top>
      <bottom style="thin">
        <color auto="1"/>
      </bottom>
      <diagonal/>
    </border>
    <border>
      <left/>
      <right/>
      <top style="medium">
        <color auto="1"/>
      </top>
      <bottom style="medium">
        <color auto="1"/>
      </bottom>
      <diagonal/>
    </border>
    <border>
      <left style="thin">
        <color auto="1"/>
      </left>
      <right style="medium">
        <color auto="1"/>
      </right>
      <top/>
      <bottom style="thin">
        <color auto="1"/>
      </bottom>
      <diagonal/>
    </border>
    <border>
      <left/>
      <right style="thin">
        <color auto="1"/>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auto="1"/>
      </left>
      <right/>
      <top style="medium">
        <color indexed="64"/>
      </top>
      <bottom style="thin">
        <color auto="1"/>
      </bottom>
      <diagonal/>
    </border>
    <border>
      <left style="thin">
        <color indexed="64"/>
      </left>
      <right/>
      <top style="thin">
        <color indexed="64"/>
      </top>
      <bottom style="medium">
        <color indexed="64"/>
      </bottom>
      <diagonal/>
    </border>
    <border>
      <left style="thin">
        <color indexed="64"/>
      </left>
      <right style="medium">
        <color rgb="FFC00000"/>
      </right>
      <top/>
      <bottom/>
      <diagonal/>
    </border>
    <border>
      <left style="thin">
        <color indexed="64"/>
      </left>
      <right style="thin">
        <color indexed="64"/>
      </right>
      <top/>
      <bottom style="thin">
        <color indexed="64"/>
      </bottom>
      <diagonal/>
    </border>
    <border>
      <left/>
      <right/>
      <top style="medium">
        <color indexed="64"/>
      </top>
      <bottom style="thin">
        <color auto="1"/>
      </bottom>
      <diagonal/>
    </border>
    <border>
      <left/>
      <right/>
      <top style="thin">
        <color indexed="64"/>
      </top>
      <bottom style="medium">
        <color indexed="64"/>
      </bottom>
      <diagonal/>
    </border>
    <border>
      <left style="thin">
        <color indexed="64"/>
      </left>
      <right/>
      <top/>
      <bottom style="medium">
        <color auto="1"/>
      </bottom>
      <diagonal/>
    </border>
    <border>
      <left style="thin">
        <color indexed="64"/>
      </left>
      <right style="thin">
        <color indexed="64"/>
      </right>
      <top/>
      <bottom style="medium">
        <color auto="1"/>
      </bottom>
      <diagonal/>
    </border>
    <border>
      <left style="medium">
        <color auto="1"/>
      </left>
      <right style="medium">
        <color auto="1"/>
      </right>
      <top style="medium">
        <color auto="1"/>
      </top>
      <bottom/>
      <diagonal/>
    </border>
    <border>
      <left/>
      <right style="medium">
        <color indexed="64"/>
      </right>
      <top style="thin">
        <color indexed="64"/>
      </top>
      <bottom style="medium">
        <color indexed="64"/>
      </bottom>
      <diagonal/>
    </border>
    <border>
      <left style="medium">
        <color auto="1"/>
      </left>
      <right style="medium">
        <color auto="1"/>
      </right>
      <top/>
      <bottom/>
      <diagonal/>
    </border>
    <border>
      <left style="medium">
        <color auto="1"/>
      </left>
      <right/>
      <top style="thin">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indexed="64"/>
      </right>
      <top style="medium">
        <color indexed="64"/>
      </top>
      <bottom style="medium">
        <color indexed="64"/>
      </bottom>
      <diagonal/>
    </border>
    <border>
      <left/>
      <right style="medium">
        <color auto="1"/>
      </right>
      <top/>
      <bottom/>
      <diagonal/>
    </border>
  </borders>
  <cellStyleXfs count="10">
    <xf numFmtId="0" fontId="0" fillId="0" borderId="0"/>
    <xf numFmtId="0" fontId="20" fillId="0" borderId="0" applyNumberFormat="0" applyFill="0" applyBorder="0" applyAlignment="0" applyProtection="0"/>
    <xf numFmtId="0" fontId="3" fillId="0" borderId="0"/>
    <xf numFmtId="0" fontId="45" fillId="0" borderId="0"/>
    <xf numFmtId="0" fontId="44" fillId="0" borderId="0"/>
    <xf numFmtId="44" fontId="45"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9" fontId="45" fillId="0" borderId="0" applyFont="0" applyFill="0" applyBorder="0" applyAlignment="0" applyProtection="0"/>
    <xf numFmtId="9" fontId="44" fillId="0" borderId="0" applyFont="0" applyFill="0" applyBorder="0" applyAlignment="0" applyProtection="0"/>
  </cellStyleXfs>
  <cellXfs count="742">
    <xf numFmtId="0" fontId="0" fillId="0" borderId="0" xfId="0"/>
    <xf numFmtId="0" fontId="5" fillId="0" borderId="0" xfId="0" applyFont="1"/>
    <xf numFmtId="0" fontId="5" fillId="0" borderId="0" xfId="0" applyFont="1" applyAlignment="1">
      <alignment horizontal="center"/>
    </xf>
    <xf numFmtId="0" fontId="3" fillId="0" borderId="4" xfId="0" applyFont="1" applyBorder="1" applyAlignment="1" applyProtection="1">
      <alignment horizontal="left" vertical="center" wrapText="1"/>
      <protection locked="0"/>
    </xf>
    <xf numFmtId="0" fontId="5" fillId="0" borderId="0" xfId="0" applyFont="1" applyAlignment="1">
      <alignment horizontal="left"/>
    </xf>
    <xf numFmtId="0" fontId="17" fillId="0" borderId="0" xfId="2" applyFont="1" applyAlignment="1">
      <alignment horizontal="left"/>
    </xf>
    <xf numFmtId="3" fontId="3" fillId="0" borderId="4" xfId="0" applyNumberFormat="1" applyFont="1" applyBorder="1" applyAlignment="1" applyProtection="1">
      <alignment horizontal="center" vertical="center"/>
      <protection locked="0"/>
    </xf>
    <xf numFmtId="0" fontId="42" fillId="0" borderId="0" xfId="0" applyFont="1"/>
    <xf numFmtId="168" fontId="3" fillId="0" borderId="4" xfId="0" applyNumberFormat="1" applyFont="1" applyBorder="1" applyAlignment="1" applyProtection="1">
      <alignment horizontal="center" vertical="center"/>
      <protection locked="0"/>
    </xf>
    <xf numFmtId="3" fontId="3" fillId="0" borderId="4" xfId="0" applyNumberFormat="1" applyFont="1" applyBorder="1" applyAlignment="1" applyProtection="1">
      <alignment horizontal="center" vertical="center" wrapText="1"/>
      <protection locked="0"/>
    </xf>
    <xf numFmtId="0" fontId="17" fillId="4" borderId="16" xfId="4" applyFont="1" applyFill="1" applyBorder="1" applyAlignment="1" applyProtection="1">
      <alignment horizontal="left" vertical="center"/>
      <protection locked="0"/>
    </xf>
    <xf numFmtId="0" fontId="57" fillId="0" borderId="4" xfId="3" applyFont="1" applyBorder="1" applyAlignment="1" applyProtection="1">
      <alignment horizontal="center" vertical="center" wrapText="1"/>
      <protection locked="0"/>
    </xf>
    <xf numFmtId="14" fontId="57" fillId="0" borderId="4" xfId="3" applyNumberFormat="1" applyFont="1" applyBorder="1" applyAlignment="1" applyProtection="1">
      <alignment horizontal="center" vertical="center" wrapText="1"/>
      <protection locked="0"/>
    </xf>
    <xf numFmtId="3" fontId="57" fillId="0" borderId="4" xfId="3" applyNumberFormat="1" applyFont="1" applyBorder="1" applyAlignment="1" applyProtection="1">
      <alignment horizontal="center" vertical="center" wrapText="1"/>
      <protection locked="0"/>
    </xf>
    <xf numFmtId="0" fontId="17" fillId="4" borderId="17" xfId="4" applyFont="1" applyFill="1" applyBorder="1" applyAlignment="1" applyProtection="1">
      <alignment horizontal="left" vertical="center"/>
      <protection locked="0"/>
    </xf>
    <xf numFmtId="0" fontId="57" fillId="0" borderId="29" xfId="3" applyFont="1" applyBorder="1" applyAlignment="1" applyProtection="1">
      <alignment horizontal="left" vertical="center" wrapText="1"/>
      <protection locked="0"/>
    </xf>
    <xf numFmtId="0" fontId="57" fillId="0" borderId="56" xfId="3" applyFont="1" applyBorder="1" applyAlignment="1" applyProtection="1">
      <alignment horizontal="left" vertical="center" wrapText="1"/>
      <protection locked="0"/>
    </xf>
    <xf numFmtId="0" fontId="57" fillId="0" borderId="40" xfId="3" applyFont="1" applyBorder="1" applyAlignment="1" applyProtection="1">
      <alignment horizontal="left" vertical="center" wrapText="1"/>
      <protection locked="0"/>
    </xf>
    <xf numFmtId="0" fontId="57" fillId="0" borderId="39" xfId="3" applyFont="1" applyBorder="1" applyAlignment="1" applyProtection="1">
      <alignment horizontal="left" vertical="center" wrapText="1"/>
      <protection locked="0"/>
    </xf>
    <xf numFmtId="0" fontId="57" fillId="0" borderId="4" xfId="3" applyFont="1" applyBorder="1" applyAlignment="1" applyProtection="1">
      <alignment horizontal="left" vertical="center" wrapText="1"/>
      <protection locked="0"/>
    </xf>
    <xf numFmtId="0" fontId="57" fillId="0" borderId="5" xfId="3" applyFont="1" applyBorder="1" applyAlignment="1" applyProtection="1">
      <alignment horizontal="left" vertical="center" wrapText="1"/>
      <protection locked="0"/>
    </xf>
    <xf numFmtId="0" fontId="57" fillId="0" borderId="34" xfId="3" applyFont="1" applyBorder="1" applyAlignment="1" applyProtection="1">
      <alignment horizontal="left" vertical="center" wrapText="1"/>
      <protection locked="0"/>
    </xf>
    <xf numFmtId="0" fontId="57" fillId="0" borderId="37" xfId="3" applyFont="1" applyBorder="1" applyAlignment="1" applyProtection="1">
      <alignment horizontal="left" vertical="center" wrapText="1"/>
      <protection locked="0"/>
    </xf>
    <xf numFmtId="0" fontId="57" fillId="0" borderId="25" xfId="3" applyFont="1" applyBorder="1" applyAlignment="1" applyProtection="1">
      <alignment horizontal="left" vertical="center" wrapText="1"/>
      <protection locked="0"/>
    </xf>
    <xf numFmtId="0" fontId="57" fillId="0" borderId="57" xfId="3" applyFont="1" applyBorder="1" applyAlignment="1" applyProtection="1">
      <alignment horizontal="left" vertical="center" wrapText="1"/>
      <protection locked="0"/>
    </xf>
    <xf numFmtId="0" fontId="57" fillId="0" borderId="24" xfId="3" applyFont="1" applyBorder="1" applyAlignment="1" applyProtection="1">
      <alignment horizontal="left" vertical="center" wrapText="1"/>
      <protection locked="0"/>
    </xf>
    <xf numFmtId="0" fontId="57" fillId="0" borderId="26" xfId="3" applyFont="1" applyBorder="1" applyAlignment="1" applyProtection="1">
      <alignment horizontal="left" vertical="center" wrapText="1"/>
      <protection locked="0"/>
    </xf>
    <xf numFmtId="0" fontId="33" fillId="0" borderId="29" xfId="3" applyFont="1" applyBorder="1" applyAlignment="1" applyProtection="1">
      <alignment horizontal="left" vertical="center" wrapText="1"/>
      <protection locked="0"/>
    </xf>
    <xf numFmtId="0" fontId="33" fillId="0" borderId="4" xfId="3" applyFont="1" applyBorder="1" applyAlignment="1" applyProtection="1">
      <alignment horizontal="left" vertical="center" wrapText="1"/>
      <protection locked="0"/>
    </xf>
    <xf numFmtId="0" fontId="33" fillId="0" borderId="25" xfId="3" applyFont="1" applyBorder="1" applyAlignment="1" applyProtection="1">
      <alignment horizontal="left" vertical="center" wrapText="1"/>
      <protection locked="0"/>
    </xf>
    <xf numFmtId="3" fontId="45" fillId="0" borderId="0" xfId="3" applyNumberFormat="1" applyAlignment="1">
      <alignment horizontal="center"/>
    </xf>
    <xf numFmtId="0" fontId="17" fillId="0" borderId="4" xfId="0" applyFont="1" applyBorder="1" applyAlignment="1" applyProtection="1">
      <alignment horizontal="center" vertical="center" wrapText="1"/>
      <protection locked="0"/>
    </xf>
    <xf numFmtId="14" fontId="17" fillId="0" borderId="4" xfId="0" applyNumberFormat="1" applyFont="1" applyBorder="1" applyAlignment="1" applyProtection="1">
      <alignment horizontal="center" vertical="center" wrapText="1"/>
      <protection locked="0"/>
    </xf>
    <xf numFmtId="3" fontId="17" fillId="0" borderId="4" xfId="0" applyNumberFormat="1" applyFont="1" applyBorder="1" applyAlignment="1" applyProtection="1">
      <alignment horizontal="center" vertical="center"/>
      <protection locked="0"/>
    </xf>
    <xf numFmtId="166" fontId="17" fillId="0" borderId="4" xfId="0" applyNumberFormat="1" applyFont="1" applyBorder="1" applyAlignment="1" applyProtection="1">
      <alignment horizontal="center" vertical="center"/>
      <protection locked="0"/>
    </xf>
    <xf numFmtId="9" fontId="57" fillId="0" borderId="0" xfId="8" applyFont="1" applyFill="1" applyBorder="1" applyAlignment="1" applyProtection="1">
      <alignment vertical="center"/>
    </xf>
    <xf numFmtId="9" fontId="59" fillId="0" borderId="0" xfId="8" applyFont="1" applyFill="1" applyBorder="1" applyAlignment="1" applyProtection="1">
      <alignment vertical="center"/>
    </xf>
    <xf numFmtId="171" fontId="33" fillId="0" borderId="4" xfId="5" applyNumberFormat="1" applyFont="1" applyFill="1" applyBorder="1" applyAlignment="1" applyProtection="1">
      <alignment horizontal="right" vertical="center" wrapText="1"/>
    </xf>
    <xf numFmtId="44" fontId="63" fillId="0" borderId="11" xfId="5" applyFont="1" applyFill="1" applyBorder="1" applyAlignment="1" applyProtection="1">
      <alignment vertical="center" wrapText="1"/>
    </xf>
    <xf numFmtId="44" fontId="63" fillId="0" borderId="0" xfId="5" applyFont="1" applyFill="1" applyBorder="1" applyAlignment="1" applyProtection="1">
      <alignment horizontal="right" vertical="center" wrapText="1"/>
    </xf>
    <xf numFmtId="171" fontId="38" fillId="7" borderId="4" xfId="5" applyNumberFormat="1" applyFont="1" applyFill="1" applyBorder="1" applyAlignment="1" applyProtection="1">
      <alignment horizontal="right" vertical="center" wrapText="1"/>
    </xf>
    <xf numFmtId="0" fontId="17" fillId="4" borderId="0" xfId="4" applyFont="1" applyFill="1" applyAlignment="1" applyProtection="1">
      <alignment horizontal="left" vertical="center" wrapText="1"/>
      <protection locked="0"/>
    </xf>
    <xf numFmtId="0" fontId="17" fillId="4" borderId="1" xfId="4" applyFont="1" applyFill="1" applyBorder="1" applyAlignment="1" applyProtection="1">
      <alignment horizontal="left" vertical="center" wrapText="1"/>
      <protection locked="0"/>
    </xf>
    <xf numFmtId="0" fontId="3" fillId="0" borderId="4" xfId="4" applyFont="1" applyBorder="1" applyAlignment="1" applyProtection="1">
      <alignment horizontal="center" vertical="center"/>
      <protection locked="0"/>
    </xf>
    <xf numFmtId="164" fontId="3" fillId="0" borderId="4" xfId="4" applyNumberFormat="1" applyFont="1" applyBorder="1" applyAlignment="1" applyProtection="1">
      <alignment horizontal="center" vertical="center"/>
      <protection locked="0"/>
    </xf>
    <xf numFmtId="171" fontId="33" fillId="0" borderId="4" xfId="5" applyNumberFormat="1" applyFont="1" applyFill="1" applyBorder="1" applyAlignment="1" applyProtection="1">
      <alignment horizontal="right" vertical="center" wrapText="1"/>
      <protection locked="0"/>
    </xf>
    <xf numFmtId="44" fontId="3" fillId="0" borderId="2" xfId="5" applyFont="1" applyFill="1" applyBorder="1" applyAlignment="1" applyProtection="1">
      <alignment horizontal="left" vertical="center" wrapText="1"/>
      <protection locked="0"/>
    </xf>
    <xf numFmtId="44" fontId="3" fillId="0" borderId="3" xfId="5" applyFont="1" applyFill="1" applyBorder="1" applyAlignment="1" applyProtection="1">
      <alignment horizontal="left" vertical="center" wrapText="1"/>
      <protection locked="0"/>
    </xf>
    <xf numFmtId="44" fontId="3" fillId="0" borderId="5" xfId="5" applyFont="1" applyFill="1" applyBorder="1" applyAlignment="1" applyProtection="1">
      <alignment horizontal="left" vertical="center" wrapText="1"/>
      <protection locked="0"/>
    </xf>
    <xf numFmtId="0" fontId="7" fillId="0" borderId="0" xfId="0" applyFont="1" applyAlignment="1">
      <alignment horizontal="left"/>
    </xf>
    <xf numFmtId="172" fontId="17" fillId="0" borderId="0" xfId="2" applyNumberFormat="1" applyFont="1" applyAlignment="1">
      <alignment horizontal="left"/>
    </xf>
    <xf numFmtId="172" fontId="17" fillId="0" borderId="0" xfId="9" applyNumberFormat="1" applyFont="1" applyAlignment="1">
      <alignment horizontal="left"/>
    </xf>
    <xf numFmtId="172" fontId="17" fillId="4" borderId="0" xfId="9" applyNumberFormat="1" applyFont="1" applyFill="1" applyBorder="1" applyAlignment="1" applyProtection="1">
      <alignment horizontal="center" vertical="center"/>
    </xf>
    <xf numFmtId="172" fontId="63" fillId="4" borderId="59" xfId="9" applyNumberFormat="1" applyFont="1" applyFill="1" applyBorder="1" applyAlignment="1" applyProtection="1">
      <alignment horizontal="center" vertical="center" wrapText="1"/>
    </xf>
    <xf numFmtId="172" fontId="21" fillId="4" borderId="0" xfId="9" applyNumberFormat="1" applyFont="1" applyFill="1" applyBorder="1" applyAlignment="1" applyProtection="1">
      <alignment horizontal="center" vertical="center"/>
    </xf>
    <xf numFmtId="164" fontId="3" fillId="0" borderId="4" xfId="0" applyNumberFormat="1" applyFont="1" applyBorder="1" applyAlignment="1" applyProtection="1">
      <alignment horizontal="center" vertical="center"/>
      <protection locked="0"/>
    </xf>
    <xf numFmtId="164" fontId="26" fillId="4" borderId="0" xfId="3" applyNumberFormat="1" applyFont="1" applyFill="1" applyAlignment="1" applyProtection="1">
      <alignment horizontal="center" vertical="center" wrapText="1"/>
      <protection locked="0"/>
    </xf>
    <xf numFmtId="9" fontId="45" fillId="0" borderId="0" xfId="3" applyNumberFormat="1" applyAlignment="1">
      <alignment horizontal="center"/>
    </xf>
    <xf numFmtId="9" fontId="17" fillId="0" borderId="4" xfId="9" applyFont="1" applyFill="1" applyBorder="1" applyAlignment="1" applyProtection="1">
      <alignment horizontal="center" vertical="center" wrapText="1"/>
      <protection locked="0"/>
    </xf>
    <xf numFmtId="0" fontId="45" fillId="0" borderId="0" xfId="3"/>
    <xf numFmtId="0" fontId="45" fillId="0" borderId="0" xfId="3" applyAlignment="1">
      <alignment horizontal="center"/>
    </xf>
    <xf numFmtId="0" fontId="45" fillId="0" borderId="0" xfId="3" applyAlignment="1">
      <alignment horizontal="left"/>
    </xf>
    <xf numFmtId="49" fontId="45" fillId="0" borderId="0" xfId="3" applyNumberFormat="1" applyAlignment="1">
      <alignment horizontal="left"/>
    </xf>
    <xf numFmtId="16" fontId="3" fillId="0" borderId="4" xfId="0" applyNumberFormat="1" applyFont="1" applyBorder="1" applyAlignment="1" applyProtection="1">
      <alignment horizontal="left" vertical="center" wrapText="1"/>
      <protection locked="0"/>
    </xf>
    <xf numFmtId="172" fontId="48" fillId="4" borderId="0" xfId="9" applyNumberFormat="1" applyFont="1" applyFill="1" applyBorder="1" applyAlignment="1" applyProtection="1">
      <alignment horizontal="center" vertical="center"/>
    </xf>
    <xf numFmtId="9" fontId="57" fillId="0" borderId="0" xfId="8" applyFont="1" applyFill="1" applyBorder="1" applyAlignment="1" applyProtection="1">
      <alignment horizontal="center" vertical="center"/>
    </xf>
    <xf numFmtId="9" fontId="59" fillId="0" borderId="0" xfId="8" applyFont="1" applyFill="1" applyBorder="1" applyAlignment="1" applyProtection="1">
      <alignment horizontal="center" vertical="center"/>
    </xf>
    <xf numFmtId="9" fontId="11" fillId="7" borderId="28" xfId="8" applyFont="1" applyFill="1" applyBorder="1" applyAlignment="1" applyProtection="1">
      <alignment horizontal="center" vertical="center"/>
    </xf>
    <xf numFmtId="166" fontId="57" fillId="0" borderId="40" xfId="3" applyNumberFormat="1" applyFont="1" applyBorder="1" applyAlignment="1" applyProtection="1">
      <alignment horizontal="center" vertical="center" wrapText="1"/>
      <protection locked="0"/>
    </xf>
    <xf numFmtId="0" fontId="57" fillId="0" borderId="0" xfId="8" applyNumberFormat="1" applyFont="1" applyFill="1" applyBorder="1" applyAlignment="1" applyProtection="1">
      <alignment horizontal="center" vertical="center"/>
    </xf>
    <xf numFmtId="0" fontId="59" fillId="0" borderId="0" xfId="8" applyNumberFormat="1" applyFont="1" applyFill="1" applyBorder="1" applyAlignment="1" applyProtection="1">
      <alignment horizontal="center" vertical="center"/>
    </xf>
    <xf numFmtId="9" fontId="38" fillId="10" borderId="28" xfId="8" applyFont="1" applyFill="1" applyBorder="1" applyAlignment="1" applyProtection="1">
      <alignment horizontal="center" vertical="center"/>
    </xf>
    <xf numFmtId="9" fontId="38" fillId="8" borderId="28" xfId="8" applyFont="1" applyFill="1" applyBorder="1" applyAlignment="1" applyProtection="1">
      <alignment horizontal="center" vertical="center"/>
    </xf>
    <xf numFmtId="9" fontId="73" fillId="10" borderId="39" xfId="8" applyFont="1" applyFill="1" applyBorder="1" applyAlignment="1" applyProtection="1">
      <alignment horizontal="center" vertical="center"/>
    </xf>
    <xf numFmtId="9" fontId="73" fillId="10" borderId="37" xfId="8" applyFont="1" applyFill="1" applyBorder="1" applyAlignment="1" applyProtection="1">
      <alignment horizontal="center" vertical="center"/>
    </xf>
    <xf numFmtId="9" fontId="73" fillId="10" borderId="26" xfId="8" applyFont="1" applyFill="1" applyBorder="1" applyAlignment="1" applyProtection="1">
      <alignment horizontal="center" vertical="center"/>
    </xf>
    <xf numFmtId="9" fontId="73" fillId="8" borderId="39" xfId="8" applyFont="1" applyFill="1" applyBorder="1" applyAlignment="1" applyProtection="1">
      <alignment horizontal="center" vertical="center"/>
    </xf>
    <xf numFmtId="9" fontId="73" fillId="8" borderId="37" xfId="8" applyFont="1" applyFill="1" applyBorder="1" applyAlignment="1" applyProtection="1">
      <alignment horizontal="center" vertical="center"/>
    </xf>
    <xf numFmtId="9" fontId="73" fillId="8" borderId="26" xfId="8" applyFont="1" applyFill="1" applyBorder="1" applyAlignment="1" applyProtection="1">
      <alignment horizontal="center" vertical="center"/>
    </xf>
    <xf numFmtId="9" fontId="3" fillId="0" borderId="66" xfId="8" applyFont="1" applyFill="1" applyBorder="1" applyAlignment="1" applyProtection="1">
      <alignment horizontal="center" vertical="center"/>
    </xf>
    <xf numFmtId="9" fontId="12" fillId="0" borderId="66" xfId="8" applyFont="1" applyFill="1" applyBorder="1" applyAlignment="1" applyProtection="1">
      <alignment horizontal="center" vertical="center"/>
    </xf>
    <xf numFmtId="0" fontId="3" fillId="0" borderId="4" xfId="3" applyFont="1" applyBorder="1" applyAlignment="1" applyProtection="1">
      <alignment horizontal="left" vertical="center" wrapText="1"/>
      <protection locked="0"/>
    </xf>
    <xf numFmtId="0" fontId="57" fillId="0" borderId="29" xfId="3" applyFont="1" applyBorder="1" applyAlignment="1" applyProtection="1">
      <alignment horizontal="center" vertical="center" wrapText="1"/>
      <protection locked="0"/>
    </xf>
    <xf numFmtId="166" fontId="57" fillId="0" borderId="34" xfId="3" applyNumberFormat="1" applyFont="1" applyBorder="1" applyAlignment="1" applyProtection="1">
      <alignment horizontal="center" vertical="center" wrapText="1"/>
      <protection locked="0"/>
    </xf>
    <xf numFmtId="166" fontId="57" fillId="0" borderId="24" xfId="3" applyNumberFormat="1" applyFont="1" applyBorder="1" applyAlignment="1" applyProtection="1">
      <alignment horizontal="center" vertical="center" wrapText="1"/>
      <protection locked="0"/>
    </xf>
    <xf numFmtId="0" fontId="57" fillId="0" borderId="25" xfId="3" applyFont="1" applyBorder="1" applyAlignment="1" applyProtection="1">
      <alignment horizontal="center" vertical="center" wrapText="1"/>
      <protection locked="0"/>
    </xf>
    <xf numFmtId="9" fontId="38" fillId="0" borderId="46" xfId="8" applyFont="1" applyFill="1" applyBorder="1" applyAlignment="1" applyProtection="1">
      <alignment horizontal="center" vertical="center"/>
    </xf>
    <xf numFmtId="9" fontId="11" fillId="8" borderId="51" xfId="8" applyFont="1" applyFill="1" applyBorder="1" applyAlignment="1" applyProtection="1">
      <alignment horizontal="center" vertical="center"/>
    </xf>
    <xf numFmtId="166" fontId="3" fillId="0" borderId="40" xfId="3" applyNumberFormat="1" applyFont="1" applyBorder="1" applyAlignment="1" applyProtection="1">
      <alignment horizontal="center" vertical="center" wrapText="1"/>
      <protection locked="0"/>
    </xf>
    <xf numFmtId="166" fontId="3" fillId="0" borderId="34" xfId="3" applyNumberFormat="1" applyFont="1" applyBorder="1" applyAlignment="1" applyProtection="1">
      <alignment horizontal="center" vertical="center" wrapText="1"/>
      <protection locked="0"/>
    </xf>
    <xf numFmtId="166" fontId="3" fillId="0" borderId="24" xfId="3" applyNumberFormat="1" applyFont="1" applyBorder="1" applyAlignment="1" applyProtection="1">
      <alignment horizontal="center" vertical="center" wrapText="1"/>
      <protection locked="0"/>
    </xf>
    <xf numFmtId="0" fontId="3" fillId="0" borderId="29" xfId="3" applyFont="1" applyBorder="1" applyAlignment="1" applyProtection="1">
      <alignment horizontal="center" vertical="center" wrapText="1"/>
      <protection locked="0"/>
    </xf>
    <xf numFmtId="0" fontId="3" fillId="0" borderId="29" xfId="3" applyFont="1" applyBorder="1" applyAlignment="1" applyProtection="1">
      <alignment horizontal="left" vertical="center" wrapText="1"/>
      <protection locked="0"/>
    </xf>
    <xf numFmtId="0" fontId="3" fillId="0" borderId="4" xfId="3" applyFont="1" applyBorder="1" applyAlignment="1" applyProtection="1">
      <alignment horizontal="center" vertical="center" wrapText="1"/>
      <protection locked="0"/>
    </xf>
    <xf numFmtId="0" fontId="3" fillId="0" borderId="25" xfId="3" applyFont="1" applyBorder="1" applyAlignment="1" applyProtection="1">
      <alignment horizontal="center" vertical="center" wrapText="1"/>
      <protection locked="0"/>
    </xf>
    <xf numFmtId="0" fontId="3" fillId="0" borderId="25" xfId="3" applyFont="1" applyBorder="1" applyAlignment="1" applyProtection="1">
      <alignment horizontal="left" vertical="center" wrapText="1"/>
      <protection locked="0"/>
    </xf>
    <xf numFmtId="0" fontId="3" fillId="0" borderId="52" xfId="3" applyFont="1" applyBorder="1" applyAlignment="1" applyProtection="1">
      <alignment horizontal="left" vertical="center" wrapText="1"/>
      <protection locked="0"/>
    </xf>
    <xf numFmtId="0" fontId="3" fillId="0" borderId="53" xfId="3" applyFont="1" applyBorder="1" applyAlignment="1" applyProtection="1">
      <alignment horizontal="left" vertical="center" wrapText="1"/>
      <protection locked="0"/>
    </xf>
    <xf numFmtId="0" fontId="3" fillId="0" borderId="54" xfId="3" applyFont="1" applyBorder="1" applyAlignment="1" applyProtection="1">
      <alignment horizontal="left" vertical="center" wrapText="1"/>
      <protection locked="0"/>
    </xf>
    <xf numFmtId="0" fontId="3" fillId="0" borderId="56" xfId="3" applyFont="1" applyBorder="1" applyAlignment="1" applyProtection="1">
      <alignment horizontal="center" vertical="center" wrapText="1"/>
      <protection locked="0"/>
    </xf>
    <xf numFmtId="0" fontId="3" fillId="0" borderId="56" xfId="3" applyFont="1" applyBorder="1" applyAlignment="1" applyProtection="1">
      <alignment horizontal="left" vertical="center" wrapText="1"/>
      <protection locked="0"/>
    </xf>
    <xf numFmtId="0" fontId="3" fillId="0" borderId="19" xfId="3" applyFont="1" applyBorder="1" applyAlignment="1" applyProtection="1">
      <alignment horizontal="center" vertical="center" wrapText="1"/>
      <protection locked="0"/>
    </xf>
    <xf numFmtId="0" fontId="3" fillId="0" borderId="19" xfId="3" applyFont="1" applyBorder="1" applyAlignment="1" applyProtection="1">
      <alignment horizontal="left" vertical="center" wrapText="1"/>
      <protection locked="0"/>
    </xf>
    <xf numFmtId="0" fontId="3" fillId="0" borderId="59" xfId="3" applyFont="1" applyBorder="1" applyAlignment="1" applyProtection="1">
      <alignment horizontal="left" vertical="center" wrapText="1"/>
      <protection locked="0"/>
    </xf>
    <xf numFmtId="0" fontId="3" fillId="0" borderId="62" xfId="3" applyFont="1" applyBorder="1" applyAlignment="1" applyProtection="1">
      <alignment horizontal="left" vertical="center" wrapText="1"/>
      <protection locked="0"/>
    </xf>
    <xf numFmtId="0" fontId="3" fillId="0" borderId="63" xfId="3" applyFont="1" applyBorder="1" applyAlignment="1" applyProtection="1">
      <alignment horizontal="left" vertical="center" wrapText="1"/>
      <protection locked="0"/>
    </xf>
    <xf numFmtId="0" fontId="57" fillId="0" borderId="52" xfId="3" applyFont="1" applyBorder="1" applyAlignment="1" applyProtection="1">
      <alignment horizontal="left" vertical="center" wrapText="1"/>
      <protection locked="0"/>
    </xf>
    <xf numFmtId="0" fontId="57" fillId="0" borderId="53" xfId="3" applyFont="1" applyBorder="1" applyAlignment="1" applyProtection="1">
      <alignment horizontal="left" vertical="center" wrapText="1"/>
      <protection locked="0"/>
    </xf>
    <xf numFmtId="0" fontId="57" fillId="0" borderId="41" xfId="3" applyFont="1" applyBorder="1" applyAlignment="1" applyProtection="1">
      <alignment horizontal="left" vertical="center" wrapText="1"/>
      <protection locked="0"/>
    </xf>
    <xf numFmtId="0" fontId="5" fillId="0" borderId="0" xfId="0" applyFont="1" applyAlignment="1">
      <alignment vertical="center"/>
    </xf>
    <xf numFmtId="0" fontId="8" fillId="0" borderId="0" xfId="0" applyFont="1" applyAlignment="1">
      <alignment vertical="center"/>
    </xf>
    <xf numFmtId="0" fontId="6" fillId="0" borderId="0" xfId="0" applyFont="1" applyAlignment="1">
      <alignment vertical="center"/>
    </xf>
    <xf numFmtId="0" fontId="13" fillId="0" borderId="0" xfId="0" applyFont="1" applyAlignment="1">
      <alignment horizontal="right" vertical="center"/>
    </xf>
    <xf numFmtId="0" fontId="5" fillId="0" borderId="0" xfId="0" applyFont="1" applyAlignment="1">
      <alignment horizontal="right" vertical="center"/>
    </xf>
    <xf numFmtId="0" fontId="9" fillId="0" borderId="0" xfId="0" applyFont="1" applyAlignment="1">
      <alignment horizontal="right" vertical="center"/>
    </xf>
    <xf numFmtId="0" fontId="9" fillId="0" borderId="0" xfId="0" applyFont="1" applyAlignment="1">
      <alignment vertical="center"/>
    </xf>
    <xf numFmtId="0" fontId="18" fillId="0" borderId="0" xfId="0" applyFont="1" applyAlignment="1">
      <alignment horizontal="right" vertical="center"/>
    </xf>
    <xf numFmtId="0" fontId="4" fillId="0" borderId="0" xfId="0" applyFont="1" applyAlignment="1">
      <alignment horizontal="left" vertical="center"/>
    </xf>
    <xf numFmtId="0" fontId="5" fillId="0" borderId="7" xfId="0" applyFont="1" applyBorder="1" applyAlignment="1">
      <alignment vertical="center"/>
    </xf>
    <xf numFmtId="0" fontId="2" fillId="0" borderId="8" xfId="0" applyFont="1" applyBorder="1" applyAlignment="1">
      <alignment vertical="center"/>
    </xf>
    <xf numFmtId="0" fontId="4" fillId="0" borderId="8"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14" fillId="0" borderId="0" xfId="0" applyFont="1" applyAlignment="1">
      <alignment horizontal="center" vertical="center"/>
    </xf>
    <xf numFmtId="0" fontId="5" fillId="0" borderId="11" xfId="0" applyFont="1" applyBorder="1" applyAlignment="1">
      <alignment horizontal="right" vertical="center"/>
    </xf>
    <xf numFmtId="0" fontId="14" fillId="4" borderId="18"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16" fillId="4" borderId="6" xfId="0" applyFont="1" applyFill="1" applyBorder="1" applyAlignment="1">
      <alignment vertical="center"/>
    </xf>
    <xf numFmtId="0" fontId="16" fillId="4" borderId="0" xfId="0" applyFont="1" applyFill="1" applyAlignment="1">
      <alignment vertical="center"/>
    </xf>
    <xf numFmtId="0" fontId="10" fillId="4" borderId="17" xfId="0" applyFont="1" applyFill="1" applyBorder="1" applyAlignment="1">
      <alignment vertical="center"/>
    </xf>
    <xf numFmtId="0" fontId="16" fillId="4" borderId="21" xfId="0" applyFont="1" applyFill="1" applyBorder="1" applyAlignment="1">
      <alignment vertical="center"/>
    </xf>
    <xf numFmtId="0" fontId="4" fillId="4" borderId="19" xfId="0" applyFont="1" applyFill="1" applyBorder="1"/>
    <xf numFmtId="0" fontId="4" fillId="4" borderId="1" xfId="0" applyFont="1" applyFill="1" applyBorder="1"/>
    <xf numFmtId="0" fontId="4" fillId="4" borderId="1" xfId="0" applyFont="1" applyFill="1" applyBorder="1" applyAlignment="1">
      <alignment vertical="center"/>
    </xf>
    <xf numFmtId="0" fontId="5" fillId="4" borderId="1" xfId="0" applyFont="1" applyFill="1" applyBorder="1" applyAlignment="1">
      <alignment vertical="center"/>
    </xf>
    <xf numFmtId="0" fontId="5" fillId="4" borderId="20" xfId="0" applyFont="1" applyFill="1" applyBorder="1" applyAlignment="1">
      <alignment vertical="center"/>
    </xf>
    <xf numFmtId="0" fontId="50" fillId="5" borderId="0" xfId="0" applyFont="1" applyFill="1" applyAlignment="1">
      <alignment horizontal="left"/>
    </xf>
    <xf numFmtId="0" fontId="39" fillId="0" borderId="2" xfId="0" applyFont="1" applyBorder="1" applyAlignment="1">
      <alignment horizontal="center" vertical="center"/>
    </xf>
    <xf numFmtId="0" fontId="4" fillId="4" borderId="19" xfId="0" applyFont="1" applyFill="1" applyBorder="1" applyAlignment="1">
      <alignment vertical="center"/>
    </xf>
    <xf numFmtId="0" fontId="30" fillId="4" borderId="1" xfId="0" applyFont="1" applyFill="1" applyBorder="1" applyAlignment="1">
      <alignment horizontal="left" vertical="center" wrapText="1"/>
    </xf>
    <xf numFmtId="0" fontId="30" fillId="4" borderId="20" xfId="0" applyFont="1" applyFill="1" applyBorder="1" applyAlignment="1">
      <alignment horizontal="left" vertical="center" wrapText="1"/>
    </xf>
    <xf numFmtId="0" fontId="4" fillId="4" borderId="15" xfId="0" applyFont="1" applyFill="1" applyBorder="1" applyAlignment="1">
      <alignment vertical="center"/>
    </xf>
    <xf numFmtId="0" fontId="4" fillId="4" borderId="23" xfId="0" applyFont="1" applyFill="1" applyBorder="1" applyAlignment="1">
      <alignment vertical="center"/>
    </xf>
    <xf numFmtId="0" fontId="31" fillId="4" borderId="6" xfId="0" applyFont="1" applyFill="1" applyBorder="1"/>
    <xf numFmtId="0" fontId="4" fillId="4" borderId="0" xfId="0" applyFont="1" applyFill="1"/>
    <xf numFmtId="0" fontId="4" fillId="4" borderId="6" xfId="0" applyFont="1" applyFill="1" applyBorder="1"/>
    <xf numFmtId="0" fontId="30" fillId="4" borderId="0" xfId="0" applyFont="1" applyFill="1" applyAlignment="1">
      <alignment horizontal="left" vertical="center" wrapText="1"/>
    </xf>
    <xf numFmtId="0" fontId="30" fillId="4" borderId="21"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16" fillId="4" borderId="0" xfId="0" applyFont="1" applyFill="1" applyAlignment="1">
      <alignment horizontal="left" vertical="center" wrapText="1"/>
    </xf>
    <xf numFmtId="0" fontId="4" fillId="4" borderId="18" xfId="0" applyFont="1" applyFill="1" applyBorder="1"/>
    <xf numFmtId="0" fontId="4" fillId="4" borderId="16" xfId="0" applyFont="1" applyFill="1" applyBorder="1"/>
    <xf numFmtId="0" fontId="30" fillId="4" borderId="16" xfId="0" applyFont="1" applyFill="1" applyBorder="1" applyAlignment="1">
      <alignment horizontal="left" vertical="center" wrapText="1"/>
    </xf>
    <xf numFmtId="0" fontId="30" fillId="4" borderId="17" xfId="0" applyFont="1" applyFill="1" applyBorder="1" applyAlignment="1">
      <alignment horizontal="left" vertical="center" wrapText="1"/>
    </xf>
    <xf numFmtId="0" fontId="33" fillId="4" borderId="0" xfId="0" applyFont="1" applyFill="1" applyAlignment="1">
      <alignment vertical="center"/>
    </xf>
    <xf numFmtId="0" fontId="33" fillId="4" borderId="21" xfId="0" applyFont="1" applyFill="1" applyBorder="1" applyAlignment="1">
      <alignment vertical="center"/>
    </xf>
    <xf numFmtId="0" fontId="16" fillId="4" borderId="6" xfId="0" applyFont="1" applyFill="1" applyBorder="1" applyAlignment="1">
      <alignment vertical="center" wrapText="1"/>
    </xf>
    <xf numFmtId="0" fontId="16" fillId="4" borderId="0" xfId="0" applyFont="1" applyFill="1" applyAlignment="1">
      <alignment vertical="center" wrapText="1"/>
    </xf>
    <xf numFmtId="0" fontId="43" fillId="4" borderId="6" xfId="0" applyFont="1" applyFill="1" applyBorder="1" applyAlignment="1">
      <alignment vertical="top"/>
    </xf>
    <xf numFmtId="0" fontId="16" fillId="4" borderId="0" xfId="0" applyFont="1" applyFill="1" applyAlignment="1">
      <alignment horizontal="left" vertical="top" wrapText="1"/>
    </xf>
    <xf numFmtId="0" fontId="16" fillId="4" borderId="21" xfId="0" applyFont="1" applyFill="1" applyBorder="1" applyAlignment="1">
      <alignment horizontal="left" vertical="top" wrapText="1"/>
    </xf>
    <xf numFmtId="0" fontId="5" fillId="0" borderId="12" xfId="0" applyFont="1" applyBorder="1" applyAlignment="1">
      <alignment vertical="center"/>
    </xf>
    <xf numFmtId="0" fontId="4" fillId="0" borderId="13" xfId="0" applyFont="1" applyBorder="1" applyAlignment="1">
      <alignment vertical="center" wrapText="1"/>
    </xf>
    <xf numFmtId="0" fontId="4" fillId="0" borderId="13"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horizontal="right" vertical="center"/>
    </xf>
    <xf numFmtId="0" fontId="4" fillId="0" borderId="0" xfId="0" applyFont="1" applyAlignment="1">
      <alignment horizontal="left" wrapText="1"/>
    </xf>
    <xf numFmtId="0" fontId="4" fillId="0" borderId="8" xfId="0" applyFont="1" applyBorder="1" applyAlignment="1">
      <alignment vertical="center" wrapText="1"/>
    </xf>
    <xf numFmtId="0" fontId="5" fillId="0" borderId="9" xfId="0" applyFont="1" applyBorder="1" applyAlignment="1">
      <alignment horizontal="right" vertical="center"/>
    </xf>
    <xf numFmtId="0" fontId="4" fillId="0" borderId="0" xfId="0" applyFont="1" applyAlignment="1">
      <alignment vertical="center" wrapText="1"/>
    </xf>
    <xf numFmtId="0" fontId="41" fillId="4" borderId="18" xfId="0" applyFont="1" applyFill="1" applyBorder="1" applyAlignment="1">
      <alignment horizontal="center" vertical="center"/>
    </xf>
    <xf numFmtId="0" fontId="41" fillId="4" borderId="16" xfId="0" applyFont="1" applyFill="1" applyBorder="1" applyAlignment="1">
      <alignment horizontal="center" vertical="center"/>
    </xf>
    <xf numFmtId="0" fontId="41" fillId="4" borderId="17"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0" xfId="0" applyFont="1" applyFill="1" applyAlignment="1">
      <alignment horizontal="center" vertical="center"/>
    </xf>
    <xf numFmtId="0" fontId="4" fillId="4" borderId="21"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4" xfId="0" applyFont="1" applyFill="1" applyBorder="1" applyAlignment="1">
      <alignment horizontal="center" vertical="center" wrapText="1"/>
    </xf>
    <xf numFmtId="164" fontId="17" fillId="4" borderId="0" xfId="0" applyNumberFormat="1" applyFont="1" applyFill="1" applyAlignment="1">
      <alignment horizontal="center" vertical="center"/>
    </xf>
    <xf numFmtId="0" fontId="5" fillId="4" borderId="0" xfId="0" applyFont="1" applyFill="1" applyAlignment="1">
      <alignment vertical="center"/>
    </xf>
    <xf numFmtId="0" fontId="4" fillId="4" borderId="19" xfId="0" applyFont="1" applyFill="1" applyBorder="1" applyAlignment="1">
      <alignment vertical="center" wrapText="1"/>
    </xf>
    <xf numFmtId="0" fontId="4" fillId="4" borderId="1" xfId="0" applyFont="1" applyFill="1" applyBorder="1" applyAlignment="1">
      <alignment vertical="center" wrapText="1"/>
    </xf>
    <xf numFmtId="0" fontId="4" fillId="4" borderId="1" xfId="0" applyFont="1" applyFill="1" applyBorder="1" applyAlignment="1">
      <alignment horizontal="left" vertical="center"/>
    </xf>
    <xf numFmtId="0" fontId="4" fillId="4" borderId="20" xfId="0" applyFont="1" applyFill="1" applyBorder="1" applyAlignment="1">
      <alignment horizontal="left" vertical="center"/>
    </xf>
    <xf numFmtId="0" fontId="4" fillId="0" borderId="13" xfId="0" applyFont="1" applyBorder="1" applyAlignment="1">
      <alignment horizontal="left" vertical="center"/>
    </xf>
    <xf numFmtId="0" fontId="4" fillId="4" borderId="18" xfId="0" applyFont="1" applyFill="1" applyBorder="1" applyAlignment="1">
      <alignment vertical="center" wrapText="1"/>
    </xf>
    <xf numFmtId="0" fontId="4" fillId="4" borderId="16" xfId="0" applyFont="1" applyFill="1" applyBorder="1" applyAlignment="1">
      <alignment vertical="center" wrapText="1"/>
    </xf>
    <xf numFmtId="0" fontId="4" fillId="4" borderId="16" xfId="0" applyFont="1" applyFill="1" applyBorder="1" applyAlignment="1">
      <alignment horizontal="left" vertical="center"/>
    </xf>
    <xf numFmtId="0" fontId="4" fillId="4" borderId="17" xfId="0" applyFont="1" applyFill="1" applyBorder="1" applyAlignment="1">
      <alignment horizontal="left" vertical="center"/>
    </xf>
    <xf numFmtId="0" fontId="4" fillId="4" borderId="6" xfId="0" applyFont="1" applyFill="1" applyBorder="1" applyAlignment="1">
      <alignment vertical="center" wrapText="1"/>
    </xf>
    <xf numFmtId="0" fontId="4" fillId="4" borderId="0" xfId="0" applyFont="1" applyFill="1" applyAlignment="1">
      <alignment vertical="center" wrapText="1"/>
    </xf>
    <xf numFmtId="0" fontId="4" fillId="4" borderId="0" xfId="0" applyFont="1" applyFill="1" applyAlignment="1">
      <alignment horizontal="left" vertical="center"/>
    </xf>
    <xf numFmtId="0" fontId="4" fillId="4" borderId="21" xfId="0" applyFont="1" applyFill="1" applyBorder="1" applyAlignment="1">
      <alignment horizontal="left" vertical="center"/>
    </xf>
    <xf numFmtId="0" fontId="16" fillId="4" borderId="0" xfId="0" applyFont="1" applyFill="1" applyAlignment="1">
      <alignment horizontal="left" vertical="center"/>
    </xf>
    <xf numFmtId="0" fontId="16" fillId="4" borderId="0" xfId="0" applyFont="1" applyFill="1" applyAlignment="1">
      <alignment horizontal="center" vertical="center"/>
    </xf>
    <xf numFmtId="0" fontId="16" fillId="4" borderId="20" xfId="0" applyFont="1" applyFill="1" applyBorder="1" applyAlignment="1">
      <alignment horizontal="center" vertical="center"/>
    </xf>
    <xf numFmtId="0" fontId="16" fillId="4" borderId="0" xfId="0" applyFont="1" applyFill="1" applyAlignment="1">
      <alignment horizontal="center" vertical="center" wrapText="1"/>
    </xf>
    <xf numFmtId="0" fontId="4" fillId="0" borderId="13" xfId="0" applyFont="1" applyBorder="1"/>
    <xf numFmtId="0" fontId="1" fillId="0" borderId="0" xfId="0" applyFont="1" applyAlignment="1">
      <alignment vertical="center"/>
    </xf>
    <xf numFmtId="0" fontId="77" fillId="0" borderId="22" xfId="0" applyFont="1" applyBorder="1" applyAlignment="1" applyProtection="1">
      <alignment horizontal="left" vertical="center"/>
      <protection locked="0"/>
    </xf>
    <xf numFmtId="0" fontId="29" fillId="0" borderId="0" xfId="0" applyFont="1" applyAlignment="1">
      <alignment horizontal="right" vertical="center"/>
    </xf>
    <xf numFmtId="0" fontId="58" fillId="0" borderId="0" xfId="3" applyFont="1" applyAlignment="1">
      <alignment vertical="top" wrapText="1"/>
    </xf>
    <xf numFmtId="0" fontId="58" fillId="0" borderId="0" xfId="3" applyFont="1" applyAlignment="1">
      <alignment vertical="top"/>
    </xf>
    <xf numFmtId="0" fontId="18" fillId="0" borderId="0" xfId="0" applyFont="1" applyAlignment="1">
      <alignment vertical="center" wrapText="1"/>
    </xf>
    <xf numFmtId="0" fontId="10" fillId="0" borderId="0" xfId="3" applyFont="1"/>
    <xf numFmtId="0" fontId="58" fillId="0" borderId="0" xfId="3" applyFont="1" applyAlignment="1">
      <alignment horizontal="center"/>
    </xf>
    <xf numFmtId="0" fontId="58" fillId="0" borderId="0" xfId="3" applyFont="1"/>
    <xf numFmtId="0" fontId="58" fillId="0" borderId="7" xfId="3" applyFont="1" applyBorder="1"/>
    <xf numFmtId="0" fontId="10" fillId="0" borderId="8" xfId="3" applyFont="1" applyBorder="1"/>
    <xf numFmtId="0" fontId="10" fillId="0" borderId="9" xfId="3" applyFont="1" applyBorder="1"/>
    <xf numFmtId="0" fontId="58" fillId="0" borderId="0" xfId="3" applyFont="1" applyAlignment="1">
      <alignment vertical="center"/>
    </xf>
    <xf numFmtId="0" fontId="58" fillId="0" borderId="10" xfId="3" applyFont="1" applyBorder="1" applyAlignment="1">
      <alignment vertical="center"/>
    </xf>
    <xf numFmtId="0" fontId="10" fillId="0" borderId="11" xfId="3" applyFont="1" applyBorder="1" applyAlignment="1">
      <alignment vertical="center"/>
    </xf>
    <xf numFmtId="0" fontId="10" fillId="0" borderId="0" xfId="3" applyFont="1" applyAlignment="1">
      <alignment vertical="center"/>
    </xf>
    <xf numFmtId="0" fontId="58" fillId="0" borderId="10" xfId="3" applyFont="1" applyBorder="1"/>
    <xf numFmtId="0" fontId="52" fillId="0" borderId="0" xfId="3" applyFont="1" applyAlignment="1">
      <alignment horizontal="left" wrapText="1"/>
    </xf>
    <xf numFmtId="0" fontId="10" fillId="0" borderId="11" xfId="3" applyFont="1" applyBorder="1"/>
    <xf numFmtId="0" fontId="10" fillId="0" borderId="10" xfId="3" applyFont="1" applyBorder="1"/>
    <xf numFmtId="0" fontId="2" fillId="11" borderId="49" xfId="3" applyFont="1" applyFill="1" applyBorder="1" applyAlignment="1">
      <alignment horizontal="center" vertical="center" wrapText="1"/>
    </xf>
    <xf numFmtId="0" fontId="2" fillId="11" borderId="55" xfId="3" applyFont="1" applyFill="1" applyBorder="1" applyAlignment="1">
      <alignment horizontal="center" vertical="center" wrapText="1"/>
    </xf>
    <xf numFmtId="0" fontId="2" fillId="9" borderId="38" xfId="3" applyFont="1" applyFill="1" applyBorder="1" applyAlignment="1">
      <alignment horizontal="center" vertical="center" wrapText="1"/>
    </xf>
    <xf numFmtId="0" fontId="2" fillId="9" borderId="50" xfId="3" applyFont="1" applyFill="1" applyBorder="1" applyAlignment="1">
      <alignment horizontal="center" vertical="center" wrapText="1"/>
    </xf>
    <xf numFmtId="0" fontId="10" fillId="0" borderId="10" xfId="3" applyFont="1" applyBorder="1" applyAlignment="1">
      <alignment vertical="center"/>
    </xf>
    <xf numFmtId="0" fontId="5" fillId="4" borderId="40" xfId="3" applyFont="1" applyFill="1" applyBorder="1" applyAlignment="1">
      <alignment horizontal="center" vertical="center"/>
    </xf>
    <xf numFmtId="0" fontId="5" fillId="4" borderId="34" xfId="3" applyFont="1" applyFill="1" applyBorder="1" applyAlignment="1">
      <alignment horizontal="center" vertical="center"/>
    </xf>
    <xf numFmtId="0" fontId="5" fillId="4" borderId="24" xfId="3" applyFont="1" applyFill="1" applyBorder="1" applyAlignment="1">
      <alignment horizontal="center" vertical="center"/>
    </xf>
    <xf numFmtId="0" fontId="10" fillId="0" borderId="12" xfId="3" applyFont="1" applyBorder="1"/>
    <xf numFmtId="0" fontId="10" fillId="0" borderId="13" xfId="3" applyFont="1" applyBorder="1"/>
    <xf numFmtId="0" fontId="10" fillId="0" borderId="14" xfId="3" applyFont="1" applyBorder="1"/>
    <xf numFmtId="3" fontId="57" fillId="0" borderId="29" xfId="3" applyNumberFormat="1" applyFont="1" applyBorder="1" applyAlignment="1" applyProtection="1">
      <alignment horizontal="center" vertical="center" wrapText="1"/>
      <protection locked="0"/>
    </xf>
    <xf numFmtId="3" fontId="57" fillId="0" borderId="25" xfId="3" applyNumberFormat="1" applyFont="1" applyBorder="1" applyAlignment="1" applyProtection="1">
      <alignment horizontal="center" vertical="center" wrapText="1"/>
      <protection locked="0"/>
    </xf>
    <xf numFmtId="14" fontId="57" fillId="0" borderId="29" xfId="3" applyNumberFormat="1" applyFont="1" applyBorder="1" applyAlignment="1" applyProtection="1">
      <alignment horizontal="center" vertical="center" wrapText="1"/>
      <protection locked="0"/>
    </xf>
    <xf numFmtId="0" fontId="51" fillId="0" borderId="0" xfId="3" applyFont="1" applyAlignment="1">
      <alignment vertical="center" wrapText="1"/>
    </xf>
    <xf numFmtId="0" fontId="51" fillId="0" borderId="0" xfId="3" applyFont="1" applyAlignment="1">
      <alignment vertical="center"/>
    </xf>
    <xf numFmtId="0" fontId="51" fillId="0" borderId="0" xfId="3" applyFont="1" applyAlignment="1">
      <alignment horizontal="center" vertical="center"/>
    </xf>
    <xf numFmtId="0" fontId="57" fillId="0" borderId="0" xfId="3" applyFont="1" applyAlignment="1">
      <alignment vertical="center"/>
    </xf>
    <xf numFmtId="0" fontId="59" fillId="0" borderId="0" xfId="3" applyFont="1" applyAlignment="1">
      <alignment vertical="center"/>
    </xf>
    <xf numFmtId="0" fontId="57" fillId="0" borderId="0" xfId="3" applyFont="1" applyAlignment="1">
      <alignment vertical="center" wrapText="1"/>
    </xf>
    <xf numFmtId="0" fontId="53" fillId="0" borderId="0" xfId="3" applyFont="1" applyAlignment="1">
      <alignment horizontal="center" vertical="center"/>
    </xf>
    <xf numFmtId="0" fontId="53" fillId="0" borderId="0" xfId="3" applyFont="1" applyAlignment="1">
      <alignment vertical="center"/>
    </xf>
    <xf numFmtId="169" fontId="57" fillId="0" borderId="0" xfId="3" applyNumberFormat="1" applyFont="1" applyAlignment="1">
      <alignment horizontal="center" vertical="center"/>
    </xf>
    <xf numFmtId="0" fontId="57" fillId="0" borderId="0" xfId="3" applyFont="1" applyAlignment="1">
      <alignment horizontal="center" vertical="center"/>
    </xf>
    <xf numFmtId="169" fontId="57" fillId="0" borderId="0" xfId="3" applyNumberFormat="1" applyFont="1" applyAlignment="1">
      <alignment vertical="center"/>
    </xf>
    <xf numFmtId="0" fontId="59" fillId="0" borderId="0" xfId="3" applyFont="1"/>
    <xf numFmtId="0" fontId="57" fillId="0" borderId="0" xfId="3" applyFont="1" applyAlignment="1">
      <alignment wrapText="1"/>
    </xf>
    <xf numFmtId="0" fontId="53" fillId="0" borderId="0" xfId="3" applyFont="1" applyAlignment="1">
      <alignment horizontal="center"/>
    </xf>
    <xf numFmtId="0" fontId="53" fillId="0" borderId="0" xfId="3" applyFont="1"/>
    <xf numFmtId="169" fontId="57" fillId="0" borderId="0" xfId="3" applyNumberFormat="1" applyFont="1" applyAlignment="1">
      <alignment horizontal="center"/>
    </xf>
    <xf numFmtId="0" fontId="57" fillId="0" borderId="0" xfId="3" applyFont="1" applyAlignment="1">
      <alignment horizontal="center"/>
    </xf>
    <xf numFmtId="169" fontId="57" fillId="0" borderId="0" xfId="3" applyNumberFormat="1" applyFont="1"/>
    <xf numFmtId="0" fontId="57" fillId="0" borderId="0" xfId="3" applyFont="1"/>
    <xf numFmtId="0" fontId="59" fillId="0" borderId="7" xfId="3" applyFont="1" applyBorder="1"/>
    <xf numFmtId="0" fontId="57" fillId="0" borderId="8" xfId="3" applyFont="1" applyBorder="1" applyAlignment="1">
      <alignment wrapText="1"/>
    </xf>
    <xf numFmtId="0" fontId="53" fillId="0" borderId="8" xfId="3" applyFont="1" applyBorder="1" applyAlignment="1">
      <alignment horizontal="center"/>
    </xf>
    <xf numFmtId="0" fontId="53" fillId="0" borderId="8" xfId="3" applyFont="1" applyBorder="1"/>
    <xf numFmtId="169" fontId="57" fillId="0" borderId="8" xfId="3" applyNumberFormat="1" applyFont="1" applyBorder="1" applyAlignment="1">
      <alignment horizontal="center"/>
    </xf>
    <xf numFmtId="0" fontId="57" fillId="0" borderId="8" xfId="3" applyFont="1" applyBorder="1" applyAlignment="1">
      <alignment horizontal="center"/>
    </xf>
    <xf numFmtId="169" fontId="57" fillId="0" borderId="8" xfId="3" applyNumberFormat="1" applyFont="1" applyBorder="1"/>
    <xf numFmtId="0" fontId="57" fillId="0" borderId="8" xfId="3" applyFont="1" applyBorder="1"/>
    <xf numFmtId="0" fontId="57" fillId="0" borderId="9" xfId="3" applyFont="1" applyBorder="1"/>
    <xf numFmtId="0" fontId="59" fillId="0" borderId="10" xfId="3" applyFont="1" applyBorder="1" applyAlignment="1">
      <alignment horizontal="center" vertical="center"/>
    </xf>
    <xf numFmtId="0" fontId="57" fillId="0" borderId="11" xfId="3" applyFont="1" applyBorder="1" applyAlignment="1">
      <alignment horizontal="center" vertical="center"/>
    </xf>
    <xf numFmtId="0" fontId="59" fillId="0" borderId="10" xfId="3" applyFont="1" applyBorder="1"/>
    <xf numFmtId="0" fontId="57" fillId="0" borderId="11" xfId="3" applyFont="1" applyBorder="1"/>
    <xf numFmtId="0" fontId="57" fillId="0" borderId="10" xfId="3" applyFont="1" applyBorder="1"/>
    <xf numFmtId="0" fontId="12" fillId="0" borderId="0" xfId="3" applyFont="1" applyAlignment="1">
      <alignment horizontal="center" vertical="center" wrapText="1"/>
    </xf>
    <xf numFmtId="0" fontId="57" fillId="0" borderId="10" xfId="3" applyFont="1" applyBorder="1" applyAlignment="1">
      <alignment vertical="center"/>
    </xf>
    <xf numFmtId="0" fontId="12" fillId="10" borderId="27" xfId="3" applyFont="1" applyFill="1" applyBorder="1" applyAlignment="1">
      <alignment horizontal="center" vertical="center" wrapText="1"/>
    </xf>
    <xf numFmtId="0" fontId="12" fillId="10" borderId="68" xfId="3" applyFont="1" applyFill="1" applyBorder="1" applyAlignment="1">
      <alignment horizontal="center" vertical="center" wrapText="1"/>
    </xf>
    <xf numFmtId="0" fontId="2" fillId="0" borderId="74" xfId="3" applyFont="1" applyBorder="1" applyAlignment="1">
      <alignment vertical="center"/>
    </xf>
    <xf numFmtId="0" fontId="2" fillId="0" borderId="0" xfId="3" applyFont="1" applyAlignment="1">
      <alignment vertical="center"/>
    </xf>
    <xf numFmtId="0" fontId="57" fillId="0" borderId="11" xfId="3" applyFont="1" applyBorder="1" applyAlignment="1">
      <alignment vertical="center"/>
    </xf>
    <xf numFmtId="9" fontId="73" fillId="10" borderId="59" xfId="3" applyNumberFormat="1" applyFont="1" applyFill="1" applyBorder="1" applyAlignment="1">
      <alignment horizontal="center" vertical="center" wrapText="1"/>
    </xf>
    <xf numFmtId="9" fontId="73" fillId="10" borderId="4" xfId="3" applyNumberFormat="1" applyFont="1" applyFill="1" applyBorder="1" applyAlignment="1">
      <alignment horizontal="center" vertical="center" wrapText="1"/>
    </xf>
    <xf numFmtId="9" fontId="73" fillId="10" borderId="22" xfId="3" applyNumberFormat="1" applyFont="1" applyFill="1" applyBorder="1" applyAlignment="1">
      <alignment horizontal="center" vertical="center" wrapText="1"/>
    </xf>
    <xf numFmtId="0" fontId="57" fillId="0" borderId="10" xfId="3" applyFont="1" applyBorder="1" applyAlignment="1">
      <alignment horizontal="right" vertical="center"/>
    </xf>
    <xf numFmtId="0" fontId="12" fillId="10" borderId="68" xfId="3" applyFont="1" applyFill="1" applyBorder="1" applyAlignment="1">
      <alignment horizontal="left" vertical="center"/>
    </xf>
    <xf numFmtId="9" fontId="12" fillId="10" borderId="68" xfId="3" applyNumberFormat="1" applyFont="1" applyFill="1" applyBorder="1" applyAlignment="1">
      <alignment horizontal="center" vertical="center"/>
    </xf>
    <xf numFmtId="9" fontId="12" fillId="8" borderId="28" xfId="3" applyNumberFormat="1" applyFont="1" applyFill="1" applyBorder="1" applyAlignment="1">
      <alignment horizontal="center" vertical="center"/>
    </xf>
    <xf numFmtId="0" fontId="12" fillId="0" borderId="0" xfId="3" applyFont="1" applyAlignment="1">
      <alignment horizontal="right" vertical="center"/>
    </xf>
    <xf numFmtId="0" fontId="57" fillId="0" borderId="11" xfId="3" applyFont="1" applyBorder="1" applyAlignment="1">
      <alignment horizontal="right" vertical="center"/>
    </xf>
    <xf numFmtId="0" fontId="57" fillId="0" borderId="0" xfId="3" applyFont="1" applyAlignment="1">
      <alignment horizontal="right" vertical="center"/>
    </xf>
    <xf numFmtId="0" fontId="57" fillId="0" borderId="46" xfId="3" applyFont="1" applyBorder="1" applyAlignment="1">
      <alignment vertical="center" wrapText="1"/>
    </xf>
    <xf numFmtId="0" fontId="12" fillId="10" borderId="68" xfId="3" applyFont="1" applyFill="1" applyBorder="1" applyAlignment="1">
      <alignment horizontal="center" vertical="center"/>
    </xf>
    <xf numFmtId="0" fontId="12" fillId="10" borderId="68" xfId="3" applyFont="1" applyFill="1" applyBorder="1" applyAlignment="1">
      <alignment horizontal="left" vertical="center" wrapText="1"/>
    </xf>
    <xf numFmtId="0" fontId="12" fillId="10" borderId="28" xfId="3" applyFont="1" applyFill="1" applyBorder="1" applyAlignment="1">
      <alignment horizontal="center" vertical="center"/>
    </xf>
    <xf numFmtId="0" fontId="12" fillId="8" borderId="27" xfId="3" applyFont="1" applyFill="1" applyBorder="1" applyAlignment="1">
      <alignment horizontal="center" vertical="center" wrapText="1"/>
    </xf>
    <xf numFmtId="0" fontId="12" fillId="8" borderId="68" xfId="3" applyFont="1" applyFill="1" applyBorder="1" applyAlignment="1">
      <alignment horizontal="center" vertical="center"/>
    </xf>
    <xf numFmtId="0" fontId="12" fillId="8" borderId="68" xfId="3" applyFont="1" applyFill="1" applyBorder="1" applyAlignment="1">
      <alignment horizontal="left" vertical="center" wrapText="1"/>
    </xf>
    <xf numFmtId="0" fontId="12" fillId="8" borderId="68" xfId="3" applyFont="1" applyFill="1" applyBorder="1" applyAlignment="1">
      <alignment horizontal="center" vertical="center" wrapText="1"/>
    </xf>
    <xf numFmtId="0" fontId="12" fillId="8" borderId="28" xfId="3" applyFont="1" applyFill="1" applyBorder="1" applyAlignment="1">
      <alignment horizontal="center" vertical="center"/>
    </xf>
    <xf numFmtId="169" fontId="48" fillId="10" borderId="51" xfId="3" applyNumberFormat="1" applyFont="1" applyFill="1" applyBorder="1" applyAlignment="1">
      <alignment horizontal="center" vertical="center"/>
    </xf>
    <xf numFmtId="0" fontId="59" fillId="0" borderId="0" xfId="3" applyFont="1" applyAlignment="1">
      <alignment horizontal="right" vertical="center"/>
    </xf>
    <xf numFmtId="0" fontId="59" fillId="0" borderId="0" xfId="3" applyFont="1" applyAlignment="1">
      <alignment horizontal="center" vertical="center"/>
    </xf>
    <xf numFmtId="169" fontId="59" fillId="0" borderId="0" xfId="3" applyNumberFormat="1" applyFont="1" applyAlignment="1">
      <alignment horizontal="center" vertical="center"/>
    </xf>
    <xf numFmtId="0" fontId="59" fillId="0" borderId="0" xfId="3" applyFont="1" applyAlignment="1">
      <alignment horizontal="right" vertical="center" wrapText="1"/>
    </xf>
    <xf numFmtId="0" fontId="11" fillId="0" borderId="46" xfId="3" applyFont="1" applyBorder="1" applyAlignment="1">
      <alignment horizontal="right" vertical="center"/>
    </xf>
    <xf numFmtId="175" fontId="38" fillId="0" borderId="46" xfId="3" applyNumberFormat="1" applyFont="1" applyBorder="1" applyAlignment="1">
      <alignment horizontal="center" vertical="center"/>
    </xf>
    <xf numFmtId="173" fontId="38" fillId="0" borderId="46" xfId="3" applyNumberFormat="1" applyFont="1" applyBorder="1" applyAlignment="1">
      <alignment horizontal="center" vertical="center"/>
    </xf>
    <xf numFmtId="174" fontId="38" fillId="0" borderId="46" xfId="3" applyNumberFormat="1" applyFont="1" applyBorder="1" applyAlignment="1">
      <alignment horizontal="center" vertical="center"/>
    </xf>
    <xf numFmtId="169" fontId="48" fillId="0" borderId="46" xfId="3" applyNumberFormat="1" applyFont="1" applyBorder="1" applyAlignment="1">
      <alignment horizontal="center" vertical="center"/>
    </xf>
    <xf numFmtId="0" fontId="57" fillId="7" borderId="51" xfId="3" applyFont="1" applyFill="1" applyBorder="1" applyAlignment="1">
      <alignment horizontal="right" vertical="center"/>
    </xf>
    <xf numFmtId="0" fontId="57" fillId="0" borderId="12" xfId="3" applyFont="1" applyBorder="1"/>
    <xf numFmtId="0" fontId="57" fillId="0" borderId="13" xfId="3" applyFont="1" applyBorder="1" applyAlignment="1">
      <alignment wrapText="1"/>
    </xf>
    <xf numFmtId="0" fontId="53" fillId="0" borderId="13" xfId="3" applyFont="1" applyBorder="1" applyAlignment="1">
      <alignment horizontal="center"/>
    </xf>
    <xf numFmtId="0" fontId="53" fillId="0" borderId="13" xfId="3" applyFont="1" applyBorder="1"/>
    <xf numFmtId="169" fontId="57" fillId="0" borderId="13" xfId="3" applyNumberFormat="1" applyFont="1" applyBorder="1" applyAlignment="1">
      <alignment horizontal="center"/>
    </xf>
    <xf numFmtId="0" fontId="57" fillId="0" borderId="13" xfId="3" applyFont="1" applyBorder="1" applyAlignment="1">
      <alignment horizontal="center"/>
    </xf>
    <xf numFmtId="169" fontId="57" fillId="0" borderId="13" xfId="3" applyNumberFormat="1" applyFont="1" applyBorder="1"/>
    <xf numFmtId="0" fontId="57" fillId="0" borderId="13" xfId="3" applyFont="1" applyBorder="1"/>
    <xf numFmtId="0" fontId="57" fillId="0" borderId="14" xfId="3" applyFont="1" applyBorder="1"/>
    <xf numFmtId="0" fontId="57" fillId="0" borderId="0" xfId="3" applyFont="1" applyAlignment="1">
      <alignment vertical="top" wrapText="1"/>
    </xf>
    <xf numFmtId="0" fontId="57" fillId="0" borderId="0" xfId="3" applyFont="1" applyAlignment="1">
      <alignment horizontal="center" vertical="top" wrapText="1"/>
    </xf>
    <xf numFmtId="0" fontId="7" fillId="0" borderId="0" xfId="3" applyFont="1" applyAlignment="1">
      <alignment horizontal="center" vertical="center" wrapText="1"/>
    </xf>
    <xf numFmtId="0" fontId="7" fillId="0" borderId="0" xfId="3" applyFont="1" applyAlignment="1">
      <alignment vertical="center" wrapText="1"/>
    </xf>
    <xf numFmtId="169" fontId="7" fillId="0" borderId="0" xfId="3" applyNumberFormat="1" applyFont="1" applyAlignment="1">
      <alignment vertical="center" wrapText="1"/>
    </xf>
    <xf numFmtId="0" fontId="57" fillId="0" borderId="0" xfId="3" applyFont="1" applyAlignment="1">
      <alignment horizontal="left" vertical="top" wrapText="1"/>
    </xf>
    <xf numFmtId="166" fontId="3" fillId="9" borderId="40" xfId="8" applyNumberFormat="1" applyFont="1" applyFill="1" applyBorder="1" applyAlignment="1" applyProtection="1">
      <alignment horizontal="center" vertical="center"/>
      <protection locked="0"/>
    </xf>
    <xf numFmtId="0" fontId="3" fillId="9" borderId="29" xfId="8" applyNumberFormat="1" applyFont="1" applyFill="1" applyBorder="1" applyAlignment="1" applyProtection="1">
      <alignment horizontal="center" vertical="center"/>
      <protection locked="0"/>
    </xf>
    <xf numFmtId="0" fontId="3" fillId="9" borderId="29" xfId="8" applyNumberFormat="1" applyFont="1" applyFill="1" applyBorder="1" applyAlignment="1" applyProtection="1">
      <alignment horizontal="left" vertical="center" wrapText="1"/>
      <protection locked="0"/>
    </xf>
    <xf numFmtId="166" fontId="3" fillId="9" borderId="34" xfId="8" applyNumberFormat="1" applyFont="1" applyFill="1" applyBorder="1" applyAlignment="1" applyProtection="1">
      <alignment horizontal="center" vertical="center"/>
      <protection locked="0"/>
    </xf>
    <xf numFmtId="0" fontId="3" fillId="9" borderId="4" xfId="8" applyNumberFormat="1" applyFont="1" applyFill="1" applyBorder="1" applyAlignment="1" applyProtection="1">
      <alignment horizontal="center" vertical="center"/>
      <protection locked="0"/>
    </xf>
    <xf numFmtId="0" fontId="3" fillId="9" borderId="4" xfId="8" applyNumberFormat="1" applyFont="1" applyFill="1" applyBorder="1" applyAlignment="1" applyProtection="1">
      <alignment horizontal="left" vertical="center" wrapText="1"/>
      <protection locked="0"/>
    </xf>
    <xf numFmtId="166" fontId="3" fillId="9" borderId="24" xfId="8" applyNumberFormat="1" applyFont="1" applyFill="1" applyBorder="1" applyAlignment="1" applyProtection="1">
      <alignment horizontal="center" vertical="center"/>
      <protection locked="0"/>
    </xf>
    <xf numFmtId="0" fontId="3" fillId="9" borderId="25" xfId="8" applyNumberFormat="1" applyFont="1" applyFill="1" applyBorder="1" applyAlignment="1" applyProtection="1">
      <alignment horizontal="center" vertical="center"/>
      <protection locked="0"/>
    </xf>
    <xf numFmtId="0" fontId="3" fillId="9" borderId="25" xfId="8" applyNumberFormat="1" applyFont="1" applyFill="1" applyBorder="1" applyAlignment="1" applyProtection="1">
      <alignment horizontal="left" vertical="center" wrapText="1"/>
      <protection locked="0"/>
    </xf>
    <xf numFmtId="166" fontId="3" fillId="9" borderId="60" xfId="8" applyNumberFormat="1" applyFont="1" applyFill="1" applyBorder="1" applyAlignment="1" applyProtection="1">
      <alignment horizontal="center" vertical="center"/>
      <protection locked="0"/>
    </xf>
    <xf numFmtId="0" fontId="3" fillId="9" borderId="56" xfId="8" applyNumberFormat="1" applyFont="1" applyFill="1" applyBorder="1" applyAlignment="1" applyProtection="1">
      <alignment horizontal="center" vertical="center"/>
      <protection locked="0"/>
    </xf>
    <xf numFmtId="0" fontId="3" fillId="9" borderId="56" xfId="8" applyNumberFormat="1" applyFont="1" applyFill="1" applyBorder="1" applyAlignment="1" applyProtection="1">
      <alignment horizontal="left" vertical="center" wrapText="1"/>
      <protection locked="0"/>
    </xf>
    <xf numFmtId="166" fontId="3" fillId="9" borderId="1" xfId="8" applyNumberFormat="1" applyFont="1" applyFill="1" applyBorder="1" applyAlignment="1" applyProtection="1">
      <alignment horizontal="center" vertical="center"/>
      <protection locked="0"/>
    </xf>
    <xf numFmtId="0" fontId="3" fillId="9" borderId="19" xfId="8" applyNumberFormat="1" applyFont="1" applyFill="1" applyBorder="1" applyAlignment="1" applyProtection="1">
      <alignment horizontal="center" vertical="center"/>
      <protection locked="0"/>
    </xf>
    <xf numFmtId="0" fontId="3" fillId="9" borderId="19" xfId="8" applyNumberFormat="1" applyFont="1" applyFill="1" applyBorder="1" applyAlignment="1" applyProtection="1">
      <alignment horizontal="left" vertical="center" wrapText="1"/>
      <protection locked="0"/>
    </xf>
    <xf numFmtId="9" fontId="73" fillId="8" borderId="47" xfId="3" applyNumberFormat="1" applyFont="1" applyFill="1" applyBorder="1" applyAlignment="1">
      <alignment horizontal="center" vertical="center"/>
    </xf>
    <xf numFmtId="9" fontId="73" fillId="8" borderId="37" xfId="3" applyNumberFormat="1" applyFont="1" applyFill="1" applyBorder="1" applyAlignment="1">
      <alignment horizontal="center" vertical="center"/>
    </xf>
    <xf numFmtId="9" fontId="73" fillId="8" borderId="69" xfId="3"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7"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horizontal="left" vertical="center"/>
    </xf>
    <xf numFmtId="0" fontId="5" fillId="0" borderId="10" xfId="0" applyFont="1" applyBorder="1" applyAlignment="1">
      <alignment horizontal="center" vertical="center"/>
    </xf>
    <xf numFmtId="0" fontId="14" fillId="0" borderId="0" xfId="0" applyFont="1" applyAlignment="1">
      <alignment horizontal="left" vertical="center"/>
    </xf>
    <xf numFmtId="0" fontId="14" fillId="9" borderId="18" xfId="0" applyFont="1" applyFill="1" applyBorder="1" applyAlignment="1">
      <alignment horizontal="center" vertical="center"/>
    </xf>
    <xf numFmtId="0" fontId="14" fillId="9" borderId="16" xfId="0" applyFont="1" applyFill="1" applyBorder="1" applyAlignment="1">
      <alignment horizontal="center" vertical="center"/>
    </xf>
    <xf numFmtId="0" fontId="14" fillId="9" borderId="17" xfId="0" applyFont="1" applyFill="1" applyBorder="1" applyAlignment="1">
      <alignment horizontal="left" vertical="center"/>
    </xf>
    <xf numFmtId="0" fontId="26" fillId="9" borderId="6" xfId="0" applyFont="1" applyFill="1" applyBorder="1" applyAlignment="1">
      <alignment horizontal="left" vertical="center"/>
    </xf>
    <xf numFmtId="0" fontId="27" fillId="9" borderId="6" xfId="0" applyFont="1" applyFill="1" applyBorder="1" applyAlignment="1">
      <alignment horizontal="left" vertical="center"/>
    </xf>
    <xf numFmtId="0" fontId="27" fillId="9" borderId="0" xfId="0" applyFont="1" applyFill="1" applyAlignment="1">
      <alignment horizontal="left" vertical="center"/>
    </xf>
    <xf numFmtId="0" fontId="2" fillId="9" borderId="0" xfId="0" applyFont="1" applyFill="1" applyAlignment="1">
      <alignment horizontal="center" vertical="center"/>
    </xf>
    <xf numFmtId="0" fontId="2" fillId="9" borderId="21" xfId="0" applyFont="1" applyFill="1" applyBorder="1" applyAlignment="1">
      <alignment horizontal="left" vertical="center"/>
    </xf>
    <xf numFmtId="0" fontId="2" fillId="9" borderId="19" xfId="0" applyFont="1" applyFill="1" applyBorder="1" applyAlignment="1">
      <alignment horizontal="center" vertical="center"/>
    </xf>
    <xf numFmtId="0" fontId="2" fillId="9" borderId="1" xfId="0" applyFont="1" applyFill="1" applyBorder="1" applyAlignment="1">
      <alignment horizontal="center" vertical="center"/>
    </xf>
    <xf numFmtId="0" fontId="2" fillId="9" borderId="20" xfId="0" applyFont="1" applyFill="1" applyBorder="1" applyAlignment="1">
      <alignment horizontal="left" vertical="center"/>
    </xf>
    <xf numFmtId="0" fontId="12" fillId="8" borderId="4" xfId="0" applyFont="1" applyFill="1" applyBorder="1" applyAlignment="1">
      <alignment horizontal="center" vertical="center" wrapText="1"/>
    </xf>
    <xf numFmtId="0" fontId="7" fillId="0" borderId="0" xfId="0" applyFont="1" applyAlignment="1">
      <alignment vertical="center"/>
    </xf>
    <xf numFmtId="0" fontId="57" fillId="0" borderId="10" xfId="0" applyFont="1" applyBorder="1" applyAlignment="1">
      <alignment horizontal="center"/>
    </xf>
    <xf numFmtId="0" fontId="5" fillId="0" borderId="11" xfId="0" applyFont="1" applyBorder="1"/>
    <xf numFmtId="0" fontId="5" fillId="0" borderId="10" xfId="0" applyFont="1" applyBorder="1" applyAlignment="1">
      <alignment horizontal="center"/>
    </xf>
    <xf numFmtId="0" fontId="3" fillId="8" borderId="5" xfId="0" applyFont="1" applyFill="1" applyBorder="1" applyAlignment="1">
      <alignment horizontal="left" vertical="center" wrapText="1"/>
    </xf>
    <xf numFmtId="3" fontId="38" fillId="8" borderId="4" xfId="0" applyNumberFormat="1" applyFont="1" applyFill="1" applyBorder="1" applyAlignment="1">
      <alignment horizontal="center" vertical="center"/>
    </xf>
    <xf numFmtId="168" fontId="38" fillId="8" borderId="4" xfId="0" applyNumberFormat="1" applyFont="1" applyFill="1" applyBorder="1" applyAlignment="1">
      <alignment horizontal="center" vertical="center"/>
    </xf>
    <xf numFmtId="0" fontId="3" fillId="0" borderId="0" xfId="0" applyFont="1" applyAlignment="1">
      <alignment horizontal="left" vertical="center" wrapText="1"/>
    </xf>
    <xf numFmtId="3" fontId="3" fillId="0" borderId="0" xfId="0" applyNumberFormat="1" applyFont="1" applyAlignment="1">
      <alignment horizontal="center" vertical="center"/>
    </xf>
    <xf numFmtId="168" fontId="3" fillId="0" borderId="0" xfId="0" applyNumberFormat="1" applyFont="1" applyAlignment="1">
      <alignment horizontal="center" vertical="center"/>
    </xf>
    <xf numFmtId="3" fontId="59" fillId="4" borderId="4" xfId="0" applyNumberFormat="1" applyFont="1" applyFill="1" applyBorder="1" applyAlignment="1">
      <alignment horizontal="center" vertical="center"/>
    </xf>
    <xf numFmtId="172" fontId="59" fillId="4" borderId="37" xfId="0" applyNumberFormat="1" applyFont="1" applyFill="1" applyBorder="1" applyAlignment="1">
      <alignment horizontal="center" vertical="center"/>
    </xf>
    <xf numFmtId="3" fontId="70" fillId="4" borderId="4" xfId="0" applyNumberFormat="1" applyFont="1" applyFill="1" applyBorder="1" applyAlignment="1">
      <alignment horizontal="center" vertical="center"/>
    </xf>
    <xf numFmtId="3" fontId="28" fillId="11" borderId="4" xfId="0" applyNumberFormat="1" applyFont="1" applyFill="1" applyBorder="1" applyAlignment="1">
      <alignment horizontal="center" vertical="center"/>
    </xf>
    <xf numFmtId="172" fontId="28" fillId="11" borderId="37" xfId="0" applyNumberFormat="1" applyFont="1" applyFill="1" applyBorder="1" applyAlignment="1">
      <alignment horizontal="center" vertical="center"/>
    </xf>
    <xf numFmtId="172" fontId="70" fillId="4" borderId="37" xfId="0" applyNumberFormat="1" applyFont="1" applyFill="1" applyBorder="1" applyAlignment="1">
      <alignment horizontal="center" vertical="center"/>
    </xf>
    <xf numFmtId="3" fontId="12" fillId="10" borderId="25" xfId="0" applyNumberFormat="1" applyFont="1" applyFill="1" applyBorder="1" applyAlignment="1">
      <alignment horizontal="center" vertical="center"/>
    </xf>
    <xf numFmtId="9" fontId="12" fillId="10" borderId="26" xfId="0" applyNumberFormat="1" applyFont="1" applyFill="1" applyBorder="1" applyAlignment="1">
      <alignment horizontal="center" vertical="center"/>
    </xf>
    <xf numFmtId="3" fontId="28" fillId="12" borderId="4" xfId="0" applyNumberFormat="1" applyFont="1" applyFill="1" applyBorder="1" applyAlignment="1">
      <alignment horizontal="center" vertical="center"/>
    </xf>
    <xf numFmtId="172" fontId="28" fillId="12" borderId="37" xfId="0" applyNumberFormat="1" applyFont="1" applyFill="1" applyBorder="1" applyAlignment="1">
      <alignment horizontal="center" vertical="center"/>
    </xf>
    <xf numFmtId="164" fontId="70" fillId="4" borderId="4" xfId="0" applyNumberFormat="1" applyFont="1" applyFill="1" applyBorder="1" applyAlignment="1">
      <alignment horizontal="center" vertical="center"/>
    </xf>
    <xf numFmtId="164" fontId="28" fillId="11" borderId="4" xfId="0" applyNumberFormat="1" applyFont="1" applyFill="1" applyBorder="1" applyAlignment="1">
      <alignment horizontal="center" vertical="center"/>
    </xf>
    <xf numFmtId="164" fontId="12" fillId="10" borderId="25" xfId="0" applyNumberFormat="1" applyFont="1" applyFill="1" applyBorder="1" applyAlignment="1">
      <alignment horizontal="center" vertical="center"/>
    </xf>
    <xf numFmtId="0" fontId="5" fillId="0" borderId="12" xfId="0" applyFont="1" applyBorder="1" applyAlignment="1">
      <alignment horizontal="center"/>
    </xf>
    <xf numFmtId="0" fontId="5" fillId="0" borderId="13" xfId="0" applyFont="1" applyBorder="1"/>
    <xf numFmtId="0" fontId="5" fillId="0" borderId="13" xfId="0" applyFont="1" applyBorder="1" applyAlignment="1">
      <alignment horizontal="center"/>
    </xf>
    <xf numFmtId="0" fontId="5" fillId="0" borderId="13" xfId="0" applyFont="1" applyBorder="1" applyAlignment="1">
      <alignment horizontal="left"/>
    </xf>
    <xf numFmtId="0" fontId="5" fillId="0" borderId="14" xfId="0" applyFont="1" applyBorder="1"/>
    <xf numFmtId="0" fontId="5" fillId="0" borderId="4" xfId="0" applyFont="1" applyBorder="1" applyAlignment="1" applyProtection="1">
      <alignment vertical="center"/>
      <protection locked="0"/>
    </xf>
    <xf numFmtId="0" fontId="5" fillId="0" borderId="0" xfId="0" applyFont="1" applyAlignment="1">
      <alignment vertical="center" wrapText="1"/>
    </xf>
    <xf numFmtId="0" fontId="22" fillId="9" borderId="4" xfId="0" applyFont="1" applyFill="1" applyBorder="1" applyAlignment="1">
      <alignment vertical="center"/>
    </xf>
    <xf numFmtId="0" fontId="22" fillId="9" borderId="4" xfId="0" applyFont="1" applyFill="1" applyBorder="1" applyAlignment="1">
      <alignment vertical="center" wrapText="1"/>
    </xf>
    <xf numFmtId="0" fontId="5" fillId="0" borderId="12" xfId="0" applyFont="1" applyBorder="1"/>
    <xf numFmtId="0" fontId="45" fillId="2" borderId="0" xfId="3" applyFill="1" applyAlignment="1" applyProtection="1">
      <alignment horizontal="center"/>
      <protection locked="0"/>
    </xf>
    <xf numFmtId="0" fontId="47" fillId="2" borderId="0" xfId="7" applyNumberFormat="1" applyFill="1" applyAlignment="1" applyProtection="1">
      <alignment horizontal="left"/>
      <protection locked="0"/>
    </xf>
    <xf numFmtId="0" fontId="5" fillId="0" borderId="0" xfId="3" applyFont="1" applyAlignment="1">
      <alignment vertical="center"/>
    </xf>
    <xf numFmtId="0" fontId="5" fillId="0" borderId="0" xfId="3" applyFont="1"/>
    <xf numFmtId="0" fontId="5" fillId="0" borderId="7" xfId="3" applyFont="1" applyBorder="1"/>
    <xf numFmtId="0" fontId="5" fillId="0" borderId="8" xfId="3" applyFont="1" applyBorder="1"/>
    <xf numFmtId="0" fontId="5" fillId="0" borderId="9" xfId="3" applyFont="1" applyBorder="1"/>
    <xf numFmtId="0" fontId="5" fillId="0" borderId="10" xfId="3" applyFont="1" applyBorder="1"/>
    <xf numFmtId="0" fontId="5" fillId="0" borderId="11" xfId="3" applyFont="1" applyBorder="1"/>
    <xf numFmtId="0" fontId="5" fillId="0" borderId="10" xfId="4" applyFont="1" applyBorder="1" applyAlignment="1">
      <alignment vertical="center"/>
    </xf>
    <xf numFmtId="0" fontId="16" fillId="4" borderId="16" xfId="4" applyFont="1" applyFill="1" applyBorder="1" applyAlignment="1">
      <alignment horizontal="right" vertical="center"/>
    </xf>
    <xf numFmtId="0" fontId="5" fillId="0" borderId="11" xfId="4" applyFont="1" applyBorder="1" applyAlignment="1">
      <alignment horizontal="right" vertical="center"/>
    </xf>
    <xf numFmtId="0" fontId="5" fillId="0" borderId="0" xfId="4" applyFont="1" applyAlignment="1">
      <alignment vertical="center"/>
    </xf>
    <xf numFmtId="0" fontId="64" fillId="0" borderId="0" xfId="4" applyFont="1" applyAlignment="1">
      <alignment horizontal="left" wrapText="1"/>
    </xf>
    <xf numFmtId="0" fontId="65" fillId="0" borderId="0" xfId="4" applyFont="1" applyAlignment="1">
      <alignment vertical="center"/>
    </xf>
    <xf numFmtId="0" fontId="17" fillId="4" borderId="0" xfId="4" applyFont="1" applyFill="1" applyAlignment="1">
      <alignment horizontal="left" vertical="center" wrapText="1"/>
    </xf>
    <xf numFmtId="0" fontId="17" fillId="4" borderId="21" xfId="4" applyFont="1" applyFill="1" applyBorder="1" applyAlignment="1">
      <alignment horizontal="left" vertical="center" wrapText="1"/>
    </xf>
    <xf numFmtId="0" fontId="67" fillId="0" borderId="0" xfId="4" applyFont="1" applyAlignment="1">
      <alignment horizontal="left" vertical="center" wrapText="1"/>
    </xf>
    <xf numFmtId="0" fontId="65" fillId="0" borderId="0" xfId="4" applyFont="1" applyAlignment="1">
      <alignment horizontal="center" vertical="center"/>
    </xf>
    <xf numFmtId="0" fontId="66" fillId="0" borderId="0" xfId="4" applyFont="1" applyAlignment="1">
      <alignment horizontal="left" vertical="center"/>
    </xf>
    <xf numFmtId="0" fontId="16" fillId="4" borderId="0" xfId="4" applyFont="1" applyFill="1" applyAlignment="1">
      <alignment horizontal="right" vertical="center"/>
    </xf>
    <xf numFmtId="0" fontId="17" fillId="4" borderId="20" xfId="4" applyFont="1" applyFill="1" applyBorder="1" applyAlignment="1">
      <alignment horizontal="left" vertical="center" wrapText="1"/>
    </xf>
    <xf numFmtId="0" fontId="4" fillId="0" borderId="0" xfId="4" applyFont="1"/>
    <xf numFmtId="0" fontId="4" fillId="0" borderId="0" xfId="4" applyFont="1" applyAlignment="1">
      <alignment horizontal="right"/>
    </xf>
    <xf numFmtId="0" fontId="4" fillId="0" borderId="0" xfId="4" applyFont="1" applyAlignment="1">
      <alignment horizontal="left" vertical="center"/>
    </xf>
    <xf numFmtId="0" fontId="17" fillId="4" borderId="16" xfId="4" applyFont="1" applyFill="1" applyBorder="1" applyAlignment="1">
      <alignment horizontal="left" vertical="center" wrapText="1"/>
    </xf>
    <xf numFmtId="0" fontId="17" fillId="4" borderId="17" xfId="4" applyFont="1" applyFill="1" applyBorder="1" applyAlignment="1">
      <alignment horizontal="left" vertical="center" wrapText="1"/>
    </xf>
    <xf numFmtId="0" fontId="66" fillId="0" borderId="0" xfId="4" applyFont="1" applyAlignment="1">
      <alignment horizontal="left" vertical="center" wrapText="1"/>
    </xf>
    <xf numFmtId="0" fontId="16" fillId="4" borderId="16" xfId="4" applyFont="1" applyFill="1" applyBorder="1" applyAlignment="1">
      <alignment horizontal="center" vertical="center"/>
    </xf>
    <xf numFmtId="0" fontId="70" fillId="4" borderId="4" xfId="4" applyFont="1" applyFill="1" applyBorder="1" applyAlignment="1">
      <alignment horizontal="center" vertical="center"/>
    </xf>
    <xf numFmtId="0" fontId="16" fillId="4" borderId="0" xfId="4" applyFont="1" applyFill="1" applyAlignment="1">
      <alignment horizontal="center" vertical="center"/>
    </xf>
    <xf numFmtId="0" fontId="16" fillId="4" borderId="1" xfId="4" applyFont="1" applyFill="1" applyBorder="1" applyAlignment="1">
      <alignment horizontal="center" vertical="center"/>
    </xf>
    <xf numFmtId="164" fontId="22" fillId="4" borderId="4" xfId="4" applyNumberFormat="1" applyFont="1" applyFill="1" applyBorder="1" applyAlignment="1">
      <alignment horizontal="center" vertical="center"/>
    </xf>
    <xf numFmtId="0" fontId="5" fillId="0" borderId="10" xfId="3" applyFont="1" applyBorder="1" applyAlignment="1">
      <alignment vertical="center"/>
    </xf>
    <xf numFmtId="0" fontId="5" fillId="0" borderId="11" xfId="3" applyFont="1" applyBorder="1" applyAlignment="1">
      <alignment vertical="center"/>
    </xf>
    <xf numFmtId="17" fontId="22" fillId="4" borderId="4" xfId="3" applyNumberFormat="1" applyFont="1" applyFill="1" applyBorder="1" applyAlignment="1">
      <alignment horizontal="center" vertical="center"/>
    </xf>
    <xf numFmtId="0" fontId="22" fillId="4" borderId="4" xfId="3" applyFont="1" applyFill="1" applyBorder="1" applyAlignment="1">
      <alignment horizontal="center" vertical="center"/>
    </xf>
    <xf numFmtId="0" fontId="22" fillId="4" borderId="4" xfId="3" applyFont="1" applyFill="1" applyBorder="1" applyAlignment="1">
      <alignment horizontal="center" vertical="center" wrapText="1"/>
    </xf>
    <xf numFmtId="0" fontId="5" fillId="0" borderId="58" xfId="3" applyFont="1" applyBorder="1" applyAlignment="1">
      <alignment horizontal="center" vertical="center" wrapText="1"/>
    </xf>
    <xf numFmtId="0" fontId="57" fillId="0" borderId="2" xfId="3" applyFont="1" applyBorder="1" applyAlignment="1">
      <alignment horizontal="center" vertical="center" wrapText="1"/>
    </xf>
    <xf numFmtId="14" fontId="57" fillId="0" borderId="2" xfId="3" applyNumberFormat="1" applyFont="1" applyBorder="1" applyAlignment="1">
      <alignment horizontal="center" vertical="center" wrapText="1"/>
    </xf>
    <xf numFmtId="0" fontId="5" fillId="0" borderId="11" xfId="3" applyFont="1" applyBorder="1" applyAlignment="1">
      <alignment horizontal="center" vertical="center" wrapText="1"/>
    </xf>
    <xf numFmtId="0" fontId="5" fillId="0" borderId="10" xfId="3" applyFont="1" applyBorder="1" applyAlignment="1">
      <alignment horizontal="center" vertical="center"/>
    </xf>
    <xf numFmtId="0" fontId="12" fillId="0" borderId="58" xfId="3" applyFont="1" applyBorder="1" applyAlignment="1">
      <alignment horizontal="center" vertical="center"/>
    </xf>
    <xf numFmtId="0" fontId="5" fillId="0" borderId="0" xfId="3" applyFont="1" applyAlignment="1">
      <alignment horizontal="center" vertical="center"/>
    </xf>
    <xf numFmtId="0" fontId="22" fillId="4" borderId="22" xfId="3" applyFont="1" applyFill="1" applyBorder="1" applyAlignment="1">
      <alignment horizontal="center" vertical="center" wrapText="1"/>
    </xf>
    <xf numFmtId="0" fontId="22" fillId="0" borderId="11" xfId="3" applyFont="1" applyBorder="1" applyAlignment="1">
      <alignment vertical="center"/>
    </xf>
    <xf numFmtId="0" fontId="21" fillId="0" borderId="4" xfId="3" applyFont="1" applyBorder="1" applyAlignment="1">
      <alignment vertical="center" wrapText="1"/>
    </xf>
    <xf numFmtId="0" fontId="38" fillId="7" borderId="4" xfId="3" applyFont="1" applyFill="1" applyBorder="1" applyAlignment="1">
      <alignment horizontal="right" vertical="center" wrapText="1"/>
    </xf>
    <xf numFmtId="0" fontId="63" fillId="0" borderId="11" xfId="3" applyFont="1" applyBorder="1" applyAlignment="1">
      <alignment vertical="center"/>
    </xf>
    <xf numFmtId="0" fontId="62" fillId="0" borderId="4" xfId="3" applyFont="1" applyBorder="1" applyAlignment="1">
      <alignment horizontal="left" vertical="center" wrapText="1"/>
    </xf>
    <xf numFmtId="0" fontId="7" fillId="0" borderId="58" xfId="3" applyFont="1" applyBorder="1"/>
    <xf numFmtId="49" fontId="5" fillId="0" borderId="11" xfId="3" applyNumberFormat="1" applyFont="1" applyBorder="1" applyAlignment="1">
      <alignment vertical="top" wrapText="1"/>
    </xf>
    <xf numFmtId="49" fontId="16" fillId="4" borderId="22" xfId="3" applyNumberFormat="1" applyFont="1" applyFill="1" applyBorder="1" applyAlignment="1">
      <alignment horizontal="center" wrapText="1"/>
    </xf>
    <xf numFmtId="49" fontId="5" fillId="0" borderId="11" xfId="3" applyNumberFormat="1" applyFont="1" applyBorder="1" applyAlignment="1">
      <alignment wrapText="1"/>
    </xf>
    <xf numFmtId="0" fontId="12" fillId="4" borderId="18" xfId="3" applyFont="1" applyFill="1" applyBorder="1" applyAlignment="1">
      <alignment horizontal="center" vertical="center"/>
    </xf>
    <xf numFmtId="0" fontId="12" fillId="4" borderId="16" xfId="3" applyFont="1" applyFill="1" applyBorder="1" applyAlignment="1">
      <alignment horizontal="center" vertical="center"/>
    </xf>
    <xf numFmtId="0" fontId="12" fillId="4" borderId="17" xfId="3" applyFont="1" applyFill="1" applyBorder="1" applyAlignment="1">
      <alignment horizontal="center" vertical="center"/>
    </xf>
    <xf numFmtId="0" fontId="7" fillId="0" borderId="11" xfId="3" applyFont="1" applyBorder="1"/>
    <xf numFmtId="49" fontId="16" fillId="4" borderId="6" xfId="3" applyNumberFormat="1" applyFont="1" applyFill="1" applyBorder="1" applyAlignment="1">
      <alignment horizontal="left" vertical="center" wrapText="1"/>
    </xf>
    <xf numFmtId="49" fontId="16" fillId="4" borderId="0" xfId="3" applyNumberFormat="1" applyFont="1" applyFill="1" applyAlignment="1">
      <alignment horizontal="left" vertical="center" wrapText="1"/>
    </xf>
    <xf numFmtId="49" fontId="16" fillId="4" borderId="0" xfId="3" applyNumberFormat="1" applyFont="1" applyFill="1" applyAlignment="1">
      <alignment horizontal="right" vertical="center" wrapText="1"/>
    </xf>
    <xf numFmtId="164" fontId="26" fillId="4" borderId="21" xfId="3" applyNumberFormat="1" applyFont="1" applyFill="1" applyBorder="1" applyAlignment="1">
      <alignment horizontal="left" vertical="center" wrapText="1"/>
    </xf>
    <xf numFmtId="172" fontId="26" fillId="4" borderId="0" xfId="9" applyNumberFormat="1" applyFont="1" applyFill="1" applyAlignment="1" applyProtection="1">
      <alignment horizontal="center" vertical="center" wrapText="1"/>
    </xf>
    <xf numFmtId="1" fontId="5" fillId="0" borderId="0" xfId="3" applyNumberFormat="1" applyFont="1" applyAlignment="1">
      <alignment horizontal="center"/>
    </xf>
    <xf numFmtId="172" fontId="26" fillId="4" borderId="0" xfId="3" applyNumberFormat="1" applyFont="1" applyFill="1" applyAlignment="1">
      <alignment horizontal="center" vertical="center" wrapText="1"/>
    </xf>
    <xf numFmtId="0" fontId="48" fillId="4" borderId="0" xfId="3" applyFont="1" applyFill="1" applyAlignment="1">
      <alignment horizontal="center" vertical="center" wrapText="1"/>
    </xf>
    <xf numFmtId="0" fontId="48" fillId="4" borderId="21" xfId="3" applyFont="1" applyFill="1" applyBorder="1" applyAlignment="1">
      <alignment horizontal="center" vertical="center" wrapText="1"/>
    </xf>
    <xf numFmtId="1" fontId="5" fillId="0" borderId="0" xfId="3" applyNumberFormat="1" applyFont="1"/>
    <xf numFmtId="49" fontId="16" fillId="4" borderId="6" xfId="3" applyNumberFormat="1" applyFont="1" applyFill="1" applyBorder="1" applyAlignment="1">
      <alignment vertical="center" wrapText="1"/>
    </xf>
    <xf numFmtId="49" fontId="16" fillId="4" borderId="0" xfId="3" applyNumberFormat="1" applyFont="1" applyFill="1" applyAlignment="1">
      <alignment horizontal="center" vertical="center" wrapText="1"/>
    </xf>
    <xf numFmtId="0" fontId="5" fillId="4" borderId="0" xfId="3" applyFont="1" applyFill="1"/>
    <xf numFmtId="49" fontId="16" fillId="4" borderId="21" xfId="3" applyNumberFormat="1" applyFont="1" applyFill="1" applyBorder="1" applyAlignment="1">
      <alignment horizontal="center" vertical="center" wrapText="1"/>
    </xf>
    <xf numFmtId="164" fontId="5" fillId="0" borderId="4" xfId="3" applyNumberFormat="1" applyFont="1" applyBorder="1" applyAlignment="1">
      <alignment horizontal="center" vertical="center"/>
    </xf>
    <xf numFmtId="49" fontId="16" fillId="4" borderId="0" xfId="3" applyNumberFormat="1" applyFont="1" applyFill="1" applyAlignment="1">
      <alignment vertical="center" wrapText="1"/>
    </xf>
    <xf numFmtId="9" fontId="3" fillId="4" borderId="21" xfId="9" applyFont="1" applyFill="1" applyBorder="1" applyAlignment="1" applyProtection="1">
      <alignment horizontal="left" vertical="center" wrapText="1"/>
    </xf>
    <xf numFmtId="9" fontId="16" fillId="4" borderId="0" xfId="3" applyNumberFormat="1" applyFont="1" applyFill="1" applyAlignment="1">
      <alignment horizontal="center" vertical="center" wrapText="1"/>
    </xf>
    <xf numFmtId="164" fontId="16" fillId="4" borderId="0" xfId="3" applyNumberFormat="1" applyFont="1" applyFill="1" applyAlignment="1">
      <alignment horizontal="center" vertical="center" wrapText="1"/>
    </xf>
    <xf numFmtId="0" fontId="2" fillId="4" borderId="0" xfId="3" applyFont="1" applyFill="1" applyAlignment="1">
      <alignment horizontal="center" vertical="center" wrapText="1"/>
    </xf>
    <xf numFmtId="0" fontId="16" fillId="4" borderId="21" xfId="3" applyFont="1" applyFill="1" applyBorder="1" applyAlignment="1">
      <alignment vertical="center" wrapText="1"/>
    </xf>
    <xf numFmtId="172" fontId="26" fillId="4" borderId="1" xfId="3" applyNumberFormat="1" applyFont="1" applyFill="1" applyBorder="1" applyAlignment="1">
      <alignment horizontal="center" vertical="center" wrapText="1"/>
    </xf>
    <xf numFmtId="0" fontId="48" fillId="4" borderId="1" xfId="3" applyFont="1" applyFill="1" applyBorder="1" applyAlignment="1">
      <alignment horizontal="center" vertical="center" wrapText="1"/>
    </xf>
    <xf numFmtId="0" fontId="48" fillId="4" borderId="20" xfId="3" applyFont="1" applyFill="1" applyBorder="1" applyAlignment="1">
      <alignment horizontal="center" vertical="center" wrapText="1"/>
    </xf>
    <xf numFmtId="49" fontId="3" fillId="0" borderId="16" xfId="3" applyNumberFormat="1" applyFont="1" applyBorder="1" applyAlignment="1">
      <alignment horizontal="left" vertical="top" wrapText="1"/>
    </xf>
    <xf numFmtId="0" fontId="2" fillId="0" borderId="0" xfId="4" applyFont="1" applyAlignment="1">
      <alignment horizontal="center" vertical="center"/>
    </xf>
    <xf numFmtId="0" fontId="5" fillId="0" borderId="0" xfId="4" applyFont="1" applyAlignment="1">
      <alignment horizontal="center" vertical="center"/>
    </xf>
    <xf numFmtId="0" fontId="5" fillId="0" borderId="11" xfId="4" applyFont="1" applyBorder="1" applyAlignment="1">
      <alignment horizontal="center" vertical="center"/>
    </xf>
    <xf numFmtId="0" fontId="5" fillId="0" borderId="0" xfId="4" applyFont="1" applyAlignment="1">
      <alignment horizontal="right" vertical="center"/>
    </xf>
    <xf numFmtId="0" fontId="5" fillId="0" borderId="12" xfId="3" applyFont="1" applyBorder="1"/>
    <xf numFmtId="0" fontId="5" fillId="0" borderId="13" xfId="4" applyFont="1" applyBorder="1"/>
    <xf numFmtId="0" fontId="46" fillId="0" borderId="13" xfId="4" applyFont="1" applyBorder="1" applyAlignment="1">
      <alignment wrapText="1"/>
    </xf>
    <xf numFmtId="0" fontId="46" fillId="0" borderId="14" xfId="4" applyFont="1" applyBorder="1" applyAlignment="1">
      <alignment wrapText="1"/>
    </xf>
    <xf numFmtId="49" fontId="17" fillId="0" borderId="4" xfId="3" applyNumberFormat="1" applyFont="1" applyBorder="1" applyAlignment="1" applyProtection="1">
      <alignment horizontal="left" vertical="center" wrapText="1"/>
      <protection locked="0"/>
    </xf>
    <xf numFmtId="172" fontId="45" fillId="0" borderId="0" xfId="9" applyNumberFormat="1" applyFont="1" applyFill="1" applyAlignment="1">
      <alignment horizontal="center"/>
    </xf>
    <xf numFmtId="176" fontId="3" fillId="0" borderId="59" xfId="3" applyNumberFormat="1" applyFont="1" applyBorder="1" applyAlignment="1" applyProtection="1">
      <alignment horizontal="center" vertical="center" wrapText="1"/>
      <protection locked="0"/>
    </xf>
    <xf numFmtId="176" fontId="3" fillId="0" borderId="4" xfId="3" applyNumberFormat="1" applyFont="1" applyBorder="1" applyAlignment="1" applyProtection="1">
      <alignment horizontal="center" vertical="center" wrapText="1"/>
      <protection locked="0"/>
    </xf>
    <xf numFmtId="176" fontId="3" fillId="0" borderId="22" xfId="3" applyNumberFormat="1" applyFont="1" applyBorder="1" applyAlignment="1" applyProtection="1">
      <alignment horizontal="center" vertical="center" wrapText="1"/>
      <protection locked="0"/>
    </xf>
    <xf numFmtId="176" fontId="12" fillId="10" borderId="68" xfId="3" applyNumberFormat="1" applyFont="1" applyFill="1" applyBorder="1" applyAlignment="1">
      <alignment horizontal="center" vertical="center"/>
    </xf>
    <xf numFmtId="176" fontId="3" fillId="9" borderId="59" xfId="3" applyNumberFormat="1" applyFont="1" applyFill="1" applyBorder="1" applyAlignment="1" applyProtection="1">
      <alignment horizontal="center" vertical="center" wrapText="1"/>
      <protection locked="0"/>
    </xf>
    <xf numFmtId="176" fontId="3" fillId="9" borderId="4" xfId="3" applyNumberFormat="1" applyFont="1" applyFill="1" applyBorder="1" applyAlignment="1" applyProtection="1">
      <alignment horizontal="center" vertical="center" wrapText="1"/>
      <protection locked="0"/>
    </xf>
    <xf numFmtId="176" fontId="3" fillId="9" borderId="22" xfId="3" applyNumberFormat="1" applyFont="1" applyFill="1" applyBorder="1" applyAlignment="1" applyProtection="1">
      <alignment horizontal="center" vertical="center" wrapText="1"/>
      <protection locked="0"/>
    </xf>
    <xf numFmtId="176" fontId="12" fillId="8" borderId="68" xfId="3" applyNumberFormat="1" applyFont="1" applyFill="1" applyBorder="1" applyAlignment="1">
      <alignment horizontal="center" vertical="center"/>
    </xf>
    <xf numFmtId="174" fontId="3" fillId="0" borderId="56" xfId="3" applyNumberFormat="1" applyFont="1" applyBorder="1" applyAlignment="1" applyProtection="1">
      <alignment horizontal="center" vertical="center" wrapText="1"/>
      <protection locked="0"/>
    </xf>
    <xf numFmtId="174" fontId="3" fillId="0" borderId="19" xfId="3" applyNumberFormat="1" applyFont="1" applyBorder="1" applyAlignment="1" applyProtection="1">
      <alignment horizontal="center" vertical="center" wrapText="1"/>
      <protection locked="0"/>
    </xf>
    <xf numFmtId="174" fontId="3" fillId="0" borderId="62" xfId="3" applyNumberFormat="1" applyFont="1" applyBorder="1" applyAlignment="1" applyProtection="1">
      <alignment horizontal="center" vertical="center" wrapText="1"/>
      <protection locked="0"/>
    </xf>
    <xf numFmtId="174" fontId="38" fillId="10" borderId="68" xfId="3" applyNumberFormat="1" applyFont="1" applyFill="1" applyBorder="1" applyAlignment="1">
      <alignment horizontal="center" vertical="center"/>
    </xf>
    <xf numFmtId="174" fontId="3" fillId="9" borderId="29" xfId="8" applyNumberFormat="1" applyFont="1" applyFill="1" applyBorder="1" applyAlignment="1" applyProtection="1">
      <alignment horizontal="center" vertical="center"/>
      <protection locked="0"/>
    </xf>
    <xf numFmtId="174" fontId="3" fillId="9" borderId="4" xfId="8" applyNumberFormat="1" applyFont="1" applyFill="1" applyBorder="1" applyAlignment="1" applyProtection="1">
      <alignment horizontal="center" vertical="center"/>
      <protection locked="0"/>
    </xf>
    <xf numFmtId="174" fontId="3" fillId="9" borderId="25" xfId="8" applyNumberFormat="1" applyFont="1" applyFill="1" applyBorder="1" applyAlignment="1" applyProtection="1">
      <alignment horizontal="center" vertical="center"/>
      <protection locked="0"/>
    </xf>
    <xf numFmtId="174" fontId="38" fillId="8" borderId="68" xfId="3" applyNumberFormat="1" applyFont="1" applyFill="1" applyBorder="1" applyAlignment="1">
      <alignment horizontal="center" vertical="center"/>
    </xf>
    <xf numFmtId="174" fontId="57" fillId="0" borderId="29" xfId="3" applyNumberFormat="1" applyFont="1" applyBorder="1" applyAlignment="1" applyProtection="1">
      <alignment horizontal="center" vertical="center" wrapText="1"/>
      <protection locked="0"/>
    </xf>
    <xf numFmtId="174" fontId="57" fillId="0" borderId="4" xfId="3" applyNumberFormat="1" applyFont="1" applyBorder="1" applyAlignment="1" applyProtection="1">
      <alignment horizontal="center" vertical="center" wrapText="1"/>
      <protection locked="0"/>
    </xf>
    <xf numFmtId="174" fontId="57" fillId="0" borderId="25" xfId="3" applyNumberFormat="1" applyFont="1" applyBorder="1" applyAlignment="1" applyProtection="1">
      <alignment horizontal="center" vertical="center" wrapText="1"/>
      <protection locked="0"/>
    </xf>
    <xf numFmtId="174" fontId="3" fillId="9" borderId="56" xfId="8" applyNumberFormat="1" applyFont="1" applyFill="1" applyBorder="1" applyAlignment="1" applyProtection="1">
      <alignment horizontal="center" vertical="center"/>
      <protection locked="0"/>
    </xf>
    <xf numFmtId="174" fontId="3" fillId="9" borderId="19" xfId="8" applyNumberFormat="1" applyFont="1" applyFill="1" applyBorder="1" applyAlignment="1" applyProtection="1">
      <alignment horizontal="center" vertical="center"/>
      <protection locked="0"/>
    </xf>
    <xf numFmtId="174" fontId="11" fillId="7" borderId="27" xfId="3" applyNumberFormat="1" applyFont="1" applyFill="1" applyBorder="1" applyAlignment="1">
      <alignment horizontal="center" vertical="center"/>
    </xf>
    <xf numFmtId="174" fontId="11" fillId="8" borderId="51" xfId="3" applyNumberFormat="1" applyFont="1" applyFill="1" applyBorder="1" applyAlignment="1">
      <alignment horizontal="center" vertical="center"/>
    </xf>
    <xf numFmtId="176" fontId="3" fillId="0" borderId="29" xfId="3" applyNumberFormat="1" applyFont="1" applyBorder="1" applyAlignment="1" applyProtection="1">
      <alignment horizontal="center" vertical="center"/>
      <protection locked="0"/>
    </xf>
    <xf numFmtId="176" fontId="3" fillId="0" borderId="59" xfId="3" applyNumberFormat="1" applyFont="1" applyBorder="1" applyAlignment="1" applyProtection="1">
      <alignment horizontal="center" vertical="center"/>
      <protection locked="0"/>
    </xf>
    <xf numFmtId="176" fontId="3" fillId="0" borderId="4" xfId="3" applyNumberFormat="1" applyFont="1" applyBorder="1" applyAlignment="1" applyProtection="1">
      <alignment horizontal="center" vertical="center"/>
      <protection locked="0"/>
    </xf>
    <xf numFmtId="176" fontId="3" fillId="0" borderId="25" xfId="3" applyNumberFormat="1" applyFont="1" applyBorder="1" applyAlignment="1" applyProtection="1">
      <alignment horizontal="center" vertical="center"/>
      <protection locked="0"/>
    </xf>
    <xf numFmtId="176" fontId="38" fillId="10" borderId="68" xfId="3" applyNumberFormat="1" applyFont="1" applyFill="1" applyBorder="1" applyAlignment="1">
      <alignment horizontal="center" vertical="center"/>
    </xf>
    <xf numFmtId="176" fontId="3" fillId="9" borderId="29" xfId="3" applyNumberFormat="1" applyFont="1" applyFill="1" applyBorder="1" applyAlignment="1" applyProtection="1">
      <alignment horizontal="center" vertical="center"/>
      <protection locked="0"/>
    </xf>
    <xf numFmtId="176" fontId="3" fillId="9" borderId="4" xfId="3" applyNumberFormat="1" applyFont="1" applyFill="1" applyBorder="1" applyAlignment="1" applyProtection="1">
      <alignment horizontal="center" vertical="center"/>
      <protection locked="0"/>
    </xf>
    <xf numFmtId="176" fontId="3" fillId="9" borderId="25" xfId="3" applyNumberFormat="1" applyFont="1" applyFill="1" applyBorder="1" applyAlignment="1" applyProtection="1">
      <alignment horizontal="center" vertical="center"/>
      <protection locked="0"/>
    </xf>
    <xf numFmtId="176" fontId="38" fillId="8" borderId="68" xfId="3" applyNumberFormat="1" applyFont="1" applyFill="1" applyBorder="1" applyAlignment="1">
      <alignment horizontal="center" vertical="center"/>
    </xf>
    <xf numFmtId="176" fontId="57" fillId="0" borderId="29" xfId="3" applyNumberFormat="1" applyFont="1" applyBorder="1" applyAlignment="1" applyProtection="1">
      <alignment horizontal="center" vertical="center"/>
      <protection locked="0"/>
    </xf>
    <xf numFmtId="176" fontId="57" fillId="0" borderId="4" xfId="3" applyNumberFormat="1" applyFont="1" applyBorder="1" applyAlignment="1" applyProtection="1">
      <alignment horizontal="center" vertical="center"/>
      <protection locked="0"/>
    </xf>
    <xf numFmtId="176" fontId="57" fillId="0" borderId="25" xfId="3" applyNumberFormat="1" applyFont="1" applyBorder="1" applyAlignment="1" applyProtection="1">
      <alignment horizontal="center" vertical="center"/>
      <protection locked="0"/>
    </xf>
    <xf numFmtId="176" fontId="11" fillId="7" borderId="27" xfId="3" applyNumberFormat="1" applyFont="1" applyFill="1" applyBorder="1" applyAlignment="1">
      <alignment horizontal="center" vertical="center"/>
    </xf>
    <xf numFmtId="176" fontId="57" fillId="9" borderId="29" xfId="3" applyNumberFormat="1" applyFont="1" applyFill="1" applyBorder="1" applyAlignment="1" applyProtection="1">
      <alignment horizontal="center" vertical="center"/>
      <protection locked="0"/>
    </xf>
    <xf numFmtId="176" fontId="57" fillId="9" borderId="59" xfId="3" applyNumberFormat="1" applyFont="1" applyFill="1" applyBorder="1" applyAlignment="1" applyProtection="1">
      <alignment horizontal="center" vertical="center"/>
      <protection locked="0"/>
    </xf>
    <xf numFmtId="176" fontId="57" fillId="9" borderId="63" xfId="3" applyNumberFormat="1" applyFont="1" applyFill="1" applyBorder="1" applyAlignment="1" applyProtection="1">
      <alignment horizontal="center" vertical="center"/>
      <protection locked="0"/>
    </xf>
    <xf numFmtId="176" fontId="11" fillId="8" borderId="51" xfId="3" applyNumberFormat="1" applyFont="1" applyFill="1" applyBorder="1" applyAlignment="1">
      <alignment horizontal="center" vertical="center"/>
    </xf>
    <xf numFmtId="0" fontId="16" fillId="4" borderId="6" xfId="0" applyFont="1" applyFill="1" applyBorder="1" applyAlignment="1">
      <alignment vertical="center" wrapText="1"/>
    </xf>
    <xf numFmtId="0" fontId="16" fillId="4" borderId="0" xfId="0" applyFont="1" applyFill="1" applyAlignment="1">
      <alignment vertical="center" wrapText="1"/>
    </xf>
    <xf numFmtId="3" fontId="16" fillId="4" borderId="6" xfId="0" applyNumberFormat="1" applyFont="1" applyFill="1" applyBorder="1" applyAlignment="1">
      <alignment vertical="center" wrapText="1"/>
    </xf>
    <xf numFmtId="3" fontId="16" fillId="4" borderId="0" xfId="0" applyNumberFormat="1" applyFont="1" applyFill="1" applyAlignment="1">
      <alignment vertical="center" wrapText="1"/>
    </xf>
    <xf numFmtId="0" fontId="16" fillId="4" borderId="6" xfId="0" applyFont="1" applyFill="1" applyBorder="1" applyAlignment="1">
      <alignment horizontal="left" vertical="top" wrapText="1"/>
    </xf>
    <xf numFmtId="0" fontId="16" fillId="4" borderId="0" xfId="0" applyFont="1" applyFill="1" applyAlignment="1">
      <alignment horizontal="left" vertical="top" wrapText="1"/>
    </xf>
    <xf numFmtId="0" fontId="33" fillId="0" borderId="5" xfId="0" applyFont="1" applyBorder="1" applyAlignment="1" applyProtection="1">
      <alignment horizontal="left" vertical="top" wrapText="1"/>
      <protection locked="0"/>
    </xf>
    <xf numFmtId="0" fontId="33" fillId="0" borderId="2" xfId="0" applyFont="1" applyBorder="1" applyAlignment="1" applyProtection="1">
      <alignment horizontal="left" vertical="top" wrapText="1"/>
      <protection locked="0"/>
    </xf>
    <xf numFmtId="0" fontId="33" fillId="0" borderId="3" xfId="0" applyFont="1" applyBorder="1" applyAlignment="1" applyProtection="1">
      <alignment horizontal="left" vertical="top" wrapText="1"/>
      <protection locked="0"/>
    </xf>
    <xf numFmtId="0" fontId="16" fillId="4" borderId="6" xfId="0" applyFont="1" applyFill="1" applyBorder="1" applyAlignment="1">
      <alignment horizontal="left" vertical="center" wrapText="1"/>
    </xf>
    <xf numFmtId="0" fontId="16" fillId="4" borderId="0" xfId="0" applyFont="1" applyFill="1" applyAlignment="1">
      <alignment horizontal="left" vertical="center" wrapText="1"/>
    </xf>
    <xf numFmtId="0" fontId="35" fillId="6" borderId="5" xfId="0" applyFont="1" applyFill="1" applyBorder="1" applyAlignment="1">
      <alignment horizontal="center" vertical="center" wrapText="1"/>
    </xf>
    <xf numFmtId="0" fontId="35" fillId="6" borderId="2" xfId="0" applyFont="1" applyFill="1" applyBorder="1" applyAlignment="1">
      <alignment horizontal="center" vertical="center" wrapText="1"/>
    </xf>
    <xf numFmtId="0" fontId="35" fillId="6" borderId="3" xfId="0" applyFont="1" applyFill="1" applyBorder="1" applyAlignment="1">
      <alignment horizontal="center" vertical="center" wrapText="1"/>
    </xf>
    <xf numFmtId="0" fontId="37" fillId="3" borderId="5" xfId="0" applyFont="1" applyFill="1" applyBorder="1" applyAlignment="1">
      <alignment horizontal="center" vertical="center"/>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16" fillId="4" borderId="21" xfId="0" applyFont="1" applyFill="1" applyBorder="1" applyAlignment="1">
      <alignment vertical="center" wrapText="1"/>
    </xf>
    <xf numFmtId="0" fontId="29" fillId="4" borderId="6" xfId="0" applyFont="1" applyFill="1" applyBorder="1" applyAlignment="1">
      <alignment horizontal="left" vertical="center" wrapText="1"/>
    </xf>
    <xf numFmtId="0" fontId="29" fillId="4" borderId="0" xfId="0" applyFont="1" applyFill="1" applyAlignment="1">
      <alignment horizontal="left" vertical="center" wrapText="1"/>
    </xf>
    <xf numFmtId="0" fontId="29" fillId="4" borderId="21" xfId="0" applyFont="1" applyFill="1" applyBorder="1" applyAlignment="1">
      <alignment horizontal="left" vertical="center" wrapText="1"/>
    </xf>
    <xf numFmtId="0" fontId="18" fillId="0" borderId="0" xfId="0" applyFont="1" applyAlignment="1">
      <alignment horizontal="right"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23" fillId="3" borderId="6" xfId="0" applyFont="1" applyFill="1" applyBorder="1" applyAlignment="1">
      <alignment horizontal="center" vertical="center"/>
    </xf>
    <xf numFmtId="0" fontId="23" fillId="3" borderId="0" xfId="0" applyFont="1" applyFill="1" applyAlignment="1">
      <alignment horizontal="center" vertical="center"/>
    </xf>
    <xf numFmtId="0" fontId="23" fillId="3" borderId="21" xfId="0" applyFont="1" applyFill="1" applyBorder="1" applyAlignment="1">
      <alignment horizontal="center" vertical="center"/>
    </xf>
    <xf numFmtId="0" fontId="16" fillId="4" borderId="21" xfId="0" applyFont="1" applyFill="1" applyBorder="1" applyAlignment="1">
      <alignment horizontal="left" vertical="center" wrapText="1"/>
    </xf>
    <xf numFmtId="0" fontId="77" fillId="0" borderId="5" xfId="0" applyFont="1" applyBorder="1" applyAlignment="1" applyProtection="1">
      <alignment horizontal="left" vertical="center" wrapText="1"/>
      <protection locked="0"/>
    </xf>
    <xf numFmtId="0" fontId="77" fillId="0" borderId="2" xfId="0" applyFont="1" applyBorder="1" applyAlignment="1" applyProtection="1">
      <alignment horizontal="left" vertical="center" wrapText="1"/>
      <protection locked="0"/>
    </xf>
    <xf numFmtId="0" fontId="77" fillId="0" borderId="3" xfId="0" applyFont="1" applyBorder="1" applyAlignment="1" applyProtection="1">
      <alignment horizontal="left" vertical="center" wrapText="1"/>
      <protection locked="0"/>
    </xf>
    <xf numFmtId="0" fontId="16" fillId="4" borderId="6" xfId="0" applyFont="1" applyFill="1" applyBorder="1" applyAlignment="1">
      <alignment vertical="center"/>
    </xf>
    <xf numFmtId="0" fontId="16" fillId="4" borderId="0" xfId="0" applyFont="1" applyFill="1" applyAlignment="1">
      <alignment vertical="center"/>
    </xf>
    <xf numFmtId="0" fontId="37" fillId="3" borderId="0" xfId="0" applyFont="1" applyFill="1" applyAlignment="1">
      <alignment horizontal="center" vertical="center"/>
    </xf>
    <xf numFmtId="165" fontId="77" fillId="0" borderId="5" xfId="0" applyNumberFormat="1" applyFont="1" applyBorder="1" applyAlignment="1" applyProtection="1">
      <alignment horizontal="left" vertical="center" wrapText="1"/>
      <protection locked="0"/>
    </xf>
    <xf numFmtId="165" fontId="77" fillId="0" borderId="3" xfId="0" applyNumberFormat="1" applyFont="1" applyBorder="1" applyAlignment="1" applyProtection="1">
      <alignment horizontal="left" vertical="center" wrapText="1"/>
      <protection locked="0"/>
    </xf>
    <xf numFmtId="0" fontId="50" fillId="5" borderId="0" xfId="0" applyFont="1" applyFill="1" applyAlignment="1">
      <alignment horizontal="left"/>
    </xf>
    <xf numFmtId="0" fontId="40" fillId="4" borderId="15" xfId="0" applyFont="1" applyFill="1" applyBorder="1" applyAlignment="1">
      <alignment horizontal="left" vertical="center" wrapText="1"/>
    </xf>
    <xf numFmtId="0" fontId="40" fillId="4" borderId="23" xfId="0" applyFont="1" applyFill="1" applyBorder="1" applyAlignment="1">
      <alignment horizontal="left" vertical="center" wrapText="1"/>
    </xf>
    <xf numFmtId="0" fontId="30" fillId="4" borderId="15" xfId="0" applyFont="1" applyFill="1" applyBorder="1" applyAlignment="1">
      <alignment horizontal="left" vertical="center" wrapText="1"/>
    </xf>
    <xf numFmtId="0" fontId="30" fillId="4" borderId="23" xfId="0" applyFont="1" applyFill="1" applyBorder="1" applyAlignment="1">
      <alignment horizontal="left" vertical="center" wrapText="1"/>
    </xf>
    <xf numFmtId="0" fontId="30" fillId="4" borderId="1" xfId="0" applyFont="1" applyFill="1" applyBorder="1" applyAlignment="1">
      <alignment horizontal="left" vertical="center" wrapText="1"/>
    </xf>
    <xf numFmtId="0" fontId="30" fillId="4" borderId="20" xfId="0" applyFont="1" applyFill="1" applyBorder="1" applyAlignment="1">
      <alignment horizontal="left" vertical="center" wrapText="1"/>
    </xf>
    <xf numFmtId="0" fontId="35" fillId="4" borderId="6" xfId="0" applyFont="1" applyFill="1" applyBorder="1" applyAlignment="1">
      <alignment horizontal="center" vertical="center" wrapText="1"/>
    </xf>
    <xf numFmtId="0" fontId="35" fillId="4" borderId="0" xfId="0" applyFont="1" applyFill="1" applyAlignment="1">
      <alignment horizontal="center" vertical="center" wrapText="1"/>
    </xf>
    <xf numFmtId="0" fontId="14" fillId="0" borderId="0" xfId="0" applyFont="1" applyAlignment="1">
      <alignment horizontal="center" vertical="center"/>
    </xf>
    <xf numFmtId="0" fontId="24" fillId="2" borderId="5" xfId="0" applyFont="1" applyFill="1" applyBorder="1" applyAlignment="1">
      <alignment horizontal="center" vertical="center" wrapText="1"/>
    </xf>
    <xf numFmtId="0" fontId="24" fillId="2" borderId="2" xfId="0" applyFont="1" applyFill="1" applyBorder="1" applyAlignment="1">
      <alignment horizontal="center" vertical="center"/>
    </xf>
    <xf numFmtId="0" fontId="24" fillId="2" borderId="3" xfId="0" applyFont="1" applyFill="1" applyBorder="1" applyAlignment="1">
      <alignment horizontal="center" vertical="center"/>
    </xf>
    <xf numFmtId="0" fontId="77" fillId="0" borderId="5" xfId="0" applyFont="1" applyBorder="1" applyAlignment="1" applyProtection="1">
      <alignment horizontal="left" vertical="center"/>
      <protection locked="0"/>
    </xf>
    <xf numFmtId="0" fontId="77" fillId="0" borderId="2" xfId="0" applyFont="1" applyBorder="1" applyAlignment="1" applyProtection="1">
      <alignment horizontal="left" vertical="center"/>
      <protection locked="0"/>
    </xf>
    <xf numFmtId="0" fontId="77" fillId="0" borderId="3" xfId="0" applyFont="1" applyBorder="1" applyAlignment="1" applyProtection="1">
      <alignment horizontal="left" vertical="center"/>
      <protection locked="0"/>
    </xf>
    <xf numFmtId="0" fontId="32" fillId="4" borderId="6" xfId="0" applyFont="1" applyFill="1" applyBorder="1" applyAlignment="1">
      <alignment vertical="center"/>
    </xf>
    <xf numFmtId="0" fontId="32" fillId="4" borderId="0" xfId="0" applyFont="1" applyFill="1" applyAlignment="1">
      <alignment vertical="center"/>
    </xf>
    <xf numFmtId="0" fontId="16" fillId="4" borderId="21" xfId="0" applyFont="1" applyFill="1" applyBorder="1" applyAlignment="1">
      <alignment vertical="center"/>
    </xf>
    <xf numFmtId="0" fontId="12" fillId="3" borderId="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79" fillId="0" borderId="5" xfId="1" applyFont="1" applyBorder="1" applyAlignment="1" applyProtection="1">
      <alignment horizontal="left" vertical="center" wrapText="1"/>
      <protection locked="0"/>
    </xf>
    <xf numFmtId="0" fontId="16" fillId="4" borderId="18" xfId="0" applyFont="1" applyFill="1" applyBorder="1" applyAlignment="1">
      <alignment horizontal="right" vertical="center"/>
    </xf>
    <xf numFmtId="0" fontId="16" fillId="4" borderId="16" xfId="0" applyFont="1" applyFill="1" applyBorder="1" applyAlignment="1">
      <alignment horizontal="right" vertical="center"/>
    </xf>
    <xf numFmtId="0" fontId="78" fillId="0" borderId="5" xfId="1" applyFont="1" applyBorder="1" applyAlignment="1" applyProtection="1">
      <alignment horizontal="left" vertical="center" wrapText="1"/>
      <protection locked="0"/>
    </xf>
    <xf numFmtId="0" fontId="37" fillId="3" borderId="5" xfId="3" applyFont="1" applyFill="1" applyBorder="1" applyAlignment="1">
      <alignment horizontal="center" vertical="center"/>
    </xf>
    <xf numFmtId="0" fontId="37" fillId="3" borderId="2" xfId="3" applyFont="1" applyFill="1" applyBorder="1" applyAlignment="1">
      <alignment horizontal="center" vertical="center"/>
    </xf>
    <xf numFmtId="0" fontId="37" fillId="3" borderId="3" xfId="3" applyFont="1" applyFill="1" applyBorder="1" applyAlignment="1">
      <alignment horizontal="center" vertical="center"/>
    </xf>
    <xf numFmtId="0" fontId="80" fillId="6" borderId="5" xfId="3" applyFont="1" applyFill="1" applyBorder="1" applyAlignment="1">
      <alignment horizontal="center" vertical="center"/>
    </xf>
    <xf numFmtId="0" fontId="80" fillId="6" borderId="2" xfId="3" applyFont="1" applyFill="1" applyBorder="1" applyAlignment="1">
      <alignment horizontal="center" vertical="center"/>
    </xf>
    <xf numFmtId="0" fontId="80" fillId="6" borderId="3" xfId="3" applyFont="1" applyFill="1" applyBorder="1" applyAlignment="1">
      <alignment horizontal="center" vertical="center"/>
    </xf>
    <xf numFmtId="0" fontId="2" fillId="11" borderId="31" xfId="3" applyFont="1" applyFill="1" applyBorder="1" applyAlignment="1">
      <alignment horizontal="center" vertical="center" wrapText="1"/>
    </xf>
    <xf numFmtId="0" fontId="2" fillId="11" borderId="48" xfId="3" applyFont="1" applyFill="1" applyBorder="1" applyAlignment="1">
      <alignment horizontal="center" vertical="center" wrapText="1"/>
    </xf>
    <xf numFmtId="0" fontId="23" fillId="7" borderId="31" xfId="3" applyFont="1" applyFill="1" applyBorder="1" applyAlignment="1">
      <alignment horizontal="center" vertical="center" wrapText="1"/>
    </xf>
    <xf numFmtId="0" fontId="23" fillId="7" borderId="30" xfId="3" applyFont="1" applyFill="1" applyBorder="1" applyAlignment="1">
      <alignment horizontal="center" vertical="center"/>
    </xf>
    <xf numFmtId="0" fontId="60" fillId="8" borderId="42" xfId="3" applyFont="1" applyFill="1" applyBorder="1" applyAlignment="1">
      <alignment horizontal="center" vertical="center" wrapText="1"/>
    </xf>
    <xf numFmtId="0" fontId="60" fillId="8" borderId="43" xfId="3" applyFont="1" applyFill="1" applyBorder="1" applyAlignment="1">
      <alignment horizontal="center" vertical="center" wrapText="1"/>
    </xf>
    <xf numFmtId="0" fontId="7" fillId="0" borderId="0" xfId="3" applyFont="1" applyAlignment="1">
      <alignment horizontal="center" vertical="center" wrapText="1"/>
    </xf>
    <xf numFmtId="169" fontId="7" fillId="0" borderId="0" xfId="3" applyNumberFormat="1" applyFont="1" applyAlignment="1">
      <alignment horizontal="center" vertical="center" wrapText="1"/>
    </xf>
    <xf numFmtId="0" fontId="37" fillId="7" borderId="42" xfId="3" applyFont="1" applyFill="1" applyBorder="1" applyAlignment="1">
      <alignment vertical="center"/>
    </xf>
    <xf numFmtId="0" fontId="37" fillId="7" borderId="46" xfId="3" applyFont="1" applyFill="1" applyBorder="1" applyAlignment="1">
      <alignment vertical="center"/>
    </xf>
    <xf numFmtId="0" fontId="37" fillId="7" borderId="43" xfId="3" applyFont="1" applyFill="1" applyBorder="1" applyAlignment="1">
      <alignment vertical="center"/>
    </xf>
    <xf numFmtId="0" fontId="23" fillId="10" borderId="64" xfId="3" applyFont="1" applyFill="1" applyBorder="1" applyAlignment="1">
      <alignment horizontal="center" vertical="center" wrapText="1"/>
    </xf>
    <xf numFmtId="0" fontId="23" fillId="10" borderId="41" xfId="3" applyFont="1" applyFill="1" applyBorder="1" applyAlignment="1">
      <alignment horizontal="center" vertical="center" wrapText="1"/>
    </xf>
    <xf numFmtId="0" fontId="37" fillId="8" borderId="51" xfId="3" applyFont="1" applyFill="1" applyBorder="1" applyAlignment="1">
      <alignment vertical="center"/>
    </xf>
    <xf numFmtId="0" fontId="11" fillId="10" borderId="42" xfId="3" applyFont="1" applyFill="1" applyBorder="1" applyAlignment="1">
      <alignment horizontal="right" vertical="center"/>
    </xf>
    <xf numFmtId="0" fontId="11" fillId="10" borderId="46" xfId="3" applyFont="1" applyFill="1" applyBorder="1" applyAlignment="1">
      <alignment horizontal="right" vertical="center"/>
    </xf>
    <xf numFmtId="0" fontId="11" fillId="10" borderId="73" xfId="3" applyFont="1" applyFill="1" applyBorder="1" applyAlignment="1">
      <alignment horizontal="right" vertical="center"/>
    </xf>
    <xf numFmtId="0" fontId="11" fillId="8" borderId="27" xfId="3" applyFont="1" applyFill="1" applyBorder="1" applyAlignment="1">
      <alignment horizontal="right" vertical="center"/>
    </xf>
    <xf numFmtId="0" fontId="11" fillId="8" borderId="68" xfId="3" applyFont="1" applyFill="1" applyBorder="1" applyAlignment="1">
      <alignment horizontal="right" vertical="center"/>
    </xf>
    <xf numFmtId="0" fontId="41" fillId="10" borderId="42" xfId="3" applyFont="1" applyFill="1" applyBorder="1" applyAlignment="1">
      <alignment horizontal="center" vertical="center" wrapText="1"/>
    </xf>
    <xf numFmtId="0" fontId="41" fillId="10" borderId="46" xfId="3" applyFont="1" applyFill="1" applyBorder="1" applyAlignment="1">
      <alignment horizontal="center" vertical="center" wrapText="1"/>
    </xf>
    <xf numFmtId="0" fontId="41" fillId="10" borderId="43" xfId="3" applyFont="1" applyFill="1" applyBorder="1" applyAlignment="1">
      <alignment horizontal="center" vertical="center" wrapText="1"/>
    </xf>
    <xf numFmtId="0" fontId="41" fillId="8" borderId="42" xfId="3" applyFont="1" applyFill="1" applyBorder="1" applyAlignment="1">
      <alignment horizontal="center" vertical="center" wrapText="1"/>
    </xf>
    <xf numFmtId="0" fontId="41" fillId="8" borderId="46" xfId="3" applyFont="1" applyFill="1" applyBorder="1" applyAlignment="1">
      <alignment horizontal="center" vertical="center" wrapText="1"/>
    </xf>
    <xf numFmtId="0" fontId="41" fillId="8" borderId="43" xfId="3" applyFont="1" applyFill="1" applyBorder="1" applyAlignment="1">
      <alignment horizontal="center" vertical="center" wrapText="1"/>
    </xf>
    <xf numFmtId="0" fontId="3" fillId="0" borderId="32" xfId="3" applyFont="1" applyBorder="1" applyAlignment="1" applyProtection="1">
      <alignment horizontal="left" vertical="center" wrapText="1"/>
      <protection locked="0"/>
    </xf>
    <xf numFmtId="0" fontId="3" fillId="0" borderId="22" xfId="3" applyFont="1" applyBorder="1" applyAlignment="1" applyProtection="1">
      <alignment horizontal="left" vertical="center" wrapText="1"/>
      <protection locked="0"/>
    </xf>
    <xf numFmtId="0" fontId="21" fillId="4" borderId="35" xfId="3" applyFont="1" applyFill="1" applyBorder="1" applyAlignment="1">
      <alignment vertical="center" wrapText="1"/>
    </xf>
    <xf numFmtId="0" fontId="21" fillId="4" borderId="59" xfId="3" applyFont="1" applyFill="1" applyBorder="1" applyAlignment="1">
      <alignment vertical="center" wrapText="1"/>
    </xf>
    <xf numFmtId="0" fontId="3" fillId="0" borderId="34" xfId="3" applyFont="1" applyBorder="1" applyAlignment="1" applyProtection="1">
      <alignment horizontal="left" vertical="center" wrapText="1"/>
      <protection locked="0"/>
    </xf>
    <xf numFmtId="0" fontId="3" fillId="0" borderId="4" xfId="3" applyFont="1" applyBorder="1" applyAlignment="1" applyProtection="1">
      <alignment horizontal="left" vertical="center" wrapText="1"/>
      <protection locked="0"/>
    </xf>
    <xf numFmtId="0" fontId="21" fillId="4" borderId="34" xfId="3" applyFont="1" applyFill="1" applyBorder="1" applyAlignment="1">
      <alignment vertical="center" wrapText="1"/>
    </xf>
    <xf numFmtId="0" fontId="21" fillId="4" borderId="4" xfId="3" applyFont="1" applyFill="1" applyBorder="1" applyAlignment="1">
      <alignment vertical="center" wrapText="1"/>
    </xf>
    <xf numFmtId="0" fontId="23" fillId="8" borderId="68" xfId="3" applyFont="1" applyFill="1" applyBorder="1" applyAlignment="1">
      <alignment horizontal="center" vertical="center" wrapText="1"/>
    </xf>
    <xf numFmtId="0" fontId="23" fillId="8" borderId="28" xfId="3" applyFont="1" applyFill="1" applyBorder="1" applyAlignment="1">
      <alignment horizontal="center" vertical="center" wrapText="1"/>
    </xf>
    <xf numFmtId="0" fontId="23" fillId="10" borderId="68" xfId="3" applyFont="1" applyFill="1" applyBorder="1" applyAlignment="1">
      <alignment horizontal="center" vertical="center" wrapText="1"/>
    </xf>
    <xf numFmtId="0" fontId="37" fillId="7" borderId="31" xfId="3" applyFont="1" applyFill="1" applyBorder="1" applyAlignment="1">
      <alignment vertical="center"/>
    </xf>
    <xf numFmtId="0" fontId="37" fillId="7" borderId="30" xfId="3" applyFont="1" applyFill="1" applyBorder="1" applyAlignment="1">
      <alignment vertical="center"/>
    </xf>
    <xf numFmtId="0" fontId="12" fillId="10" borderId="27" xfId="3" applyFont="1" applyFill="1" applyBorder="1" applyAlignment="1">
      <alignment horizontal="center" vertical="center" wrapText="1"/>
    </xf>
    <xf numFmtId="0" fontId="12" fillId="10" borderId="68" xfId="3" applyFont="1" applyFill="1" applyBorder="1" applyAlignment="1">
      <alignment horizontal="center" vertical="center" wrapText="1"/>
    </xf>
    <xf numFmtId="0" fontId="11" fillId="10" borderId="27" xfId="3" applyFont="1" applyFill="1" applyBorder="1" applyAlignment="1">
      <alignment horizontal="right" vertical="center"/>
    </xf>
    <xf numFmtId="0" fontId="11" fillId="10" borderId="68" xfId="3" applyFont="1" applyFill="1" applyBorder="1" applyAlignment="1">
      <alignment horizontal="right" vertical="center"/>
    </xf>
    <xf numFmtId="0" fontId="7" fillId="0" borderId="46" xfId="3" applyFont="1" applyBorder="1" applyAlignment="1">
      <alignment horizontal="center" vertical="center" wrapText="1"/>
    </xf>
    <xf numFmtId="0" fontId="37" fillId="7" borderId="42" xfId="3" applyFont="1" applyFill="1" applyBorder="1" applyAlignment="1">
      <alignment horizontal="left" vertical="center"/>
    </xf>
    <xf numFmtId="0" fontId="37" fillId="7" borderId="46" xfId="3" applyFont="1" applyFill="1" applyBorder="1" applyAlignment="1">
      <alignment horizontal="left" vertical="center"/>
    </xf>
    <xf numFmtId="0" fontId="37" fillId="7" borderId="43" xfId="3" applyFont="1" applyFill="1" applyBorder="1" applyAlignment="1">
      <alignment horizontal="left" vertical="center"/>
    </xf>
    <xf numFmtId="0" fontId="37" fillId="3" borderId="5" xfId="3" applyFont="1" applyFill="1" applyBorder="1" applyAlignment="1">
      <alignment horizontal="center" vertical="center" wrapText="1"/>
    </xf>
    <xf numFmtId="0" fontId="37" fillId="3" borderId="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3" fillId="0" borderId="67" xfId="8" applyNumberFormat="1" applyFont="1" applyFill="1" applyBorder="1" applyAlignment="1" applyProtection="1">
      <alignment horizontal="left" vertical="center" wrapText="1"/>
      <protection locked="0"/>
    </xf>
    <xf numFmtId="0" fontId="3" fillId="0" borderId="61" xfId="8" applyNumberFormat="1" applyFont="1" applyFill="1" applyBorder="1" applyAlignment="1" applyProtection="1">
      <alignment horizontal="left" vertical="center" wrapText="1"/>
      <protection locked="0"/>
    </xf>
    <xf numFmtId="0" fontId="3" fillId="0" borderId="65" xfId="8" applyNumberFormat="1" applyFont="1" applyFill="1" applyBorder="1" applyAlignment="1" applyProtection="1">
      <alignment horizontal="left" vertical="center" wrapText="1"/>
      <protection locked="0"/>
    </xf>
    <xf numFmtId="9" fontId="12" fillId="10" borderId="42" xfId="8" applyFont="1" applyFill="1" applyBorder="1" applyAlignment="1" applyProtection="1">
      <alignment horizontal="center" vertical="center"/>
    </xf>
    <xf numFmtId="9" fontId="12" fillId="10" borderId="46" xfId="8" applyFont="1" applyFill="1" applyBorder="1" applyAlignment="1" applyProtection="1">
      <alignment horizontal="center" vertical="center"/>
    </xf>
    <xf numFmtId="9" fontId="12" fillId="10" borderId="43" xfId="8" applyFont="1" applyFill="1" applyBorder="1" applyAlignment="1" applyProtection="1">
      <alignment horizontal="center" vertical="center"/>
    </xf>
    <xf numFmtId="0" fontId="12" fillId="10" borderId="27" xfId="3" applyFont="1" applyFill="1" applyBorder="1" applyAlignment="1">
      <alignment horizontal="left" vertical="center"/>
    </xf>
    <xf numFmtId="0" fontId="12" fillId="10" borderId="68" xfId="3" applyFont="1" applyFill="1" applyBorder="1" applyAlignment="1">
      <alignment horizontal="left" vertical="center"/>
    </xf>
    <xf numFmtId="0" fontId="23" fillId="10" borderId="70" xfId="3" applyFont="1" applyFill="1" applyBorder="1" applyAlignment="1">
      <alignment horizontal="center" vertical="center" wrapText="1"/>
    </xf>
    <xf numFmtId="0" fontId="23" fillId="10" borderId="71" xfId="3" applyFont="1" applyFill="1" applyBorder="1" applyAlignment="1">
      <alignment horizontal="center" vertical="center" wrapText="1"/>
    </xf>
    <xf numFmtId="0" fontId="23" fillId="10" borderId="72" xfId="3" applyFont="1" applyFill="1" applyBorder="1" applyAlignment="1">
      <alignment horizontal="center" vertical="center" wrapText="1"/>
    </xf>
    <xf numFmtId="0" fontId="3" fillId="0" borderId="44" xfId="8" applyNumberFormat="1" applyFont="1" applyFill="1" applyBorder="1" applyAlignment="1" applyProtection="1">
      <alignment horizontal="left" vertical="center" wrapText="1"/>
      <protection locked="0"/>
    </xf>
    <xf numFmtId="0" fontId="3" fillId="0" borderId="60" xfId="8" applyNumberFormat="1" applyFont="1" applyFill="1" applyBorder="1" applyAlignment="1" applyProtection="1">
      <alignment horizontal="left" vertical="center" wrapText="1"/>
      <protection locked="0"/>
    </xf>
    <xf numFmtId="0" fontId="3" fillId="0" borderId="45" xfId="8" applyNumberFormat="1" applyFont="1" applyFill="1" applyBorder="1" applyAlignment="1" applyProtection="1">
      <alignment horizontal="left" vertical="center" wrapText="1"/>
      <protection locked="0"/>
    </xf>
    <xf numFmtId="0" fontId="3" fillId="0" borderId="36" xfId="8" applyNumberFormat="1" applyFont="1" applyFill="1" applyBorder="1" applyAlignment="1" applyProtection="1">
      <alignment horizontal="left" vertical="center" wrapText="1"/>
      <protection locked="0"/>
    </xf>
    <xf numFmtId="0" fontId="3" fillId="0" borderId="2" xfId="8" applyNumberFormat="1" applyFont="1" applyFill="1" applyBorder="1" applyAlignment="1" applyProtection="1">
      <alignment horizontal="left" vertical="center" wrapText="1"/>
      <protection locked="0"/>
    </xf>
    <xf numFmtId="0" fontId="3" fillId="0" borderId="33" xfId="8" applyNumberFormat="1" applyFont="1" applyFill="1" applyBorder="1" applyAlignment="1" applyProtection="1">
      <alignment horizontal="left" vertical="center" wrapText="1"/>
      <protection locked="0"/>
    </xf>
    <xf numFmtId="0" fontId="12" fillId="10" borderId="24" xfId="0" applyFont="1" applyFill="1" applyBorder="1" applyAlignment="1">
      <alignment horizontal="right" vertical="center" wrapText="1"/>
    </xf>
    <xf numFmtId="0" fontId="12" fillId="10" borderId="25" xfId="0" applyFont="1" applyFill="1" applyBorder="1" applyAlignment="1">
      <alignment horizontal="right" vertical="center" wrapText="1"/>
    </xf>
    <xf numFmtId="0" fontId="28" fillId="12" borderId="34" xfId="0" applyFont="1" applyFill="1" applyBorder="1" applyAlignment="1">
      <alignment horizontal="left" vertical="center" wrapText="1"/>
    </xf>
    <xf numFmtId="0" fontId="28" fillId="12" borderId="4" xfId="0" applyFont="1" applyFill="1" applyBorder="1" applyAlignment="1">
      <alignment horizontal="left" vertical="center" wrapText="1"/>
    </xf>
    <xf numFmtId="0" fontId="28" fillId="11" borderId="34" xfId="0" applyFont="1" applyFill="1" applyBorder="1" applyAlignment="1">
      <alignment horizontal="left" vertical="center" wrapText="1"/>
    </xf>
    <xf numFmtId="0" fontId="28" fillId="11" borderId="4" xfId="0" applyFont="1" applyFill="1" applyBorder="1" applyAlignment="1">
      <alignment horizontal="left" vertical="center" wrapText="1"/>
    </xf>
    <xf numFmtId="0" fontId="70" fillId="4" borderId="34" xfId="0" applyFont="1" applyFill="1" applyBorder="1" applyAlignment="1">
      <alignment horizontal="left" vertical="center" wrapText="1"/>
    </xf>
    <xf numFmtId="0" fontId="70" fillId="4" borderId="4" xfId="0" applyFont="1" applyFill="1" applyBorder="1" applyAlignment="1">
      <alignment horizontal="left" vertical="center" wrapText="1"/>
    </xf>
    <xf numFmtId="0" fontId="12" fillId="10" borderId="44" xfId="0" applyFont="1" applyFill="1" applyBorder="1" applyAlignment="1">
      <alignment horizontal="left" vertical="center" wrapText="1"/>
    </xf>
    <xf numFmtId="0" fontId="12" fillId="10" borderId="60" xfId="0" applyFont="1" applyFill="1" applyBorder="1" applyAlignment="1">
      <alignment horizontal="left" vertical="center" wrapText="1"/>
    </xf>
    <xf numFmtId="0" fontId="12" fillId="10" borderId="45" xfId="0" applyFont="1" applyFill="1" applyBorder="1" applyAlignment="1">
      <alignment horizontal="left" vertical="center" wrapText="1"/>
    </xf>
    <xf numFmtId="0" fontId="37" fillId="8" borderId="5" xfId="0" applyFont="1" applyFill="1" applyBorder="1" applyAlignment="1">
      <alignment horizontal="center" vertical="center"/>
    </xf>
    <xf numFmtId="0" fontId="37" fillId="8" borderId="2" xfId="0" applyFont="1" applyFill="1" applyBorder="1" applyAlignment="1">
      <alignment horizontal="center" vertical="center"/>
    </xf>
    <xf numFmtId="0" fontId="37" fillId="8" borderId="3" xfId="0" applyFont="1" applyFill="1" applyBorder="1" applyAlignment="1">
      <alignment horizontal="center" vertical="center"/>
    </xf>
    <xf numFmtId="0" fontId="17" fillId="0" borderId="5"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75" fillId="0" borderId="5" xfId="0" applyFont="1" applyBorder="1" applyAlignment="1">
      <alignment horizontal="center" vertical="center"/>
    </xf>
    <xf numFmtId="0" fontId="75" fillId="0" borderId="2" xfId="0" applyFont="1" applyBorder="1" applyAlignment="1">
      <alignment horizontal="center" vertical="center"/>
    </xf>
    <xf numFmtId="0" fontId="75" fillId="0" borderId="3" xfId="0" applyFont="1" applyBorder="1" applyAlignment="1">
      <alignment horizontal="center" vertical="center"/>
    </xf>
    <xf numFmtId="0" fontId="26" fillId="6" borderId="5"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12" fillId="7" borderId="5" xfId="3" applyFont="1" applyFill="1" applyBorder="1" applyAlignment="1">
      <alignment horizontal="center" vertical="center"/>
    </xf>
    <xf numFmtId="0" fontId="12" fillId="7" borderId="2" xfId="3" applyFont="1" applyFill="1" applyBorder="1" applyAlignment="1">
      <alignment horizontal="center" vertical="center"/>
    </xf>
    <xf numFmtId="0" fontId="12" fillId="7" borderId="3" xfId="3" applyFont="1" applyFill="1" applyBorder="1" applyAlignment="1">
      <alignment horizontal="center" vertical="center"/>
    </xf>
    <xf numFmtId="49" fontId="3" fillId="0" borderId="5" xfId="3" applyNumberFormat="1" applyFont="1" applyBorder="1" applyAlignment="1" applyProtection="1">
      <alignment horizontal="left" vertical="top" wrapText="1"/>
      <protection locked="0"/>
    </xf>
    <xf numFmtId="49" fontId="3" fillId="0" borderId="2" xfId="3" applyNumberFormat="1" applyFont="1" applyBorder="1" applyAlignment="1" applyProtection="1">
      <alignment horizontal="left" vertical="top" wrapText="1"/>
      <protection locked="0"/>
    </xf>
    <xf numFmtId="49" fontId="3" fillId="0" borderId="3" xfId="3" applyNumberFormat="1" applyFont="1" applyBorder="1" applyAlignment="1" applyProtection="1">
      <alignment horizontal="left" vertical="top" wrapText="1"/>
      <protection locked="0"/>
    </xf>
    <xf numFmtId="44" fontId="3" fillId="0" borderId="5" xfId="5" applyFont="1" applyFill="1" applyBorder="1" applyAlignment="1" applyProtection="1">
      <alignment horizontal="left" vertical="center" wrapText="1"/>
      <protection locked="0"/>
    </xf>
    <xf numFmtId="44" fontId="3" fillId="0" borderId="2" xfId="5" applyFont="1" applyFill="1" applyBorder="1" applyAlignment="1" applyProtection="1">
      <alignment horizontal="left" vertical="center" wrapText="1"/>
      <protection locked="0"/>
    </xf>
    <xf numFmtId="44" fontId="3" fillId="0" borderId="3" xfId="5" applyFont="1" applyFill="1" applyBorder="1" applyAlignment="1" applyProtection="1">
      <alignment horizontal="left" vertical="center" wrapText="1"/>
      <protection locked="0"/>
    </xf>
    <xf numFmtId="44" fontId="63" fillId="7" borderId="5" xfId="5" applyFont="1" applyFill="1" applyBorder="1" applyAlignment="1" applyProtection="1">
      <alignment vertical="center" wrapText="1"/>
    </xf>
    <xf numFmtId="44" fontId="63" fillId="7" borderId="2" xfId="5" applyFont="1" applyFill="1" applyBorder="1" applyAlignment="1" applyProtection="1">
      <alignment vertical="center" wrapText="1"/>
    </xf>
    <xf numFmtId="44" fontId="63" fillId="7" borderId="3" xfId="5" applyFont="1" applyFill="1" applyBorder="1" applyAlignment="1" applyProtection="1">
      <alignment vertical="center" wrapText="1"/>
    </xf>
    <xf numFmtId="49" fontId="16" fillId="4" borderId="22" xfId="3" applyNumberFormat="1" applyFont="1" applyFill="1" applyBorder="1" applyAlignment="1">
      <alignment horizontal="center" wrapText="1"/>
    </xf>
    <xf numFmtId="167" fontId="4" fillId="0" borderId="1" xfId="4" applyNumberFormat="1" applyFont="1" applyBorder="1" applyAlignment="1" applyProtection="1">
      <alignment horizontal="left" vertical="center"/>
      <protection locked="0"/>
    </xf>
    <xf numFmtId="0" fontId="12" fillId="7" borderId="18" xfId="3" applyFont="1" applyFill="1" applyBorder="1" applyAlignment="1">
      <alignment horizontal="center" vertical="center"/>
    </xf>
    <xf numFmtId="0" fontId="12" fillId="7" borderId="16" xfId="3" applyFont="1" applyFill="1" applyBorder="1" applyAlignment="1">
      <alignment horizontal="center" vertical="center"/>
    </xf>
    <xf numFmtId="0" fontId="12" fillId="7" borderId="17" xfId="3" applyFont="1" applyFill="1" applyBorder="1" applyAlignment="1">
      <alignment horizontal="center" vertical="center"/>
    </xf>
    <xf numFmtId="49" fontId="16" fillId="4" borderId="6" xfId="3" applyNumberFormat="1" applyFont="1" applyFill="1" applyBorder="1" applyAlignment="1">
      <alignment horizontal="left" vertical="center" wrapText="1"/>
    </xf>
    <xf numFmtId="49" fontId="16" fillId="4" borderId="0" xfId="3" applyNumberFormat="1" applyFont="1" applyFill="1" applyAlignment="1">
      <alignment horizontal="left" vertical="center" wrapText="1"/>
    </xf>
    <xf numFmtId="0" fontId="48" fillId="4" borderId="0" xfId="3" applyFont="1" applyFill="1" applyAlignment="1">
      <alignment horizontal="center" vertical="center" wrapText="1"/>
    </xf>
    <xf numFmtId="0" fontId="48" fillId="4" borderId="21" xfId="3" applyFont="1" applyFill="1" applyBorder="1" applyAlignment="1">
      <alignment horizontal="center" vertical="center" wrapText="1"/>
    </xf>
    <xf numFmtId="172" fontId="63" fillId="4" borderId="19" xfId="9" applyNumberFormat="1" applyFont="1" applyFill="1" applyBorder="1" applyAlignment="1" applyProtection="1">
      <alignment horizontal="center" vertical="center" wrapText="1"/>
    </xf>
    <xf numFmtId="172" fontId="63" fillId="4" borderId="20" xfId="9" applyNumberFormat="1" applyFont="1" applyFill="1" applyBorder="1" applyAlignment="1" applyProtection="1">
      <alignment horizontal="center" vertical="center" wrapText="1"/>
    </xf>
    <xf numFmtId="0" fontId="16" fillId="4" borderId="19" xfId="4" applyFont="1" applyFill="1" applyBorder="1" applyAlignment="1">
      <alignment vertical="center"/>
    </xf>
    <xf numFmtId="0" fontId="16" fillId="4" borderId="1" xfId="4" applyFont="1" applyFill="1" applyBorder="1" applyAlignment="1">
      <alignment vertical="center"/>
    </xf>
    <xf numFmtId="0" fontId="68" fillId="4" borderId="1" xfId="4" applyFont="1" applyFill="1" applyBorder="1" applyAlignment="1">
      <alignment horizontal="left" vertical="center" wrapText="1"/>
    </xf>
    <xf numFmtId="0" fontId="68" fillId="4" borderId="20" xfId="4" applyFont="1" applyFill="1" applyBorder="1" applyAlignment="1">
      <alignment horizontal="left" vertical="center" wrapText="1"/>
    </xf>
    <xf numFmtId="0" fontId="3" fillId="4" borderId="5" xfId="3" applyFont="1" applyFill="1" applyBorder="1" applyAlignment="1" applyProtection="1">
      <alignment horizontal="left" vertical="top" wrapText="1"/>
      <protection locked="0"/>
    </xf>
    <xf numFmtId="0" fontId="3" fillId="4" borderId="2" xfId="3" applyFont="1" applyFill="1" applyBorder="1" applyAlignment="1" applyProtection="1">
      <alignment horizontal="left" vertical="top" wrapText="1"/>
      <protection locked="0"/>
    </xf>
    <xf numFmtId="0" fontId="3" fillId="4" borderId="3" xfId="3" applyFont="1" applyFill="1" applyBorder="1" applyAlignment="1" applyProtection="1">
      <alignment horizontal="left" vertical="top" wrapText="1"/>
      <protection locked="0"/>
    </xf>
    <xf numFmtId="0" fontId="17" fillId="4" borderId="16" xfId="4" applyFont="1" applyFill="1" applyBorder="1" applyAlignment="1">
      <alignment horizontal="left" vertical="center" wrapText="1"/>
    </xf>
    <xf numFmtId="0" fontId="17" fillId="4" borderId="17" xfId="4" applyFont="1" applyFill="1" applyBorder="1" applyAlignment="1">
      <alignment horizontal="left" vertical="center" wrapText="1"/>
    </xf>
    <xf numFmtId="0" fontId="16" fillId="4" borderId="6" xfId="4" applyFont="1" applyFill="1" applyBorder="1" applyAlignment="1">
      <alignment vertical="center"/>
    </xf>
    <xf numFmtId="0" fontId="16" fillId="4" borderId="0" xfId="4" applyFont="1" applyFill="1" applyAlignment="1">
      <alignment vertical="center"/>
    </xf>
    <xf numFmtId="170" fontId="17" fillId="4" borderId="0" xfId="4" applyNumberFormat="1" applyFont="1" applyFill="1" applyAlignment="1">
      <alignment horizontal="left" vertical="center" wrapText="1"/>
    </xf>
    <xf numFmtId="170" fontId="17" fillId="4" borderId="21" xfId="4" applyNumberFormat="1" applyFont="1" applyFill="1" applyBorder="1" applyAlignment="1">
      <alignment horizontal="left" vertical="center" wrapText="1"/>
    </xf>
    <xf numFmtId="0" fontId="17" fillId="4" borderId="0" xfId="4" applyFont="1" applyFill="1" applyAlignment="1" applyProtection="1">
      <alignment horizontal="left" vertical="center" wrapText="1"/>
      <protection locked="0"/>
    </xf>
    <xf numFmtId="0" fontId="17" fillId="4" borderId="21" xfId="4" applyFont="1" applyFill="1" applyBorder="1" applyAlignment="1" applyProtection="1">
      <alignment horizontal="left" vertical="center" wrapText="1"/>
      <protection locked="0"/>
    </xf>
    <xf numFmtId="0" fontId="17" fillId="4" borderId="0" xfId="4" applyFont="1" applyFill="1" applyAlignment="1">
      <alignment horizontal="left" vertical="center" wrapText="1"/>
    </xf>
    <xf numFmtId="0" fontId="17" fillId="4" borderId="21" xfId="4" applyFont="1" applyFill="1" applyBorder="1" applyAlignment="1">
      <alignment horizontal="left" vertical="center" wrapText="1"/>
    </xf>
    <xf numFmtId="0" fontId="16" fillId="4" borderId="6" xfId="4" applyFont="1" applyFill="1" applyBorder="1" applyAlignment="1">
      <alignment horizontal="left" vertical="center" wrapText="1"/>
    </xf>
    <xf numFmtId="0" fontId="16" fillId="4" borderId="0" xfId="4" applyFont="1" applyFill="1" applyAlignment="1">
      <alignment horizontal="left" vertical="center" wrapText="1"/>
    </xf>
    <xf numFmtId="0" fontId="71" fillId="0" borderId="0" xfId="4" applyFont="1" applyAlignment="1">
      <alignment horizontal="left"/>
    </xf>
    <xf numFmtId="0" fontId="37" fillId="3" borderId="0" xfId="3" applyFont="1" applyFill="1" applyAlignment="1">
      <alignment horizontal="center" vertical="center"/>
    </xf>
    <xf numFmtId="0" fontId="16" fillId="4" borderId="18" xfId="4" applyFont="1" applyFill="1" applyBorder="1" applyAlignment="1">
      <alignment vertical="center"/>
    </xf>
    <xf numFmtId="0" fontId="16" fillId="4" borderId="16" xfId="4" applyFont="1" applyFill="1" applyBorder="1" applyAlignment="1">
      <alignment vertical="center"/>
    </xf>
    <xf numFmtId="0" fontId="16" fillId="4" borderId="19" xfId="0" applyFont="1" applyFill="1" applyBorder="1" applyAlignment="1">
      <alignment vertical="center"/>
    </xf>
    <xf numFmtId="0" fontId="16" fillId="4" borderId="1" xfId="0" applyFont="1" applyFill="1" applyBorder="1" applyAlignment="1">
      <alignment vertical="center"/>
    </xf>
    <xf numFmtId="0" fontId="17" fillId="4" borderId="1" xfId="4" applyFont="1" applyFill="1" applyBorder="1" applyAlignment="1">
      <alignment horizontal="left" vertical="center" wrapText="1"/>
    </xf>
    <xf numFmtId="0" fontId="17" fillId="4" borderId="20" xfId="4" applyFont="1" applyFill="1" applyBorder="1" applyAlignment="1">
      <alignment horizontal="left" vertical="center" wrapText="1"/>
    </xf>
    <xf numFmtId="0" fontId="16" fillId="4" borderId="6" xfId="4" applyFont="1" applyFill="1" applyBorder="1" applyAlignment="1">
      <alignment vertical="center" wrapText="1"/>
    </xf>
    <xf numFmtId="0" fontId="16" fillId="4" borderId="0" xfId="4" applyFont="1" applyFill="1" applyAlignment="1">
      <alignment vertical="center" wrapText="1"/>
    </xf>
    <xf numFmtId="0" fontId="16" fillId="4" borderId="18" xfId="4" applyFont="1" applyFill="1" applyBorder="1" applyAlignment="1">
      <alignment vertical="center" wrapText="1"/>
    </xf>
    <xf numFmtId="0" fontId="16" fillId="4" borderId="16" xfId="4" applyFont="1" applyFill="1" applyBorder="1" applyAlignment="1">
      <alignment vertical="center" wrapText="1"/>
    </xf>
    <xf numFmtId="0" fontId="22" fillId="4" borderId="4" xfId="4" applyFont="1" applyFill="1" applyBorder="1" applyAlignment="1">
      <alignment horizontal="center" vertical="center" wrapText="1"/>
    </xf>
    <xf numFmtId="0" fontId="22" fillId="4" borderId="4" xfId="4" applyFont="1" applyFill="1" applyBorder="1" applyAlignment="1">
      <alignment horizontal="center" vertical="center"/>
    </xf>
    <xf numFmtId="0" fontId="8" fillId="0" borderId="0" xfId="3" applyFont="1" applyAlignment="1">
      <alignment horizontal="center" vertical="center"/>
    </xf>
    <xf numFmtId="0" fontId="22" fillId="4" borderId="5" xfId="3" applyFont="1" applyFill="1" applyBorder="1" applyAlignment="1">
      <alignment horizontal="center" vertical="center"/>
    </xf>
    <xf numFmtId="0" fontId="22" fillId="4" borderId="2" xfId="3" applyFont="1" applyFill="1" applyBorder="1" applyAlignment="1">
      <alignment horizontal="center" vertical="center"/>
    </xf>
    <xf numFmtId="0" fontId="22" fillId="4" borderId="3" xfId="3" applyFont="1" applyFill="1" applyBorder="1" applyAlignment="1">
      <alignment horizontal="center" vertical="center"/>
    </xf>
    <xf numFmtId="44" fontId="38" fillId="7" borderId="2" xfId="5" applyFont="1" applyFill="1" applyBorder="1" applyAlignment="1" applyProtection="1">
      <alignment vertical="center" wrapText="1"/>
    </xf>
    <xf numFmtId="44" fontId="38" fillId="7" borderId="3" xfId="5" applyFont="1" applyFill="1" applyBorder="1" applyAlignment="1" applyProtection="1">
      <alignment vertical="center" wrapText="1"/>
    </xf>
  </cellXfs>
  <cellStyles count="10">
    <cellStyle name="Hyperlink" xfId="6" xr:uid="{DFD07E1E-8698-4A13-85E2-CC20E8E94517}"/>
    <cellStyle name="Lien hypertexte" xfId="1" builtinId="8"/>
    <cellStyle name="Lien hypertexte 2" xfId="7" xr:uid="{766D8E5C-1113-41A3-841B-76274579B8B6}"/>
    <cellStyle name="Monétaire 2" xfId="5" xr:uid="{ABDC7E65-C2E3-4A1F-8BA7-FF42F875B9C8}"/>
    <cellStyle name="Normal" xfId="0" builtinId="0"/>
    <cellStyle name="Normal 2" xfId="2" xr:uid="{E172D8C5-3CEB-4AF8-B169-90736299ED0F}"/>
    <cellStyle name="Normal 2 2" xfId="4" xr:uid="{523E3823-2C2B-4DAC-BF60-906C13FAAFB0}"/>
    <cellStyle name="Normal 3" xfId="3" xr:uid="{73F2B9F9-A2C6-42F0-B5DA-418669B30F82}"/>
    <cellStyle name="Pourcentage" xfId="9" builtinId="5"/>
    <cellStyle name="Pourcentage 2" xfId="8" xr:uid="{03B702C7-048B-4812-B4C9-317E183C7617}"/>
  </cellStyles>
  <dxfs count="12">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solid">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E3E9F5"/>
      <color rgb="FFC9F1FF"/>
      <color rgb="FFFFFFCC"/>
      <color rgb="FF460B4E"/>
      <color rgb="FFE1F7FF"/>
      <color rgb="FF37A9FF"/>
      <color rgb="FFF1D5FF"/>
      <color rgb="FFE7B7FF"/>
      <color rgb="FFCD9BFF"/>
      <color rgb="FFE0C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1961905</xdr:colOff>
      <xdr:row>2</xdr:row>
      <xdr:rowOff>209435</xdr:rowOff>
    </xdr:to>
    <xdr:pic>
      <xdr:nvPicPr>
        <xdr:cNvPr id="2" name="Image 1">
          <a:extLst>
            <a:ext uri="{FF2B5EF4-FFF2-40B4-BE49-F238E27FC236}">
              <a16:creationId xmlns:a16="http://schemas.microsoft.com/office/drawing/2014/main" id="{D85E31E5-5927-0F3C-68F8-17453823BCFA}"/>
            </a:ext>
          </a:extLst>
        </xdr:cNvPr>
        <xdr:cNvPicPr>
          <a:picLocks noChangeAspect="1"/>
        </xdr:cNvPicPr>
      </xdr:nvPicPr>
      <xdr:blipFill>
        <a:blip xmlns:r="http://schemas.openxmlformats.org/officeDocument/2006/relationships" r:embed="rId1"/>
        <a:stretch>
          <a:fillRect/>
        </a:stretch>
      </xdr:blipFill>
      <xdr:spPr>
        <a:xfrm>
          <a:off x="285750" y="0"/>
          <a:ext cx="1961905" cy="9238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1667424</xdr:colOff>
      <xdr:row>2</xdr:row>
      <xdr:rowOff>209435</xdr:rowOff>
    </xdr:to>
    <xdr:pic>
      <xdr:nvPicPr>
        <xdr:cNvPr id="2" name="Image 1">
          <a:extLst>
            <a:ext uri="{FF2B5EF4-FFF2-40B4-BE49-F238E27FC236}">
              <a16:creationId xmlns:a16="http://schemas.microsoft.com/office/drawing/2014/main" id="{C170EE46-20F8-D792-2D67-9921A5667491}"/>
            </a:ext>
          </a:extLst>
        </xdr:cNvPr>
        <xdr:cNvPicPr>
          <a:picLocks noChangeAspect="1"/>
        </xdr:cNvPicPr>
      </xdr:nvPicPr>
      <xdr:blipFill>
        <a:blip xmlns:r="http://schemas.openxmlformats.org/officeDocument/2006/relationships" r:embed="rId1"/>
        <a:stretch>
          <a:fillRect/>
        </a:stretch>
      </xdr:blipFill>
      <xdr:spPr>
        <a:xfrm>
          <a:off x="285750" y="0"/>
          <a:ext cx="1961905" cy="9238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522572</xdr:colOff>
      <xdr:row>2</xdr:row>
      <xdr:rowOff>197793</xdr:rowOff>
    </xdr:to>
    <xdr:pic>
      <xdr:nvPicPr>
        <xdr:cNvPr id="2" name="Image 1">
          <a:extLst>
            <a:ext uri="{FF2B5EF4-FFF2-40B4-BE49-F238E27FC236}">
              <a16:creationId xmlns:a16="http://schemas.microsoft.com/office/drawing/2014/main" id="{217F9C2A-3DDD-D1F5-9687-2283232DEA1E}"/>
            </a:ext>
          </a:extLst>
        </xdr:cNvPr>
        <xdr:cNvPicPr>
          <a:picLocks noChangeAspect="1"/>
        </xdr:cNvPicPr>
      </xdr:nvPicPr>
      <xdr:blipFill>
        <a:blip xmlns:r="http://schemas.openxmlformats.org/officeDocument/2006/relationships" r:embed="rId1"/>
        <a:stretch>
          <a:fillRect/>
        </a:stretch>
      </xdr:blipFill>
      <xdr:spPr>
        <a:xfrm>
          <a:off x="285750" y="0"/>
          <a:ext cx="1961905" cy="9238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1961905</xdr:colOff>
      <xdr:row>2</xdr:row>
      <xdr:rowOff>190385</xdr:rowOff>
    </xdr:to>
    <xdr:pic>
      <xdr:nvPicPr>
        <xdr:cNvPr id="3" name="Image 2">
          <a:extLst>
            <a:ext uri="{FF2B5EF4-FFF2-40B4-BE49-F238E27FC236}">
              <a16:creationId xmlns:a16="http://schemas.microsoft.com/office/drawing/2014/main" id="{DAAD0C0A-6EBB-E0A7-F39A-C2845924D3FA}"/>
            </a:ext>
          </a:extLst>
        </xdr:cNvPr>
        <xdr:cNvPicPr>
          <a:picLocks noChangeAspect="1"/>
        </xdr:cNvPicPr>
      </xdr:nvPicPr>
      <xdr:blipFill>
        <a:blip xmlns:r="http://schemas.openxmlformats.org/officeDocument/2006/relationships" r:embed="rId1"/>
        <a:stretch>
          <a:fillRect/>
        </a:stretch>
      </xdr:blipFill>
      <xdr:spPr>
        <a:xfrm>
          <a:off x="419100" y="0"/>
          <a:ext cx="1961905" cy="9238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82550</xdr:colOff>
      <xdr:row>0</xdr:row>
      <xdr:rowOff>0</xdr:rowOff>
    </xdr:from>
    <xdr:to>
      <xdr:col>2</xdr:col>
      <xdr:colOff>1549400</xdr:colOff>
      <xdr:row>1</xdr:row>
      <xdr:rowOff>163386</xdr:rowOff>
    </xdr:to>
    <xdr:pic>
      <xdr:nvPicPr>
        <xdr:cNvPr id="3" name="Image 2">
          <a:extLst>
            <a:ext uri="{FF2B5EF4-FFF2-40B4-BE49-F238E27FC236}">
              <a16:creationId xmlns:a16="http://schemas.microsoft.com/office/drawing/2014/main" id="{94CB513F-104E-41D2-BD63-270FD6C5D2E5}"/>
            </a:ext>
          </a:extLst>
        </xdr:cNvPr>
        <xdr:cNvPicPr>
          <a:picLocks noChangeAspect="1"/>
        </xdr:cNvPicPr>
      </xdr:nvPicPr>
      <xdr:blipFill>
        <a:blip xmlns:r="http://schemas.openxmlformats.org/officeDocument/2006/relationships" r:embed="rId1"/>
        <a:stretch>
          <a:fillRect/>
        </a:stretch>
      </xdr:blipFill>
      <xdr:spPr>
        <a:xfrm>
          <a:off x="196850" y="0"/>
          <a:ext cx="1651000" cy="8745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1721015</xdr:colOff>
      <xdr:row>2</xdr:row>
      <xdr:rowOff>95249</xdr:rowOff>
    </xdr:to>
    <xdr:pic>
      <xdr:nvPicPr>
        <xdr:cNvPr id="3" name="Image 2">
          <a:extLst>
            <a:ext uri="{FF2B5EF4-FFF2-40B4-BE49-F238E27FC236}">
              <a16:creationId xmlns:a16="http://schemas.microsoft.com/office/drawing/2014/main" id="{8B870189-1B82-C732-3EC2-EB63002D79C2}"/>
            </a:ext>
          </a:extLst>
        </xdr:cNvPr>
        <xdr:cNvPicPr>
          <a:picLocks noChangeAspect="1"/>
        </xdr:cNvPicPr>
      </xdr:nvPicPr>
      <xdr:blipFill>
        <a:blip xmlns:r="http://schemas.openxmlformats.org/officeDocument/2006/relationships" r:embed="rId1"/>
        <a:stretch>
          <a:fillRect/>
        </a:stretch>
      </xdr:blipFill>
      <xdr:spPr>
        <a:xfrm>
          <a:off x="285750" y="0"/>
          <a:ext cx="1721015" cy="809624"/>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06893-42EF-4DB5-8B6D-54BB87C6469C}">
  <sheetPr>
    <tabColor theme="4" tint="-0.499984740745262"/>
    <pageSetUpPr fitToPage="1"/>
  </sheetPr>
  <dimension ref="B1:P111"/>
  <sheetViews>
    <sheetView showGridLines="0" tabSelected="1" zoomScaleNormal="100" workbookViewId="0">
      <selection activeCell="C8" sqref="C8:H8"/>
    </sheetView>
  </sheetViews>
  <sheetFormatPr baseColWidth="10" defaultColWidth="10.81640625" defaultRowHeight="14" x14ac:dyDescent="0.35"/>
  <cols>
    <col min="1" max="1" width="1.54296875" style="109" customWidth="1"/>
    <col min="2" max="2" width="2.54296875" style="109" customWidth="1"/>
    <col min="3" max="3" width="41.7265625" style="109" customWidth="1"/>
    <col min="4" max="4" width="24.81640625" style="109" customWidth="1"/>
    <col min="5" max="6" width="20.54296875" style="109" customWidth="1"/>
    <col min="7" max="8" width="23.54296875" style="109" customWidth="1"/>
    <col min="9" max="9" width="2.54296875" style="113" customWidth="1"/>
    <col min="10" max="10" width="1.54296875" style="109" customWidth="1"/>
    <col min="11" max="11" width="28.1796875" style="109" bestFit="1" customWidth="1"/>
    <col min="12" max="14" width="21.54296875" style="109" customWidth="1"/>
    <col min="15" max="16384" width="10.81640625" style="109"/>
  </cols>
  <sheetData>
    <row r="1" spans="2:13" ht="38.15" customHeight="1" x14ac:dyDescent="0.35">
      <c r="E1" s="545" t="s">
        <v>0</v>
      </c>
      <c r="F1" s="545"/>
      <c r="G1" s="545"/>
      <c r="H1" s="545"/>
      <c r="I1" s="545"/>
      <c r="J1" s="110"/>
      <c r="K1" s="110"/>
      <c r="L1" s="110"/>
      <c r="M1" s="111"/>
    </row>
    <row r="2" spans="2:13" ht="18" customHeight="1" x14ac:dyDescent="0.35">
      <c r="I2" s="112" t="s">
        <v>1</v>
      </c>
      <c r="L2" s="113"/>
    </row>
    <row r="3" spans="2:13" ht="18" customHeight="1" x14ac:dyDescent="0.35">
      <c r="C3" s="114"/>
      <c r="D3" s="114"/>
      <c r="E3" s="115"/>
      <c r="I3" s="203" t="s">
        <v>312</v>
      </c>
      <c r="L3" s="113"/>
    </row>
    <row r="4" spans="2:13" ht="10" customHeight="1" x14ac:dyDescent="0.35">
      <c r="C4" s="114"/>
      <c r="D4" s="114"/>
      <c r="E4" s="115"/>
      <c r="I4" s="116"/>
      <c r="L4" s="113"/>
    </row>
    <row r="5" spans="2:13" ht="70" customHeight="1" x14ac:dyDescent="0.35">
      <c r="C5" s="570" t="s">
        <v>2</v>
      </c>
      <c r="D5" s="571"/>
      <c r="E5" s="571"/>
      <c r="F5" s="571"/>
      <c r="G5" s="571"/>
      <c r="H5" s="572"/>
      <c r="I5" s="116"/>
      <c r="L5" s="113"/>
    </row>
    <row r="6" spans="2:13" ht="10" customHeight="1" thickBot="1" x14ac:dyDescent="0.4">
      <c r="L6" s="117"/>
    </row>
    <row r="7" spans="2:13" ht="10" customHeight="1" x14ac:dyDescent="0.35">
      <c r="B7" s="118"/>
      <c r="C7" s="119"/>
      <c r="D7" s="119"/>
      <c r="E7" s="120"/>
      <c r="F7" s="121"/>
      <c r="G7" s="121"/>
      <c r="H7" s="121"/>
      <c r="I7" s="122"/>
      <c r="L7" s="113"/>
    </row>
    <row r="8" spans="2:13" ht="26.15" customHeight="1" x14ac:dyDescent="0.35">
      <c r="B8" s="123"/>
      <c r="C8" s="557" t="s">
        <v>3</v>
      </c>
      <c r="D8" s="557"/>
      <c r="E8" s="557"/>
      <c r="F8" s="557"/>
      <c r="G8" s="557"/>
      <c r="H8" s="557"/>
      <c r="I8" s="124"/>
      <c r="L8" s="113"/>
    </row>
    <row r="9" spans="2:13" ht="28" customHeight="1" x14ac:dyDescent="0.35">
      <c r="B9" s="123"/>
      <c r="C9" s="569" t="s">
        <v>4</v>
      </c>
      <c r="D9" s="569"/>
      <c r="E9" s="569"/>
      <c r="F9" s="569"/>
      <c r="G9" s="569"/>
      <c r="H9" s="569"/>
      <c r="I9" s="126"/>
    </row>
    <row r="10" spans="2:13" ht="10" customHeight="1" x14ac:dyDescent="0.35">
      <c r="B10" s="123"/>
      <c r="C10" s="127"/>
      <c r="D10" s="128"/>
      <c r="E10" s="128"/>
      <c r="F10" s="128"/>
      <c r="G10" s="128"/>
      <c r="H10" s="129"/>
      <c r="I10" s="126"/>
    </row>
    <row r="11" spans="2:13" ht="24" customHeight="1" x14ac:dyDescent="0.35">
      <c r="B11" s="123"/>
      <c r="C11" s="555" t="s">
        <v>5</v>
      </c>
      <c r="D11" s="556"/>
      <c r="E11" s="552"/>
      <c r="F11" s="553"/>
      <c r="G11" s="553"/>
      <c r="H11" s="554"/>
      <c r="I11" s="126"/>
    </row>
    <row r="12" spans="2:13" ht="24" customHeight="1" x14ac:dyDescent="0.35">
      <c r="B12" s="123"/>
      <c r="C12" s="555" t="s">
        <v>6</v>
      </c>
      <c r="D12" s="556"/>
      <c r="E12" s="552"/>
      <c r="F12" s="553"/>
      <c r="G12" s="553"/>
      <c r="H12" s="554"/>
      <c r="I12" s="126"/>
    </row>
    <row r="13" spans="2:13" ht="24" customHeight="1" x14ac:dyDescent="0.35">
      <c r="B13" s="123"/>
      <c r="C13" s="555" t="s">
        <v>7</v>
      </c>
      <c r="D13" s="556"/>
      <c r="E13" s="552"/>
      <c r="F13" s="553"/>
      <c r="G13" s="553"/>
      <c r="H13" s="554"/>
      <c r="I13" s="126"/>
    </row>
    <row r="14" spans="2:13" ht="24" customHeight="1" x14ac:dyDescent="0.35">
      <c r="B14" s="123"/>
      <c r="C14" s="555" t="s">
        <v>8</v>
      </c>
      <c r="D14" s="556"/>
      <c r="E14" s="552"/>
      <c r="F14" s="553"/>
      <c r="G14" s="553"/>
      <c r="H14" s="554"/>
      <c r="I14" s="126"/>
    </row>
    <row r="15" spans="2:13" ht="24" customHeight="1" x14ac:dyDescent="0.35">
      <c r="B15" s="123"/>
      <c r="C15" s="555" t="s">
        <v>9</v>
      </c>
      <c r="D15" s="556"/>
      <c r="E15" s="202"/>
      <c r="F15" s="583" t="s">
        <v>10</v>
      </c>
      <c r="G15" s="584"/>
      <c r="H15" s="132" t="s">
        <v>11</v>
      </c>
      <c r="I15" s="126"/>
    </row>
    <row r="16" spans="2:13" ht="24" customHeight="1" x14ac:dyDescent="0.35">
      <c r="B16" s="123"/>
      <c r="C16" s="555" t="s">
        <v>12</v>
      </c>
      <c r="D16" s="578"/>
      <c r="E16" s="573" t="s">
        <v>123</v>
      </c>
      <c r="F16" s="574"/>
      <c r="G16" s="574"/>
      <c r="H16" s="575"/>
      <c r="I16" s="126"/>
    </row>
    <row r="17" spans="2:16" ht="10" customHeight="1" x14ac:dyDescent="0.35">
      <c r="B17" s="123"/>
      <c r="C17" s="134"/>
      <c r="D17" s="135"/>
      <c r="E17" s="136"/>
      <c r="F17" s="137"/>
      <c r="G17" s="137"/>
      <c r="H17" s="138"/>
      <c r="I17" s="126"/>
    </row>
    <row r="18" spans="2:16" ht="28" customHeight="1" x14ac:dyDescent="0.35">
      <c r="B18" s="123"/>
      <c r="C18" s="547" t="s">
        <v>14</v>
      </c>
      <c r="D18" s="547"/>
      <c r="E18" s="547"/>
      <c r="F18" s="547"/>
      <c r="G18" s="547"/>
      <c r="H18" s="547"/>
      <c r="I18" s="126"/>
      <c r="L18" s="560"/>
      <c r="M18" s="560"/>
      <c r="N18" s="560"/>
      <c r="O18" s="560"/>
      <c r="P18" s="560"/>
    </row>
    <row r="19" spans="2:16" ht="34" customHeight="1" x14ac:dyDescent="0.35">
      <c r="B19" s="123"/>
      <c r="C19" s="579" t="s">
        <v>15</v>
      </c>
      <c r="D19" s="580"/>
      <c r="E19" s="580"/>
      <c r="F19" s="580"/>
      <c r="G19" s="580"/>
      <c r="H19" s="581"/>
      <c r="I19" s="126"/>
      <c r="L19" s="139"/>
      <c r="M19" s="139"/>
      <c r="N19" s="139"/>
      <c r="O19" s="139"/>
      <c r="P19" s="139"/>
    </row>
    <row r="20" spans="2:16" ht="10" customHeight="1" x14ac:dyDescent="0.35">
      <c r="B20" s="123"/>
      <c r="C20" s="140"/>
      <c r="D20" s="140"/>
      <c r="E20" s="140"/>
      <c r="F20" s="140"/>
      <c r="G20" s="140"/>
      <c r="H20" s="140"/>
      <c r="I20" s="126"/>
      <c r="L20" s="139"/>
      <c r="M20" s="139"/>
      <c r="N20" s="139"/>
      <c r="O20" s="139"/>
      <c r="P20" s="139"/>
    </row>
    <row r="21" spans="2:16" ht="10" customHeight="1" x14ac:dyDescent="0.35">
      <c r="B21" s="123"/>
      <c r="C21" s="127"/>
      <c r="D21" s="128"/>
      <c r="E21" s="128"/>
      <c r="F21" s="128"/>
      <c r="G21" s="128"/>
      <c r="H21" s="129"/>
      <c r="I21" s="126"/>
    </row>
    <row r="22" spans="2:16" ht="24" customHeight="1" x14ac:dyDescent="0.35">
      <c r="B22" s="123"/>
      <c r="C22" s="555" t="s">
        <v>16</v>
      </c>
      <c r="D22" s="556"/>
      <c r="E22" s="552"/>
      <c r="F22" s="553"/>
      <c r="G22" s="553"/>
      <c r="H22" s="554"/>
      <c r="I22" s="126"/>
      <c r="L22" s="560"/>
      <c r="M22" s="560"/>
      <c r="N22" s="560"/>
      <c r="O22" s="560"/>
      <c r="P22" s="560"/>
    </row>
    <row r="23" spans="2:16" ht="24" customHeight="1" x14ac:dyDescent="0.35">
      <c r="B23" s="123"/>
      <c r="C23" s="555" t="s">
        <v>17</v>
      </c>
      <c r="D23" s="556"/>
      <c r="E23" s="552"/>
      <c r="F23" s="553"/>
      <c r="G23" s="553"/>
      <c r="H23" s="554"/>
      <c r="I23" s="126"/>
      <c r="L23" s="139"/>
      <c r="M23" s="139"/>
      <c r="N23" s="139"/>
      <c r="O23" s="139"/>
      <c r="P23" s="139"/>
    </row>
    <row r="24" spans="2:16" ht="24" customHeight="1" x14ac:dyDescent="0.35">
      <c r="B24" s="123"/>
      <c r="C24" s="130" t="s">
        <v>18</v>
      </c>
      <c r="D24" s="131"/>
      <c r="E24" s="552"/>
      <c r="F24" s="553"/>
      <c r="G24" s="553"/>
      <c r="H24" s="554"/>
      <c r="I24" s="126"/>
      <c r="L24" s="139"/>
      <c r="M24" s="139"/>
      <c r="N24" s="139"/>
      <c r="O24" s="139"/>
      <c r="P24" s="139"/>
    </row>
    <row r="25" spans="2:16" ht="24" customHeight="1" x14ac:dyDescent="0.35">
      <c r="B25" s="123"/>
      <c r="C25" s="555" t="s">
        <v>19</v>
      </c>
      <c r="D25" s="556"/>
      <c r="E25" s="552"/>
      <c r="F25" s="553"/>
      <c r="G25" s="553"/>
      <c r="H25" s="554"/>
      <c r="I25" s="126"/>
    </row>
    <row r="26" spans="2:16" ht="24" customHeight="1" x14ac:dyDescent="0.35">
      <c r="B26" s="123"/>
      <c r="C26" s="555" t="s">
        <v>20</v>
      </c>
      <c r="D26" s="556"/>
      <c r="E26" s="558"/>
      <c r="F26" s="559"/>
      <c r="G26" s="561"/>
      <c r="H26" s="562"/>
      <c r="I26" s="126"/>
    </row>
    <row r="27" spans="2:16" ht="24" customHeight="1" x14ac:dyDescent="0.35">
      <c r="B27" s="123"/>
      <c r="C27" s="555" t="s">
        <v>21</v>
      </c>
      <c r="D27" s="556"/>
      <c r="E27" s="582"/>
      <c r="F27" s="553"/>
      <c r="G27" s="553"/>
      <c r="H27" s="554"/>
      <c r="I27" s="126"/>
    </row>
    <row r="28" spans="2:16" ht="26.15" customHeight="1" x14ac:dyDescent="0.35">
      <c r="B28" s="123"/>
      <c r="C28" s="567" t="str">
        <f>IF(AND(E27="",E22&lt;&gt;""),"L'adresse courriel du représentant officiel de l'entreprise est essentielle pour communiquer la décision","")</f>
        <v/>
      </c>
      <c r="D28" s="568"/>
      <c r="E28" s="563" t="s">
        <v>22</v>
      </c>
      <c r="F28" s="563"/>
      <c r="G28" s="563"/>
      <c r="H28" s="564"/>
      <c r="I28" s="126"/>
    </row>
    <row r="29" spans="2:16" ht="10" customHeight="1" x14ac:dyDescent="0.35">
      <c r="B29" s="123"/>
      <c r="C29" s="141"/>
      <c r="D29" s="136"/>
      <c r="E29" s="565"/>
      <c r="F29" s="565"/>
      <c r="G29" s="565"/>
      <c r="H29" s="566"/>
      <c r="I29" s="126"/>
    </row>
    <row r="30" spans="2:16" ht="34" customHeight="1" x14ac:dyDescent="0.35">
      <c r="B30" s="123"/>
      <c r="C30" s="546" t="s">
        <v>23</v>
      </c>
      <c r="D30" s="547"/>
      <c r="E30" s="547"/>
      <c r="F30" s="547"/>
      <c r="G30" s="547"/>
      <c r="H30" s="547"/>
      <c r="I30" s="126"/>
    </row>
    <row r="31" spans="2:16" ht="10" customHeight="1" x14ac:dyDescent="0.35">
      <c r="B31" s="123"/>
      <c r="C31" s="127"/>
      <c r="D31" s="128"/>
      <c r="E31" s="128"/>
      <c r="F31" s="128"/>
      <c r="G31" s="128"/>
      <c r="H31" s="129"/>
      <c r="I31" s="126"/>
    </row>
    <row r="32" spans="2:16" ht="24" customHeight="1" x14ac:dyDescent="0.35">
      <c r="B32" s="123"/>
      <c r="C32" s="555" t="s">
        <v>24</v>
      </c>
      <c r="D32" s="556"/>
      <c r="E32" s="552"/>
      <c r="F32" s="553"/>
      <c r="G32" s="553"/>
      <c r="H32" s="554"/>
      <c r="I32" s="126"/>
    </row>
    <row r="33" spans="2:16" ht="24" customHeight="1" x14ac:dyDescent="0.35">
      <c r="B33" s="123"/>
      <c r="C33" s="555" t="s">
        <v>25</v>
      </c>
      <c r="D33" s="556"/>
      <c r="E33" s="552"/>
      <c r="F33" s="553"/>
      <c r="G33" s="553"/>
      <c r="H33" s="554"/>
      <c r="I33" s="126"/>
    </row>
    <row r="34" spans="2:16" ht="24" customHeight="1" x14ac:dyDescent="0.35">
      <c r="B34" s="123"/>
      <c r="C34" s="555" t="s">
        <v>26</v>
      </c>
      <c r="D34" s="556"/>
      <c r="E34" s="552"/>
      <c r="F34" s="553"/>
      <c r="G34" s="553"/>
      <c r="H34" s="554"/>
      <c r="I34" s="126"/>
    </row>
    <row r="35" spans="2:16" ht="24" customHeight="1" x14ac:dyDescent="0.35">
      <c r="B35" s="123"/>
      <c r="C35" s="555" t="s">
        <v>27</v>
      </c>
      <c r="D35" s="556"/>
      <c r="E35" s="558"/>
      <c r="F35" s="559"/>
      <c r="G35" s="144"/>
      <c r="H35" s="145"/>
      <c r="I35" s="126"/>
    </row>
    <row r="36" spans="2:16" ht="24" customHeight="1" x14ac:dyDescent="0.35">
      <c r="B36" s="123"/>
      <c r="C36" s="555" t="s">
        <v>28</v>
      </c>
      <c r="D36" s="556"/>
      <c r="E36" s="585"/>
      <c r="F36" s="553"/>
      <c r="G36" s="553"/>
      <c r="H36" s="554"/>
      <c r="I36" s="126"/>
    </row>
    <row r="37" spans="2:16" ht="23.15" customHeight="1" x14ac:dyDescent="0.35">
      <c r="B37" s="123"/>
      <c r="C37" s="146"/>
      <c r="D37" s="147"/>
      <c r="E37" s="563" t="s">
        <v>29</v>
      </c>
      <c r="F37" s="563"/>
      <c r="G37" s="563"/>
      <c r="H37" s="564"/>
      <c r="I37" s="126"/>
    </row>
    <row r="38" spans="2:16" ht="10" customHeight="1" x14ac:dyDescent="0.35">
      <c r="B38" s="123"/>
      <c r="C38" s="134"/>
      <c r="D38" s="135"/>
      <c r="E38" s="565"/>
      <c r="F38" s="565"/>
      <c r="G38" s="565"/>
      <c r="H38" s="566"/>
      <c r="I38" s="126"/>
    </row>
    <row r="39" spans="2:16" ht="28" customHeight="1" x14ac:dyDescent="0.35">
      <c r="B39" s="123"/>
      <c r="C39" s="546" t="s">
        <v>30</v>
      </c>
      <c r="D39" s="547"/>
      <c r="E39" s="547"/>
      <c r="F39" s="547"/>
      <c r="G39" s="547"/>
      <c r="H39" s="547"/>
      <c r="I39" s="126"/>
    </row>
    <row r="40" spans="2:16" ht="28" customHeight="1" x14ac:dyDescent="0.35">
      <c r="B40" s="123"/>
      <c r="C40" s="548" t="s">
        <v>290</v>
      </c>
      <c r="D40" s="549"/>
      <c r="E40" s="549"/>
      <c r="F40" s="549"/>
      <c r="G40" s="549"/>
      <c r="H40" s="550"/>
      <c r="I40" s="126"/>
    </row>
    <row r="41" spans="2:16" ht="10" customHeight="1" x14ac:dyDescent="0.35">
      <c r="B41" s="123"/>
      <c r="C41" s="140"/>
      <c r="D41" s="140"/>
      <c r="E41" s="140"/>
      <c r="F41" s="140"/>
      <c r="G41" s="140"/>
      <c r="H41" s="140"/>
      <c r="I41" s="126"/>
      <c r="L41" s="139"/>
      <c r="M41" s="139"/>
      <c r="N41" s="139"/>
      <c r="O41" s="139"/>
      <c r="P41" s="139"/>
    </row>
    <row r="42" spans="2:16" ht="10" customHeight="1" x14ac:dyDescent="0.35">
      <c r="B42" s="123"/>
      <c r="C42" s="148"/>
      <c r="D42" s="147"/>
      <c r="E42" s="149"/>
      <c r="F42" s="149"/>
      <c r="G42" s="149"/>
      <c r="H42" s="150"/>
      <c r="I42" s="126"/>
    </row>
    <row r="43" spans="2:16" ht="60" customHeight="1" x14ac:dyDescent="0.35">
      <c r="B43" s="123"/>
      <c r="C43" s="533" t="s">
        <v>291</v>
      </c>
      <c r="D43" s="534"/>
      <c r="E43" s="534"/>
      <c r="F43" s="534"/>
      <c r="G43" s="534"/>
      <c r="H43" s="551"/>
      <c r="I43" s="126"/>
    </row>
    <row r="44" spans="2:16" ht="75.650000000000006" customHeight="1" x14ac:dyDescent="0.35">
      <c r="B44" s="123"/>
      <c r="C44" s="533" t="s">
        <v>31</v>
      </c>
      <c r="D44" s="534"/>
      <c r="E44" s="534"/>
      <c r="F44" s="534"/>
      <c r="G44" s="534"/>
      <c r="H44" s="551"/>
      <c r="I44" s="126"/>
    </row>
    <row r="45" spans="2:16" ht="26.15" customHeight="1" x14ac:dyDescent="0.35">
      <c r="B45" s="123"/>
      <c r="C45" s="533" t="s">
        <v>32</v>
      </c>
      <c r="D45" s="534"/>
      <c r="E45" s="534"/>
      <c r="F45" s="534"/>
      <c r="G45" s="534"/>
      <c r="H45" s="551"/>
      <c r="I45" s="126"/>
    </row>
    <row r="46" spans="2:16" ht="14.15" customHeight="1" x14ac:dyDescent="0.35">
      <c r="B46" s="123"/>
      <c r="C46" s="148"/>
      <c r="D46" s="147"/>
      <c r="E46" s="149"/>
      <c r="F46" s="149"/>
      <c r="G46" s="149"/>
      <c r="H46" s="150"/>
      <c r="I46" s="126"/>
    </row>
    <row r="47" spans="2:16" ht="26.15" customHeight="1" x14ac:dyDescent="0.35">
      <c r="B47" s="123"/>
      <c r="C47" s="576" t="s">
        <v>292</v>
      </c>
      <c r="D47" s="577"/>
      <c r="E47" s="31"/>
      <c r="F47" s="149"/>
      <c r="G47" s="149"/>
      <c r="H47" s="150"/>
      <c r="I47" s="126"/>
    </row>
    <row r="48" spans="2:16" ht="10" customHeight="1" x14ac:dyDescent="0.35">
      <c r="B48" s="123"/>
      <c r="C48" s="134"/>
      <c r="D48" s="135"/>
      <c r="E48" s="142"/>
      <c r="F48" s="142"/>
      <c r="G48" s="142"/>
      <c r="H48" s="143"/>
      <c r="I48" s="126"/>
    </row>
    <row r="49" spans="2:9" ht="28" customHeight="1" x14ac:dyDescent="0.35">
      <c r="B49" s="123"/>
      <c r="C49" s="546" t="s">
        <v>33</v>
      </c>
      <c r="D49" s="547"/>
      <c r="E49" s="547"/>
      <c r="F49" s="547"/>
      <c r="G49" s="547"/>
      <c r="H49" s="547"/>
      <c r="I49" s="126"/>
    </row>
    <row r="50" spans="2:9" ht="10" customHeight="1" x14ac:dyDescent="0.35">
      <c r="B50" s="123"/>
      <c r="C50" s="153"/>
      <c r="D50" s="154"/>
      <c r="E50" s="155"/>
      <c r="F50" s="155"/>
      <c r="G50" s="155"/>
      <c r="H50" s="156"/>
      <c r="I50" s="126"/>
    </row>
    <row r="51" spans="2:9" ht="25.5" customHeight="1" x14ac:dyDescent="0.35">
      <c r="B51" s="123"/>
      <c r="C51" s="555" t="s">
        <v>277</v>
      </c>
      <c r="D51" s="578"/>
      <c r="E51" s="31"/>
      <c r="F51" s="157"/>
      <c r="G51" s="157"/>
      <c r="H51" s="158"/>
      <c r="I51" s="126"/>
    </row>
    <row r="52" spans="2:9" ht="10" customHeight="1" x14ac:dyDescent="0.35">
      <c r="B52" s="123"/>
      <c r="C52" s="130"/>
      <c r="D52" s="131"/>
      <c r="E52" s="157"/>
      <c r="F52" s="157"/>
      <c r="G52" s="157"/>
      <c r="H52" s="158"/>
      <c r="I52" s="126"/>
    </row>
    <row r="53" spans="2:9" ht="34" customHeight="1" x14ac:dyDescent="0.35">
      <c r="B53" s="123"/>
      <c r="C53" s="524" t="s">
        <v>293</v>
      </c>
      <c r="D53" s="525"/>
      <c r="E53" s="31"/>
      <c r="F53" s="542" t="s">
        <v>34</v>
      </c>
      <c r="G53" s="543"/>
      <c r="H53" s="544"/>
      <c r="I53" s="126"/>
    </row>
    <row r="54" spans="2:9" ht="10" customHeight="1" x14ac:dyDescent="0.35">
      <c r="B54" s="123"/>
      <c r="C54" s="161"/>
      <c r="D54" s="162"/>
      <c r="E54" s="162"/>
      <c r="F54" s="162"/>
      <c r="G54" s="162"/>
      <c r="H54" s="163"/>
      <c r="I54" s="126"/>
    </row>
    <row r="55" spans="2:9" ht="28" customHeight="1" x14ac:dyDescent="0.35">
      <c r="B55" s="123"/>
      <c r="C55" s="555" t="s">
        <v>278</v>
      </c>
      <c r="D55" s="578"/>
      <c r="E55" s="32"/>
      <c r="F55" s="131"/>
      <c r="G55" s="131"/>
      <c r="H55" s="133"/>
      <c r="I55" s="126"/>
    </row>
    <row r="56" spans="2:9" ht="10" customHeight="1" x14ac:dyDescent="0.35">
      <c r="B56" s="123"/>
      <c r="C56" s="134"/>
      <c r="D56" s="135"/>
      <c r="E56" s="142"/>
      <c r="F56" s="142"/>
      <c r="G56" s="142"/>
      <c r="H56" s="143"/>
      <c r="I56" s="126"/>
    </row>
    <row r="57" spans="2:9" ht="10" customHeight="1" thickBot="1" x14ac:dyDescent="0.4">
      <c r="B57" s="164"/>
      <c r="C57" s="165"/>
      <c r="D57" s="165"/>
      <c r="E57" s="166"/>
      <c r="F57" s="167"/>
      <c r="G57" s="167"/>
      <c r="H57" s="167"/>
      <c r="I57" s="168"/>
    </row>
    <row r="58" spans="2:9" ht="14.15" customHeight="1" thickBot="1" x14ac:dyDescent="0.4">
      <c r="C58" s="169"/>
      <c r="D58" s="169"/>
      <c r="E58" s="117"/>
      <c r="F58" s="117"/>
      <c r="G58" s="117"/>
      <c r="H58" s="117"/>
    </row>
    <row r="59" spans="2:9" ht="10" customHeight="1" x14ac:dyDescent="0.35">
      <c r="B59" s="118"/>
      <c r="C59" s="170"/>
      <c r="D59" s="170"/>
      <c r="E59" s="120"/>
      <c r="F59" s="121"/>
      <c r="G59" s="121"/>
      <c r="H59" s="121"/>
      <c r="I59" s="171"/>
    </row>
    <row r="60" spans="2:9" ht="28" customHeight="1" x14ac:dyDescent="0.35">
      <c r="B60" s="123"/>
      <c r="C60" s="538" t="s">
        <v>35</v>
      </c>
      <c r="D60" s="539"/>
      <c r="E60" s="539"/>
      <c r="F60" s="539"/>
      <c r="G60" s="539"/>
      <c r="H60" s="540"/>
      <c r="I60" s="126"/>
    </row>
    <row r="61" spans="2:9" ht="10" customHeight="1" x14ac:dyDescent="0.35">
      <c r="B61" s="123"/>
      <c r="C61" s="172"/>
      <c r="D61" s="172"/>
      <c r="E61" s="117"/>
      <c r="F61" s="117"/>
      <c r="G61" s="117"/>
      <c r="H61" s="117"/>
      <c r="I61" s="126"/>
    </row>
    <row r="62" spans="2:9" ht="10" customHeight="1" x14ac:dyDescent="0.35">
      <c r="B62" s="123"/>
      <c r="C62" s="173"/>
      <c r="D62" s="174"/>
      <c r="E62" s="174"/>
      <c r="F62" s="174"/>
      <c r="G62" s="174"/>
      <c r="H62" s="175"/>
      <c r="I62" s="126"/>
    </row>
    <row r="63" spans="2:9" ht="51" customHeight="1" x14ac:dyDescent="0.35">
      <c r="B63" s="123"/>
      <c r="C63" s="535" t="s">
        <v>36</v>
      </c>
      <c r="D63" s="536"/>
      <c r="E63" s="536"/>
      <c r="F63" s="536"/>
      <c r="G63" s="536"/>
      <c r="H63" s="537"/>
      <c r="I63" s="126"/>
    </row>
    <row r="64" spans="2:9" ht="14.15" customHeight="1" x14ac:dyDescent="0.35">
      <c r="B64" s="123"/>
      <c r="C64" s="176"/>
      <c r="D64" s="177"/>
      <c r="E64" s="177"/>
      <c r="F64" s="177"/>
      <c r="G64" s="177"/>
      <c r="H64" s="178"/>
      <c r="I64" s="126"/>
    </row>
    <row r="65" spans="2:9" ht="50.15" customHeight="1" x14ac:dyDescent="0.35">
      <c r="B65" s="123"/>
      <c r="C65" s="176"/>
      <c r="D65" s="177"/>
      <c r="E65" s="179" t="s">
        <v>37</v>
      </c>
      <c r="F65" s="180" t="s">
        <v>294</v>
      </c>
      <c r="G65" s="180" t="s">
        <v>295</v>
      </c>
      <c r="H65" s="178"/>
      <c r="I65" s="126"/>
    </row>
    <row r="66" spans="2:9" ht="38.15" customHeight="1" x14ac:dyDescent="0.35">
      <c r="B66" s="123"/>
      <c r="C66" s="533" t="s">
        <v>279</v>
      </c>
      <c r="D66" s="534"/>
      <c r="E66" s="6"/>
      <c r="F66" s="6"/>
      <c r="G66" s="6"/>
      <c r="H66" s="178"/>
      <c r="I66" s="126"/>
    </row>
    <row r="67" spans="2:9" ht="38.15" customHeight="1" x14ac:dyDescent="0.35">
      <c r="B67" s="123"/>
      <c r="C67" s="533" t="s">
        <v>280</v>
      </c>
      <c r="D67" s="534"/>
      <c r="E67" s="6"/>
      <c r="F67" s="6"/>
      <c r="G67" s="6"/>
      <c r="H67" s="178"/>
      <c r="I67" s="126"/>
    </row>
    <row r="68" spans="2:9" ht="38.15" customHeight="1" x14ac:dyDescent="0.35">
      <c r="B68" s="123"/>
      <c r="C68" s="533" t="s">
        <v>281</v>
      </c>
      <c r="D68" s="534"/>
      <c r="E68" s="6"/>
      <c r="F68" s="6"/>
      <c r="G68" s="6"/>
      <c r="H68" s="178"/>
      <c r="I68" s="126"/>
    </row>
    <row r="69" spans="2:9" ht="38.15" customHeight="1" x14ac:dyDescent="0.35">
      <c r="B69" s="123"/>
      <c r="C69" s="533" t="s">
        <v>282</v>
      </c>
      <c r="D69" s="534"/>
      <c r="E69" s="6"/>
      <c r="F69" s="6"/>
      <c r="G69" s="6"/>
      <c r="H69" s="178"/>
      <c r="I69" s="126"/>
    </row>
    <row r="70" spans="2:9" ht="38.15" customHeight="1" x14ac:dyDescent="0.35">
      <c r="B70" s="123"/>
      <c r="C70" s="533" t="s">
        <v>283</v>
      </c>
      <c r="D70" s="534"/>
      <c r="E70" s="6"/>
      <c r="F70" s="6"/>
      <c r="G70" s="6"/>
      <c r="H70" s="178"/>
      <c r="I70" s="126"/>
    </row>
    <row r="71" spans="2:9" ht="38.15" customHeight="1" x14ac:dyDescent="0.35">
      <c r="B71" s="123"/>
      <c r="C71" s="533" t="s">
        <v>284</v>
      </c>
      <c r="D71" s="534"/>
      <c r="E71" s="6"/>
      <c r="F71" s="6"/>
      <c r="G71" s="6"/>
      <c r="H71" s="178"/>
      <c r="I71" s="126"/>
    </row>
    <row r="72" spans="2:9" ht="38.15" customHeight="1" x14ac:dyDescent="0.35">
      <c r="B72" s="123"/>
      <c r="C72" s="533" t="s">
        <v>296</v>
      </c>
      <c r="D72" s="534"/>
      <c r="E72" s="55"/>
      <c r="F72" s="55"/>
      <c r="G72" s="55"/>
      <c r="H72" s="178"/>
      <c r="I72" s="126"/>
    </row>
    <row r="73" spans="2:9" ht="38.15" customHeight="1" x14ac:dyDescent="0.35">
      <c r="B73" s="123"/>
      <c r="C73" s="533" t="s">
        <v>297</v>
      </c>
      <c r="D73" s="534"/>
      <c r="E73" s="55"/>
      <c r="F73" s="55"/>
      <c r="G73" s="55"/>
      <c r="H73" s="178"/>
      <c r="I73" s="126"/>
    </row>
    <row r="74" spans="2:9" ht="38.15" customHeight="1" x14ac:dyDescent="0.35">
      <c r="B74" s="123"/>
      <c r="C74" s="533" t="s">
        <v>298</v>
      </c>
      <c r="D74" s="534"/>
      <c r="E74" s="55"/>
      <c r="F74" s="55"/>
      <c r="G74" s="55"/>
      <c r="H74" s="178"/>
      <c r="I74" s="126"/>
    </row>
    <row r="75" spans="2:9" ht="10" customHeight="1" x14ac:dyDescent="0.35">
      <c r="B75" s="123"/>
      <c r="C75" s="151"/>
      <c r="D75" s="152"/>
      <c r="E75" s="181"/>
      <c r="F75" s="181"/>
      <c r="G75" s="181"/>
      <c r="H75" s="178"/>
      <c r="I75" s="126"/>
    </row>
    <row r="76" spans="2:9" ht="29.15" customHeight="1" x14ac:dyDescent="0.35">
      <c r="B76" s="123"/>
      <c r="C76" s="151" t="s">
        <v>38</v>
      </c>
      <c r="D76" s="152"/>
      <c r="E76" s="64" t="str">
        <f>IFERROR(SUM(E70,E71)/E69,"")</f>
        <v/>
      </c>
      <c r="F76" s="64" t="str">
        <f>IFERROR(SUM(F70,F71)/F69,"")</f>
        <v/>
      </c>
      <c r="G76" s="64" t="str">
        <f>IFERROR(SUM(G70,G71)/G69,"")</f>
        <v/>
      </c>
      <c r="H76" s="178"/>
      <c r="I76" s="126"/>
    </row>
    <row r="77" spans="2:9" ht="10" customHeight="1" x14ac:dyDescent="0.35">
      <c r="B77" s="123"/>
      <c r="C77" s="151"/>
      <c r="D77" s="152"/>
      <c r="E77" s="181"/>
      <c r="F77" s="181"/>
      <c r="G77" s="181"/>
      <c r="H77" s="178"/>
      <c r="I77" s="126"/>
    </row>
    <row r="78" spans="2:9" ht="29.15" customHeight="1" x14ac:dyDescent="0.35">
      <c r="B78" s="123"/>
      <c r="C78" s="151" t="s">
        <v>39</v>
      </c>
      <c r="D78" s="182"/>
      <c r="E78" s="54" t="str">
        <f>IF(E16="(veuillez choisir)","",IFERROR(VLOOKUP(E16,Paramètres!E:F,2,FALSE),""))</f>
        <v/>
      </c>
      <c r="F78" s="52"/>
      <c r="G78" s="52"/>
      <c r="H78" s="178"/>
      <c r="I78" s="126"/>
    </row>
    <row r="79" spans="2:9" ht="10" customHeight="1" x14ac:dyDescent="0.35">
      <c r="B79" s="123"/>
      <c r="C79" s="183"/>
      <c r="D79" s="184"/>
      <c r="E79" s="185"/>
      <c r="F79" s="185"/>
      <c r="G79" s="185"/>
      <c r="H79" s="186"/>
      <c r="I79" s="126"/>
    </row>
    <row r="80" spans="2:9" ht="10" customHeight="1" thickBot="1" x14ac:dyDescent="0.4">
      <c r="B80" s="164"/>
      <c r="C80" s="165"/>
      <c r="D80" s="165"/>
      <c r="E80" s="187"/>
      <c r="F80" s="187"/>
      <c r="G80" s="187"/>
      <c r="H80" s="187"/>
      <c r="I80" s="168"/>
    </row>
    <row r="81" spans="2:9" ht="14.15" customHeight="1" thickBot="1" x14ac:dyDescent="0.4">
      <c r="C81" s="169"/>
      <c r="D81" s="169"/>
      <c r="E81" s="117"/>
      <c r="F81" s="117"/>
      <c r="G81" s="117"/>
      <c r="H81" s="117"/>
    </row>
    <row r="82" spans="2:9" ht="10" customHeight="1" x14ac:dyDescent="0.35">
      <c r="B82" s="118"/>
      <c r="C82" s="170"/>
      <c r="D82" s="170"/>
      <c r="E82" s="120"/>
      <c r="F82" s="121"/>
      <c r="G82" s="121"/>
      <c r="H82" s="121"/>
      <c r="I82" s="171"/>
    </row>
    <row r="83" spans="2:9" ht="28" customHeight="1" x14ac:dyDescent="0.35">
      <c r="B83" s="123"/>
      <c r="C83" s="538" t="s">
        <v>40</v>
      </c>
      <c r="D83" s="539"/>
      <c r="E83" s="539"/>
      <c r="F83" s="539"/>
      <c r="G83" s="539"/>
      <c r="H83" s="540"/>
      <c r="I83" s="126"/>
    </row>
    <row r="84" spans="2:9" ht="10" customHeight="1" x14ac:dyDescent="0.35">
      <c r="B84" s="123"/>
      <c r="C84" s="172"/>
      <c r="D84" s="172"/>
      <c r="E84" s="117"/>
      <c r="F84" s="117"/>
      <c r="G84" s="117"/>
      <c r="H84" s="117"/>
      <c r="I84" s="126"/>
    </row>
    <row r="85" spans="2:9" ht="10" customHeight="1" x14ac:dyDescent="0.35">
      <c r="B85" s="123"/>
      <c r="C85" s="188"/>
      <c r="D85" s="189"/>
      <c r="E85" s="190"/>
      <c r="F85" s="190"/>
      <c r="G85" s="190"/>
      <c r="H85" s="191"/>
      <c r="I85" s="126"/>
    </row>
    <row r="86" spans="2:9" ht="27.65" customHeight="1" x14ac:dyDescent="0.35">
      <c r="B86" s="123"/>
      <c r="C86" s="535" t="s">
        <v>41</v>
      </c>
      <c r="D86" s="536"/>
      <c r="E86" s="536"/>
      <c r="F86" s="536"/>
      <c r="G86" s="536"/>
      <c r="H86" s="537"/>
      <c r="I86" s="126"/>
    </row>
    <row r="87" spans="2:9" ht="18" customHeight="1" x14ac:dyDescent="0.35">
      <c r="B87" s="123"/>
      <c r="C87" s="192"/>
      <c r="D87" s="193"/>
      <c r="E87" s="194"/>
      <c r="F87" s="194"/>
      <c r="G87" s="194"/>
      <c r="H87" s="195"/>
      <c r="I87" s="126"/>
    </row>
    <row r="88" spans="2:9" ht="22" customHeight="1" x14ac:dyDescent="0.35">
      <c r="B88" s="123"/>
      <c r="C88" s="524" t="s">
        <v>285</v>
      </c>
      <c r="D88" s="541"/>
      <c r="E88" s="34"/>
      <c r="F88" s="194"/>
      <c r="G88" s="194"/>
      <c r="H88" s="195"/>
      <c r="I88" s="126"/>
    </row>
    <row r="89" spans="2:9" ht="22" customHeight="1" x14ac:dyDescent="0.35">
      <c r="B89" s="123"/>
      <c r="C89" s="524" t="s">
        <v>286</v>
      </c>
      <c r="D89" s="541"/>
      <c r="E89" s="34"/>
      <c r="F89" s="194"/>
      <c r="G89" s="194"/>
      <c r="H89" s="195"/>
      <c r="I89" s="126"/>
    </row>
    <row r="90" spans="2:9" ht="10" customHeight="1" x14ac:dyDescent="0.35">
      <c r="B90" s="123"/>
      <c r="C90" s="159"/>
      <c r="D90" s="160"/>
      <c r="E90" s="194"/>
      <c r="F90" s="194"/>
      <c r="G90" s="194"/>
      <c r="H90" s="195"/>
      <c r="I90" s="126"/>
    </row>
    <row r="91" spans="2:9" ht="210" customHeight="1" x14ac:dyDescent="0.35">
      <c r="B91" s="123"/>
      <c r="C91" s="528" t="s">
        <v>287</v>
      </c>
      <c r="D91" s="529"/>
      <c r="E91" s="530"/>
      <c r="F91" s="531"/>
      <c r="G91" s="531"/>
      <c r="H91" s="532"/>
      <c r="I91" s="126"/>
    </row>
    <row r="92" spans="2:9" ht="10" customHeight="1" x14ac:dyDescent="0.35">
      <c r="B92" s="123"/>
      <c r="C92" s="192"/>
      <c r="D92" s="193"/>
      <c r="E92" s="194"/>
      <c r="F92" s="194"/>
      <c r="G92" s="194"/>
      <c r="H92" s="195"/>
      <c r="I92" s="126"/>
    </row>
    <row r="93" spans="2:9" ht="210" customHeight="1" x14ac:dyDescent="0.35">
      <c r="B93" s="123"/>
      <c r="C93" s="528" t="s">
        <v>288</v>
      </c>
      <c r="D93" s="529"/>
      <c r="E93" s="530"/>
      <c r="F93" s="531"/>
      <c r="G93" s="531"/>
      <c r="H93" s="532"/>
      <c r="I93" s="126"/>
    </row>
    <row r="94" spans="2:9" ht="10" customHeight="1" x14ac:dyDescent="0.35">
      <c r="B94" s="123"/>
      <c r="C94" s="159"/>
      <c r="D94" s="160"/>
      <c r="E94" s="196"/>
      <c r="F94" s="194"/>
      <c r="G94" s="194"/>
      <c r="H94" s="195"/>
      <c r="I94" s="126"/>
    </row>
    <row r="95" spans="2:9" ht="22" customHeight="1" x14ac:dyDescent="0.35">
      <c r="B95" s="123"/>
      <c r="C95" s="524" t="s">
        <v>289</v>
      </c>
      <c r="D95" s="525"/>
      <c r="E95" s="160"/>
      <c r="F95" s="194"/>
      <c r="G95" s="194"/>
      <c r="H95" s="195"/>
      <c r="I95" s="126"/>
    </row>
    <row r="96" spans="2:9" ht="22" customHeight="1" x14ac:dyDescent="0.35">
      <c r="B96" s="123"/>
      <c r="C96" s="526" t="str">
        <f>IF(SUM(F97:F106,H97:H106)=0,"","Total toutes les salles :"&amp;" "&amp;SUM(F97:F106,H97:H106)&amp;" sièges")</f>
        <v/>
      </c>
      <c r="D96" s="527"/>
      <c r="E96" s="160"/>
      <c r="F96" s="197" t="s">
        <v>42</v>
      </c>
      <c r="G96" s="194"/>
      <c r="H96" s="198" t="s">
        <v>42</v>
      </c>
      <c r="I96" s="126"/>
    </row>
    <row r="97" spans="2:9" ht="22" customHeight="1" x14ac:dyDescent="0.35">
      <c r="B97" s="123"/>
      <c r="C97" s="159"/>
      <c r="D97" s="182"/>
      <c r="E97" s="199" t="s">
        <v>43</v>
      </c>
      <c r="F97" s="33"/>
      <c r="G97" s="199" t="s">
        <v>44</v>
      </c>
      <c r="H97" s="33"/>
      <c r="I97" s="126"/>
    </row>
    <row r="98" spans="2:9" ht="22" customHeight="1" x14ac:dyDescent="0.35">
      <c r="B98" s="123"/>
      <c r="C98" s="159"/>
      <c r="D98" s="182"/>
      <c r="E98" s="199" t="s">
        <v>45</v>
      </c>
      <c r="F98" s="33"/>
      <c r="G98" s="199" t="s">
        <v>46</v>
      </c>
      <c r="H98" s="33"/>
      <c r="I98" s="126"/>
    </row>
    <row r="99" spans="2:9" ht="22" customHeight="1" x14ac:dyDescent="0.35">
      <c r="B99" s="123"/>
      <c r="C99" s="159"/>
      <c r="D99" s="182"/>
      <c r="E99" s="199" t="s">
        <v>47</v>
      </c>
      <c r="F99" s="33"/>
      <c r="G99" s="199" t="s">
        <v>48</v>
      </c>
      <c r="H99" s="33"/>
      <c r="I99" s="126"/>
    </row>
    <row r="100" spans="2:9" ht="22" customHeight="1" x14ac:dyDescent="0.35">
      <c r="B100" s="123"/>
      <c r="C100" s="159"/>
      <c r="D100" s="182"/>
      <c r="E100" s="199" t="s">
        <v>49</v>
      </c>
      <c r="F100" s="33"/>
      <c r="G100" s="199" t="s">
        <v>50</v>
      </c>
      <c r="H100" s="33"/>
      <c r="I100" s="126"/>
    </row>
    <row r="101" spans="2:9" ht="22" customHeight="1" x14ac:dyDescent="0.35">
      <c r="B101" s="123"/>
      <c r="C101" s="159"/>
      <c r="D101" s="182"/>
      <c r="E101" s="199" t="s">
        <v>51</v>
      </c>
      <c r="F101" s="33"/>
      <c r="G101" s="199" t="s">
        <v>52</v>
      </c>
      <c r="H101" s="33"/>
      <c r="I101" s="126"/>
    </row>
    <row r="102" spans="2:9" ht="22" customHeight="1" x14ac:dyDescent="0.35">
      <c r="B102" s="123"/>
      <c r="C102" s="159"/>
      <c r="D102" s="182"/>
      <c r="E102" s="199" t="s">
        <v>53</v>
      </c>
      <c r="F102" s="33"/>
      <c r="G102" s="199" t="s">
        <v>54</v>
      </c>
      <c r="H102" s="33"/>
      <c r="I102" s="126"/>
    </row>
    <row r="103" spans="2:9" ht="22" customHeight="1" x14ac:dyDescent="0.35">
      <c r="B103" s="123"/>
      <c r="C103" s="159"/>
      <c r="D103" s="182"/>
      <c r="E103" s="199" t="s">
        <v>55</v>
      </c>
      <c r="F103" s="33"/>
      <c r="G103" s="199" t="s">
        <v>56</v>
      </c>
      <c r="H103" s="33"/>
      <c r="I103" s="126"/>
    </row>
    <row r="104" spans="2:9" ht="22" customHeight="1" x14ac:dyDescent="0.35">
      <c r="B104" s="123"/>
      <c r="C104" s="159"/>
      <c r="D104" s="182"/>
      <c r="E104" s="199" t="s">
        <v>57</v>
      </c>
      <c r="F104" s="33"/>
      <c r="G104" s="199" t="s">
        <v>58</v>
      </c>
      <c r="H104" s="33"/>
      <c r="I104" s="126"/>
    </row>
    <row r="105" spans="2:9" ht="22" customHeight="1" x14ac:dyDescent="0.35">
      <c r="B105" s="123"/>
      <c r="C105" s="159"/>
      <c r="D105" s="182"/>
      <c r="E105" s="199" t="s">
        <v>59</v>
      </c>
      <c r="F105" s="33"/>
      <c r="G105" s="199" t="s">
        <v>60</v>
      </c>
      <c r="H105" s="33"/>
      <c r="I105" s="126"/>
    </row>
    <row r="106" spans="2:9" ht="22" customHeight="1" x14ac:dyDescent="0.35">
      <c r="B106" s="123"/>
      <c r="C106" s="159"/>
      <c r="D106" s="182"/>
      <c r="E106" s="199" t="s">
        <v>61</v>
      </c>
      <c r="F106" s="33"/>
      <c r="G106" s="199" t="s">
        <v>62</v>
      </c>
      <c r="H106" s="33"/>
      <c r="I106" s="126"/>
    </row>
    <row r="107" spans="2:9" ht="10" customHeight="1" x14ac:dyDescent="0.35">
      <c r="B107" s="123"/>
      <c r="C107" s="183"/>
      <c r="D107" s="184"/>
      <c r="E107" s="185"/>
      <c r="F107" s="185"/>
      <c r="G107" s="185"/>
      <c r="H107" s="186"/>
      <c r="I107" s="126"/>
    </row>
    <row r="108" spans="2:9" ht="10" customHeight="1" thickBot="1" x14ac:dyDescent="0.4">
      <c r="B108" s="164"/>
      <c r="C108" s="200"/>
      <c r="D108" s="200"/>
      <c r="E108" s="187"/>
      <c r="F108" s="187"/>
      <c r="G108" s="187"/>
      <c r="H108" s="187"/>
      <c r="I108" s="168"/>
    </row>
    <row r="109" spans="2:9" ht="15.5" x14ac:dyDescent="0.35">
      <c r="C109" s="201"/>
      <c r="D109" s="201"/>
      <c r="E109" s="201"/>
    </row>
    <row r="110" spans="2:9" ht="15.5" x14ac:dyDescent="0.35">
      <c r="C110" s="201"/>
      <c r="D110" s="201"/>
      <c r="E110" s="201"/>
    </row>
    <row r="111" spans="2:9" ht="15.5" x14ac:dyDescent="0.35">
      <c r="C111" s="201"/>
      <c r="D111" s="201"/>
      <c r="E111" s="201"/>
    </row>
  </sheetData>
  <sheetProtection algorithmName="SHA-512" hashValue="SUiAMDfiLv+VjbqMlKDbwRJj9EXdFoyUui+74yct+K67iXt1pdcyX6KMfyeT8o1h9EAHSC1eZL/LKeFTxDWUcg==" saltValue="+4QMK2TdxCHV/b4QQvdEFg==" spinCount="100000" sheet="1" objects="1" scenarios="1" formatRows="0"/>
  <mergeCells count="78">
    <mergeCell ref="C51:D51"/>
    <mergeCell ref="E12:H12"/>
    <mergeCell ref="C32:D32"/>
    <mergeCell ref="C33:D33"/>
    <mergeCell ref="C34:D34"/>
    <mergeCell ref="C19:H19"/>
    <mergeCell ref="E24:H24"/>
    <mergeCell ref="C26:D26"/>
    <mergeCell ref="C12:D12"/>
    <mergeCell ref="C27:D27"/>
    <mergeCell ref="E13:H13"/>
    <mergeCell ref="E14:H14"/>
    <mergeCell ref="E25:H25"/>
    <mergeCell ref="E27:H27"/>
    <mergeCell ref="F15:G15"/>
    <mergeCell ref="E36:H36"/>
    <mergeCell ref="C9:H9"/>
    <mergeCell ref="E11:H11"/>
    <mergeCell ref="C5:H5"/>
    <mergeCell ref="C68:D68"/>
    <mergeCell ref="C69:D69"/>
    <mergeCell ref="E16:H16"/>
    <mergeCell ref="E37:H38"/>
    <mergeCell ref="C60:H60"/>
    <mergeCell ref="C47:D47"/>
    <mergeCell ref="C49:H49"/>
    <mergeCell ref="E34:H34"/>
    <mergeCell ref="C44:H44"/>
    <mergeCell ref="C45:H45"/>
    <mergeCell ref="C55:D55"/>
    <mergeCell ref="C16:D16"/>
    <mergeCell ref="C53:D53"/>
    <mergeCell ref="E35:F35"/>
    <mergeCell ref="L18:P18"/>
    <mergeCell ref="L22:P22"/>
    <mergeCell ref="G26:H26"/>
    <mergeCell ref="E28:H29"/>
    <mergeCell ref="E26:F26"/>
    <mergeCell ref="C30:H30"/>
    <mergeCell ref="E22:H22"/>
    <mergeCell ref="E23:H23"/>
    <mergeCell ref="C28:D28"/>
    <mergeCell ref="E32:H32"/>
    <mergeCell ref="E1:I1"/>
    <mergeCell ref="C39:H39"/>
    <mergeCell ref="C40:H40"/>
    <mergeCell ref="C43:H43"/>
    <mergeCell ref="C18:H18"/>
    <mergeCell ref="E33:H33"/>
    <mergeCell ref="C36:D36"/>
    <mergeCell ref="C11:D11"/>
    <mergeCell ref="C13:D13"/>
    <mergeCell ref="C14:D14"/>
    <mergeCell ref="C15:D15"/>
    <mergeCell ref="C22:D22"/>
    <mergeCell ref="C23:D23"/>
    <mergeCell ref="C25:D25"/>
    <mergeCell ref="C8:H8"/>
    <mergeCell ref="C35:D35"/>
    <mergeCell ref="F53:H53"/>
    <mergeCell ref="C63:H63"/>
    <mergeCell ref="C71:D71"/>
    <mergeCell ref="C72:D72"/>
    <mergeCell ref="C73:D73"/>
    <mergeCell ref="C70:D70"/>
    <mergeCell ref="C66:D66"/>
    <mergeCell ref="C67:D67"/>
    <mergeCell ref="C74:D74"/>
    <mergeCell ref="C86:H86"/>
    <mergeCell ref="C83:H83"/>
    <mergeCell ref="C88:D88"/>
    <mergeCell ref="C89:D89"/>
    <mergeCell ref="C95:D95"/>
    <mergeCell ref="C96:D96"/>
    <mergeCell ref="C91:D91"/>
    <mergeCell ref="E91:H91"/>
    <mergeCell ref="C93:D93"/>
    <mergeCell ref="E93:H93"/>
  </mergeCells>
  <phoneticPr fontId="34" type="noConversion"/>
  <conditionalFormatting sqref="C28:D28">
    <cfRule type="containsText" dxfId="11" priority="7" operator="containsText" text="L'adresse courriel du représentant officiel de l'entreprise est essentielle pour communiquer la décision">
      <formula>NOT(ISERROR(SEARCH("L'adresse courriel du représentant officiel de l'entreprise est essentielle pour communiquer la décision",C28)))</formula>
    </cfRule>
  </conditionalFormatting>
  <conditionalFormatting sqref="E78">
    <cfRule type="notContainsBlanks" dxfId="10" priority="8">
      <formula>LEN(TRIM(E78))&gt;0</formula>
    </cfRule>
  </conditionalFormatting>
  <conditionalFormatting sqref="E76:G76">
    <cfRule type="notContainsBlanks" dxfId="9" priority="1">
      <formula>LEN(TRIM(E76))&gt;0</formula>
    </cfRule>
  </conditionalFormatting>
  <dataValidations xWindow="421" yWindow="673" count="7">
    <dataValidation allowBlank="1" showInputMessage="1" showErrorMessage="1" prompt="Inscrire la date comme suit: _x000a_aaaa-mm-jj" sqref="E55" xr:uid="{67B7C974-F238-462F-B4B1-BF1E9FE91FCD}"/>
    <dataValidation allowBlank="1" showInputMessage="1" showErrorMessage="1" prompt="Cette personne est généralement un haut dirigeant inscrit au REQ comme étant président, directeur général, secrétaire, vice-président, trésorier ou une personne administratice autorisée à engager la société de par les règlements internes de la société." sqref="E22:H22 C19:H19" xr:uid="{53948CB2-58CB-4736-94DA-74520B09AD24}"/>
    <dataValidation allowBlank="1" showInputMessage="1" showErrorMessage="1" prompt="Inscrire le nom tel qu'enregistré Registraire des entreprises du Québec (REQ)." sqref="E11:H11" xr:uid="{4D6AE646-427D-4C14-ABF5-B0EB4C18058C}"/>
    <dataValidation type="whole" operator="greaterThanOrEqual" allowBlank="1" showInputMessage="1" showErrorMessage="1" error="Veuillez inscrire un nombre entier sans décimale et sans signe de dollars." sqref="E72:G75 E77:G77" xr:uid="{4B7440D9-32E6-44C7-A88B-42F0419B53C7}">
      <formula1>0</formula1>
    </dataValidation>
    <dataValidation type="whole" operator="greaterThanOrEqual" allowBlank="1" showInputMessage="1" showErrorMessage="1" error="Veuillez inscrire un nombre entier sans décimale." sqref="E66:G71" xr:uid="{EA690009-7D2B-4C7C-8043-5605B148B32E}">
      <formula1>0</formula1>
    </dataValidation>
    <dataValidation allowBlank="1" showInputMessage="1" showErrorMessage="1" prompt="Veuillez inscrire la date comme suit: aaaa-mm-jj." sqref="E88:E89" xr:uid="{6657E141-0935-4FBC-A27D-E5008C02B1A1}"/>
    <dataValidation type="textLength" operator="lessThanOrEqual" allowBlank="1" showInputMessage="1" showErrorMessage="1" error="Limite de 1500 caractères soit environ 300 mots." sqref="E91:H91 E93:H93" xr:uid="{D1B2C745-D67A-4E9C-82F4-5D0A6651F114}">
      <formula1>1500</formula1>
    </dataValidation>
  </dataValidations>
  <printOptions horizontalCentered="1"/>
  <pageMargins left="0.25" right="0.25" top="0.75" bottom="0.75" header="0.3" footer="0.3"/>
  <pageSetup paperSize="5" scale="62" fitToHeight="10" orientation="portrait" r:id="rId1"/>
  <drawing r:id="rId2"/>
  <extLst>
    <ext xmlns:x14="http://schemas.microsoft.com/office/spreadsheetml/2009/9/main" uri="{CCE6A557-97BC-4b89-ADB6-D9C93CAAB3DF}">
      <x14:dataValidations xmlns:xm="http://schemas.microsoft.com/office/excel/2006/main" xWindow="421" yWindow="673" count="4">
        <x14:dataValidation type="list" allowBlank="1" showInputMessage="1" showErrorMessage="1" xr:uid="{099F0A26-EBC9-49C6-9CCD-E17DE2CA5410}">
          <x14:formula1>
            <xm:f>Paramètres!$B$2:$B$3</xm:f>
          </x14:formula1>
          <xm:sqref>L7:L8</xm:sqref>
        </x14:dataValidation>
        <x14:dataValidation type="list" allowBlank="1" showInputMessage="1" showErrorMessage="1" prompt="Veuillez choisir la salutation" xr:uid="{6D5EA46E-F22A-4D4E-9A31-30EA9E7EF58F}">
          <x14:formula1>
            <xm:f>Paramètres!$D$2:$D$3</xm:f>
          </x14:formula1>
          <xm:sqref>E24:H24</xm:sqref>
        </x14:dataValidation>
        <x14:dataValidation type="list" allowBlank="1" showInputMessage="1" showErrorMessage="1" xr:uid="{F9DFEFC6-6D27-4543-AE57-42B1D73422BB}">
          <x14:formula1>
            <xm:f>Paramètres!$E$1:$E$18</xm:f>
          </x14:formula1>
          <xm:sqref>E16:H16</xm:sqref>
        </x14:dataValidation>
        <x14:dataValidation type="list" allowBlank="1" showInputMessage="1" showErrorMessage="1" prompt="Sélectionner dans la liste" xr:uid="{B12444DF-6E2E-42B8-A642-80D9F45EFE24}">
          <x14:formula1>
            <xm:f>Paramètres!$A$2:$A$3</xm:f>
          </x14:formula1>
          <xm:sqref>E51 E53 E47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4CB1D-8C4C-4AA8-AF99-7A38F5215492}">
  <sheetPr>
    <tabColor theme="4" tint="-0.499984740745262"/>
    <pageSetUpPr fitToPage="1"/>
  </sheetPr>
  <dimension ref="A1:P27"/>
  <sheetViews>
    <sheetView showGridLines="0" zoomScale="80" zoomScaleNormal="80" workbookViewId="0">
      <selection activeCell="C6" sqref="C6:J6"/>
    </sheetView>
  </sheetViews>
  <sheetFormatPr baseColWidth="10" defaultColWidth="11.453125" defaultRowHeight="15.5" x14ac:dyDescent="0.35"/>
  <cols>
    <col min="1" max="1" width="1.54296875" style="207" customWidth="1"/>
    <col min="2" max="2" width="2.54296875" style="207" customWidth="1"/>
    <col min="3" max="3" width="4.1796875" style="207" customWidth="1"/>
    <col min="4" max="4" width="39.7265625" style="207" customWidth="1"/>
    <col min="5" max="5" width="23" style="207" customWidth="1"/>
    <col min="6" max="6" width="11.453125" style="207"/>
    <col min="7" max="7" width="64.453125" style="207" customWidth="1"/>
    <col min="8" max="8" width="46.26953125" style="207" customWidth="1"/>
    <col min="9" max="9" width="54.81640625" style="207" customWidth="1"/>
    <col min="10" max="10" width="60.54296875" style="207" customWidth="1"/>
    <col min="11" max="11" width="2.54296875" style="207" customWidth="1"/>
    <col min="12" max="12" width="1.54296875" style="207" customWidth="1"/>
    <col min="13" max="16384" width="11.453125" style="207"/>
  </cols>
  <sheetData>
    <row r="1" spans="1:16" ht="38.15" customHeight="1" x14ac:dyDescent="0.35">
      <c r="A1" s="204"/>
      <c r="B1" s="204"/>
      <c r="C1" s="205"/>
      <c r="D1" s="205"/>
      <c r="E1" s="205"/>
      <c r="F1" s="205"/>
      <c r="G1" s="205"/>
      <c r="H1" s="545" t="s">
        <v>0</v>
      </c>
      <c r="I1" s="545"/>
      <c r="J1" s="545"/>
      <c r="K1" s="545"/>
      <c r="L1" s="206"/>
      <c r="M1" s="206"/>
      <c r="N1" s="206"/>
      <c r="O1" s="206"/>
      <c r="P1" s="206"/>
    </row>
    <row r="2" spans="1:16" ht="18" customHeight="1" x14ac:dyDescent="0.35">
      <c r="A2" s="205"/>
      <c r="B2" s="205"/>
      <c r="C2" s="205"/>
      <c r="D2" s="205"/>
      <c r="E2" s="205"/>
      <c r="F2" s="205"/>
      <c r="G2" s="205"/>
      <c r="H2" s="205"/>
      <c r="I2" s="205"/>
      <c r="J2" s="205"/>
      <c r="K2" s="112" t="s">
        <v>63</v>
      </c>
    </row>
    <row r="3" spans="1:16" ht="18" customHeight="1" x14ac:dyDescent="0.35">
      <c r="A3" s="208"/>
      <c r="B3" s="208"/>
      <c r="C3" s="208"/>
      <c r="D3" s="208"/>
      <c r="E3" s="208"/>
      <c r="F3" s="208"/>
      <c r="G3" s="208"/>
      <c r="H3" s="208"/>
      <c r="I3" s="208"/>
      <c r="J3" s="208"/>
      <c r="K3" s="203" t="str">
        <f>'Gabarit 1C '!I3</f>
        <v>dernière mise à jour : 24 octobre 2024</v>
      </c>
    </row>
    <row r="4" spans="1:16" ht="14.15" customHeight="1" thickBot="1" x14ac:dyDescent="0.4">
      <c r="A4" s="208"/>
      <c r="B4" s="208"/>
      <c r="C4" s="208"/>
      <c r="D4" s="208"/>
      <c r="E4" s="208"/>
      <c r="F4" s="208"/>
      <c r="G4" s="208"/>
      <c r="H4" s="208"/>
      <c r="I4" s="208"/>
      <c r="J4" s="208"/>
    </row>
    <row r="5" spans="1:16" ht="10" customHeight="1" x14ac:dyDescent="0.35">
      <c r="A5" s="209"/>
      <c r="B5" s="210"/>
      <c r="C5" s="211"/>
      <c r="D5" s="211"/>
      <c r="E5" s="211"/>
      <c r="F5" s="211"/>
      <c r="G5" s="211"/>
      <c r="H5" s="211"/>
      <c r="I5" s="211"/>
      <c r="J5" s="211"/>
      <c r="K5" s="212"/>
    </row>
    <row r="6" spans="1:16" s="216" customFormat="1" ht="28" customHeight="1" x14ac:dyDescent="0.35">
      <c r="A6" s="213"/>
      <c r="B6" s="214"/>
      <c r="C6" s="586" t="s">
        <v>64</v>
      </c>
      <c r="D6" s="587"/>
      <c r="E6" s="587"/>
      <c r="F6" s="587"/>
      <c r="G6" s="587"/>
      <c r="H6" s="587"/>
      <c r="I6" s="587"/>
      <c r="J6" s="588"/>
      <c r="K6" s="215"/>
    </row>
    <row r="7" spans="1:16" ht="10" customHeight="1" x14ac:dyDescent="0.35">
      <c r="A7" s="209"/>
      <c r="B7" s="217"/>
      <c r="C7" s="218"/>
      <c r="D7" s="218"/>
      <c r="E7" s="218"/>
      <c r="F7" s="218"/>
      <c r="G7" s="218"/>
      <c r="H7" s="218"/>
      <c r="K7" s="219"/>
    </row>
    <row r="8" spans="1:16" s="216" customFormat="1" ht="29.5" customHeight="1" x14ac:dyDescent="0.35">
      <c r="A8" s="213"/>
      <c r="B8" s="214"/>
      <c r="C8" s="589" t="s">
        <v>65</v>
      </c>
      <c r="D8" s="590"/>
      <c r="E8" s="590"/>
      <c r="F8" s="590"/>
      <c r="G8" s="590"/>
      <c r="H8" s="590"/>
      <c r="I8" s="590"/>
      <c r="J8" s="591"/>
      <c r="K8" s="215"/>
    </row>
    <row r="9" spans="1:16" ht="10" customHeight="1" thickBot="1" x14ac:dyDescent="0.4">
      <c r="A9" s="209"/>
      <c r="B9" s="217"/>
      <c r="C9" s="218"/>
      <c r="D9" s="218"/>
      <c r="E9" s="218"/>
      <c r="F9" s="218"/>
      <c r="G9" s="218"/>
      <c r="H9" s="218"/>
      <c r="K9" s="219"/>
    </row>
    <row r="10" spans="1:16" ht="44.25" customHeight="1" thickBot="1" x14ac:dyDescent="0.4">
      <c r="B10" s="220"/>
      <c r="C10" s="594" t="s">
        <v>66</v>
      </c>
      <c r="D10" s="595"/>
      <c r="E10" s="595"/>
      <c r="F10" s="595"/>
      <c r="G10" s="595"/>
      <c r="H10" s="595"/>
      <c r="I10" s="596" t="s">
        <v>67</v>
      </c>
      <c r="J10" s="597"/>
      <c r="K10" s="219"/>
    </row>
    <row r="11" spans="1:16" ht="40" customHeight="1" thickBot="1" x14ac:dyDescent="0.4">
      <c r="B11" s="220"/>
      <c r="C11" s="592" t="s">
        <v>68</v>
      </c>
      <c r="D11" s="593"/>
      <c r="E11" s="221" t="s">
        <v>69</v>
      </c>
      <c r="F11" s="221" t="s">
        <v>70</v>
      </c>
      <c r="G11" s="221" t="s">
        <v>71</v>
      </c>
      <c r="H11" s="222" t="s">
        <v>72</v>
      </c>
      <c r="I11" s="223" t="s">
        <v>73</v>
      </c>
      <c r="J11" s="224" t="s">
        <v>74</v>
      </c>
      <c r="K11" s="219"/>
    </row>
    <row r="12" spans="1:16" s="216" customFormat="1" ht="22" customHeight="1" x14ac:dyDescent="0.35">
      <c r="B12" s="225"/>
      <c r="C12" s="226">
        <v>1</v>
      </c>
      <c r="D12" s="27"/>
      <c r="E12" s="234"/>
      <c r="F12" s="232"/>
      <c r="G12" s="15"/>
      <c r="H12" s="16"/>
      <c r="I12" s="17"/>
      <c r="J12" s="18"/>
      <c r="K12" s="215"/>
    </row>
    <row r="13" spans="1:16" s="216" customFormat="1" ht="22" customHeight="1" x14ac:dyDescent="0.35">
      <c r="B13" s="225"/>
      <c r="C13" s="227">
        <v>2</v>
      </c>
      <c r="D13" s="28"/>
      <c r="E13" s="12"/>
      <c r="F13" s="13"/>
      <c r="G13" s="19"/>
      <c r="H13" s="20"/>
      <c r="I13" s="21"/>
      <c r="J13" s="22"/>
      <c r="K13" s="215"/>
    </row>
    <row r="14" spans="1:16" s="216" customFormat="1" ht="22" customHeight="1" x14ac:dyDescent="0.35">
      <c r="B14" s="225"/>
      <c r="C14" s="227">
        <v>3</v>
      </c>
      <c r="D14" s="28"/>
      <c r="E14" s="12"/>
      <c r="F14" s="13"/>
      <c r="G14" s="19"/>
      <c r="H14" s="20"/>
      <c r="I14" s="21"/>
      <c r="J14" s="22"/>
      <c r="K14" s="215"/>
    </row>
    <row r="15" spans="1:16" s="216" customFormat="1" ht="22" customHeight="1" x14ac:dyDescent="0.35">
      <c r="B15" s="225"/>
      <c r="C15" s="227">
        <v>4</v>
      </c>
      <c r="D15" s="28"/>
      <c r="E15" s="11"/>
      <c r="F15" s="13"/>
      <c r="G15" s="19"/>
      <c r="H15" s="20"/>
      <c r="I15" s="21"/>
      <c r="J15" s="22"/>
      <c r="K15" s="215"/>
    </row>
    <row r="16" spans="1:16" s="216" customFormat="1" ht="22" customHeight="1" x14ac:dyDescent="0.35">
      <c r="B16" s="225"/>
      <c r="C16" s="227">
        <v>5</v>
      </c>
      <c r="D16" s="28"/>
      <c r="E16" s="11"/>
      <c r="F16" s="13"/>
      <c r="G16" s="19"/>
      <c r="H16" s="20"/>
      <c r="I16" s="21"/>
      <c r="J16" s="22"/>
      <c r="K16" s="215"/>
    </row>
    <row r="17" spans="2:11" s="216" customFormat="1" ht="22" customHeight="1" x14ac:dyDescent="0.35">
      <c r="B17" s="225"/>
      <c r="C17" s="227">
        <v>6</v>
      </c>
      <c r="D17" s="28"/>
      <c r="E17" s="11"/>
      <c r="F17" s="13"/>
      <c r="G17" s="19"/>
      <c r="H17" s="20"/>
      <c r="I17" s="21"/>
      <c r="J17" s="22"/>
      <c r="K17" s="215"/>
    </row>
    <row r="18" spans="2:11" s="216" customFormat="1" ht="22" customHeight="1" x14ac:dyDescent="0.35">
      <c r="B18" s="225"/>
      <c r="C18" s="227">
        <v>7</v>
      </c>
      <c r="D18" s="28"/>
      <c r="E18" s="11"/>
      <c r="F18" s="13"/>
      <c r="G18" s="19"/>
      <c r="H18" s="20"/>
      <c r="I18" s="21"/>
      <c r="J18" s="22"/>
      <c r="K18" s="215"/>
    </row>
    <row r="19" spans="2:11" s="216" customFormat="1" ht="22" customHeight="1" x14ac:dyDescent="0.35">
      <c r="B19" s="225"/>
      <c r="C19" s="227">
        <v>8</v>
      </c>
      <c r="D19" s="28"/>
      <c r="E19" s="11"/>
      <c r="F19" s="13"/>
      <c r="G19" s="19"/>
      <c r="H19" s="20"/>
      <c r="I19" s="21"/>
      <c r="J19" s="22"/>
      <c r="K19" s="215"/>
    </row>
    <row r="20" spans="2:11" s="216" customFormat="1" ht="22" customHeight="1" x14ac:dyDescent="0.35">
      <c r="B20" s="225"/>
      <c r="C20" s="227">
        <v>9</v>
      </c>
      <c r="D20" s="28"/>
      <c r="E20" s="11"/>
      <c r="F20" s="13"/>
      <c r="G20" s="19"/>
      <c r="H20" s="20"/>
      <c r="I20" s="21"/>
      <c r="J20" s="22"/>
      <c r="K20" s="215"/>
    </row>
    <row r="21" spans="2:11" s="216" customFormat="1" ht="22" customHeight="1" x14ac:dyDescent="0.35">
      <c r="B21" s="225"/>
      <c r="C21" s="227">
        <v>10</v>
      </c>
      <c r="D21" s="28"/>
      <c r="E21" s="11"/>
      <c r="F21" s="13"/>
      <c r="G21" s="19"/>
      <c r="H21" s="20"/>
      <c r="I21" s="21"/>
      <c r="J21" s="22"/>
      <c r="K21" s="215"/>
    </row>
    <row r="22" spans="2:11" s="216" customFormat="1" ht="22" customHeight="1" x14ac:dyDescent="0.35">
      <c r="B22" s="225"/>
      <c r="C22" s="227">
        <v>11</v>
      </c>
      <c r="D22" s="28"/>
      <c r="E22" s="11"/>
      <c r="F22" s="13"/>
      <c r="G22" s="19"/>
      <c r="H22" s="20"/>
      <c r="I22" s="21"/>
      <c r="J22" s="22"/>
      <c r="K22" s="215"/>
    </row>
    <row r="23" spans="2:11" s="216" customFormat="1" ht="22" customHeight="1" x14ac:dyDescent="0.35">
      <c r="B23" s="225"/>
      <c r="C23" s="227">
        <v>12</v>
      </c>
      <c r="D23" s="28"/>
      <c r="E23" s="11"/>
      <c r="F23" s="13"/>
      <c r="G23" s="19"/>
      <c r="H23" s="20"/>
      <c r="I23" s="21"/>
      <c r="J23" s="22"/>
      <c r="K23" s="215"/>
    </row>
    <row r="24" spans="2:11" s="216" customFormat="1" ht="22" customHeight="1" x14ac:dyDescent="0.35">
      <c r="B24" s="225"/>
      <c r="C24" s="227">
        <v>13</v>
      </c>
      <c r="D24" s="28"/>
      <c r="E24" s="11"/>
      <c r="F24" s="13"/>
      <c r="G24" s="19"/>
      <c r="H24" s="20"/>
      <c r="I24" s="21"/>
      <c r="J24" s="22"/>
      <c r="K24" s="215"/>
    </row>
    <row r="25" spans="2:11" s="216" customFormat="1" ht="22" customHeight="1" x14ac:dyDescent="0.35">
      <c r="B25" s="225"/>
      <c r="C25" s="227">
        <v>14</v>
      </c>
      <c r="D25" s="28"/>
      <c r="E25" s="11"/>
      <c r="F25" s="13"/>
      <c r="G25" s="19"/>
      <c r="H25" s="20"/>
      <c r="I25" s="21"/>
      <c r="J25" s="22"/>
      <c r="K25" s="215"/>
    </row>
    <row r="26" spans="2:11" s="216" customFormat="1" ht="22" customHeight="1" thickBot="1" x14ac:dyDescent="0.4">
      <c r="B26" s="225"/>
      <c r="C26" s="228">
        <v>15</v>
      </c>
      <c r="D26" s="29"/>
      <c r="E26" s="85"/>
      <c r="F26" s="233"/>
      <c r="G26" s="23"/>
      <c r="H26" s="24"/>
      <c r="I26" s="25"/>
      <c r="J26" s="26"/>
      <c r="K26" s="215"/>
    </row>
    <row r="27" spans="2:11" ht="10" customHeight="1" thickBot="1" x14ac:dyDescent="0.4">
      <c r="B27" s="229"/>
      <c r="C27" s="230"/>
      <c r="D27" s="230"/>
      <c r="E27" s="230"/>
      <c r="F27" s="230"/>
      <c r="G27" s="230"/>
      <c r="H27" s="230"/>
      <c r="I27" s="230"/>
      <c r="J27" s="230"/>
      <c r="K27" s="231"/>
    </row>
  </sheetData>
  <sheetProtection algorithmName="SHA-512" hashValue="oahtYqiTXkuUHdRyKSrKfNd9EwtaJ+5FfLbQc7tQG6Ln/By5d7itJEhGCAS3QKqFJxkcdUciID3NSNWTbrAEXQ==" saltValue="k3kCH6B08Ef4NFVB7XjRMA==" spinCount="100000" sheet="1" objects="1" scenarios="1" formatRows="0"/>
  <mergeCells count="6">
    <mergeCell ref="C6:J6"/>
    <mergeCell ref="C8:J8"/>
    <mergeCell ref="H1:K1"/>
    <mergeCell ref="C11:D11"/>
    <mergeCell ref="C10:H10"/>
    <mergeCell ref="I10:J10"/>
  </mergeCells>
  <dataValidations count="2">
    <dataValidation type="whole" operator="greaterThan" allowBlank="1" showInputMessage="1" showErrorMessage="1" error="Veuillez inscrire un nombre entier sans décimale" sqref="F12:F26" xr:uid="{4F592C94-E13E-47DC-8994-2FE29524F8D6}">
      <formula1>0</formula1>
    </dataValidation>
    <dataValidation type="date" operator="greaterThanOrEqual" allowBlank="1" showInputMessage="1" showErrorMessage="1" error="Veuillez inscrire la date comme suit :_x000a_AAAA-MM-JJ" prompt="Inscrire la date comme suit :_x000a_AAAA-MM-JJ" sqref="E12:E26" xr:uid="{ECFB5DA6-FD04-4264-A950-CFC1F752F50B}">
      <formula1>45292</formula1>
    </dataValidation>
  </dataValidations>
  <pageMargins left="0.7" right="0.7" top="0.75" bottom="0.75" header="0.3" footer="0.3"/>
  <pageSetup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27541-E8AB-40CD-AE5A-5C05700D88A5}">
  <sheetPr>
    <tabColor theme="4" tint="-0.499984740745262"/>
    <pageSetUpPr fitToPage="1"/>
  </sheetPr>
  <dimension ref="B1:V99"/>
  <sheetViews>
    <sheetView showGridLines="0" zoomScale="80" zoomScaleNormal="80" zoomScalePageLayoutView="85" workbookViewId="0">
      <selection activeCell="C6" sqref="C6:Q6"/>
    </sheetView>
  </sheetViews>
  <sheetFormatPr baseColWidth="10" defaultColWidth="11.453125" defaultRowHeight="13" x14ac:dyDescent="0.3"/>
  <cols>
    <col min="1" max="1" width="1.54296875" style="253" customWidth="1"/>
    <col min="2" max="2" width="2.54296875" style="253" customWidth="1"/>
    <col min="3" max="3" width="20.54296875" style="247" customWidth="1"/>
    <col min="4" max="4" width="20.54296875" style="248" customWidth="1"/>
    <col min="5" max="6" width="20.54296875" style="249" customWidth="1"/>
    <col min="7" max="7" width="20.54296875" style="248" customWidth="1"/>
    <col min="8" max="8" width="20.54296875" style="250" customWidth="1"/>
    <col min="9" max="9" width="8" style="250" bestFit="1" customWidth="1"/>
    <col min="10" max="10" width="20.54296875" style="250" customWidth="1"/>
    <col min="11" max="11" width="20.54296875" style="251" customWidth="1"/>
    <col min="12" max="13" width="22.54296875" style="252" customWidth="1"/>
    <col min="14" max="15" width="20.54296875" style="250" customWidth="1"/>
    <col min="16" max="16" width="8" style="250" bestFit="1" customWidth="1"/>
    <col min="17" max="17" width="70.54296875" style="253" customWidth="1"/>
    <col min="18" max="18" width="2.54296875" style="253" customWidth="1"/>
    <col min="19" max="19" width="1.54296875" style="253" customWidth="1"/>
    <col min="20" max="16384" width="11.453125" style="253"/>
  </cols>
  <sheetData>
    <row r="1" spans="2:22" s="238" customFormat="1" ht="38.15" customHeight="1" x14ac:dyDescent="0.35">
      <c r="B1" s="235"/>
      <c r="C1" s="236"/>
      <c r="D1" s="237"/>
      <c r="E1" s="236"/>
      <c r="F1" s="236"/>
      <c r="G1" s="237"/>
      <c r="H1" s="545" t="s">
        <v>0</v>
      </c>
      <c r="I1" s="545"/>
      <c r="J1" s="545"/>
      <c r="K1" s="545"/>
      <c r="L1" s="545"/>
      <c r="M1" s="545"/>
      <c r="N1" s="545"/>
      <c r="O1" s="545"/>
      <c r="P1" s="545"/>
      <c r="Q1" s="545"/>
      <c r="R1" s="545"/>
      <c r="S1" s="206"/>
      <c r="T1" s="206"/>
      <c r="U1" s="206"/>
      <c r="V1" s="206"/>
    </row>
    <row r="2" spans="2:22" s="238" customFormat="1" ht="18" customHeight="1" x14ac:dyDescent="0.35">
      <c r="B2" s="239"/>
      <c r="C2" s="240"/>
      <c r="D2" s="241"/>
      <c r="E2" s="242"/>
      <c r="F2" s="242"/>
      <c r="G2" s="241"/>
      <c r="H2" s="243"/>
      <c r="I2" s="243"/>
      <c r="J2" s="243"/>
      <c r="K2" s="244"/>
      <c r="L2" s="245"/>
      <c r="M2" s="245"/>
      <c r="N2" s="243"/>
      <c r="O2" s="243"/>
      <c r="P2" s="243"/>
      <c r="R2" s="112" t="s">
        <v>75</v>
      </c>
    </row>
    <row r="3" spans="2:22" s="238" customFormat="1" ht="18" customHeight="1" x14ac:dyDescent="0.35">
      <c r="B3" s="239"/>
      <c r="C3" s="240"/>
      <c r="D3" s="241"/>
      <c r="E3" s="242"/>
      <c r="F3" s="242"/>
      <c r="G3" s="241"/>
      <c r="H3" s="243"/>
      <c r="I3" s="243"/>
      <c r="J3" s="243"/>
      <c r="K3" s="244"/>
      <c r="L3" s="245"/>
      <c r="M3" s="245"/>
      <c r="N3" s="243"/>
      <c r="O3" s="243"/>
      <c r="P3" s="243"/>
      <c r="R3" s="203" t="str">
        <f>'Gabarit 1C '!I3</f>
        <v>dernière mise à jour : 24 octobre 2024</v>
      </c>
    </row>
    <row r="4" spans="2:22" ht="14.15" customHeight="1" thickBot="1" x14ac:dyDescent="0.35">
      <c r="B4" s="246"/>
    </row>
    <row r="5" spans="2:22" ht="10" customHeight="1" x14ac:dyDescent="0.3">
      <c r="B5" s="254"/>
      <c r="C5" s="255"/>
      <c r="D5" s="256"/>
      <c r="E5" s="257"/>
      <c r="F5" s="257"/>
      <c r="G5" s="256"/>
      <c r="H5" s="258"/>
      <c r="I5" s="258"/>
      <c r="J5" s="258"/>
      <c r="K5" s="259"/>
      <c r="L5" s="260"/>
      <c r="M5" s="260"/>
      <c r="N5" s="258"/>
      <c r="O5" s="258"/>
      <c r="P5" s="258"/>
      <c r="Q5" s="261"/>
      <c r="R5" s="262"/>
    </row>
    <row r="6" spans="2:22" s="244" customFormat="1" ht="28" customHeight="1" x14ac:dyDescent="0.35">
      <c r="B6" s="263"/>
      <c r="C6" s="638" t="s">
        <v>76</v>
      </c>
      <c r="D6" s="639"/>
      <c r="E6" s="639"/>
      <c r="F6" s="639"/>
      <c r="G6" s="639"/>
      <c r="H6" s="639"/>
      <c r="I6" s="639"/>
      <c r="J6" s="639"/>
      <c r="K6" s="639"/>
      <c r="L6" s="639"/>
      <c r="M6" s="639"/>
      <c r="N6" s="639"/>
      <c r="O6" s="639"/>
      <c r="P6" s="639"/>
      <c r="Q6" s="640"/>
      <c r="R6" s="264"/>
    </row>
    <row r="7" spans="2:22" ht="10" customHeight="1" thickBot="1" x14ac:dyDescent="0.35">
      <c r="B7" s="265"/>
      <c r="R7" s="266"/>
    </row>
    <row r="8" spans="2:22" ht="40" customHeight="1" thickBot="1" x14ac:dyDescent="0.3">
      <c r="B8" s="267"/>
      <c r="C8" s="628" t="s">
        <v>77</v>
      </c>
      <c r="D8" s="629"/>
      <c r="E8" s="629"/>
      <c r="F8" s="629"/>
      <c r="G8" s="629"/>
      <c r="H8" s="629"/>
      <c r="I8" s="601"/>
      <c r="J8" s="601"/>
      <c r="K8" s="601"/>
      <c r="L8" s="601"/>
      <c r="M8" s="601"/>
      <c r="N8" s="601"/>
      <c r="O8" s="601"/>
      <c r="P8" s="602"/>
      <c r="Q8" s="268"/>
      <c r="R8" s="266"/>
    </row>
    <row r="9" spans="2:22" s="238" customFormat="1" ht="44.15" customHeight="1" thickBot="1" x14ac:dyDescent="0.4">
      <c r="B9" s="269"/>
      <c r="C9" s="630" t="s">
        <v>78</v>
      </c>
      <c r="D9" s="631"/>
      <c r="E9" s="627" t="s">
        <v>79</v>
      </c>
      <c r="F9" s="627"/>
      <c r="G9" s="625" t="s">
        <v>80</v>
      </c>
      <c r="H9" s="626"/>
      <c r="I9" s="272"/>
      <c r="J9" s="649" t="s">
        <v>81</v>
      </c>
      <c r="K9" s="650"/>
      <c r="L9" s="650"/>
      <c r="M9" s="650"/>
      <c r="N9" s="650"/>
      <c r="O9" s="650"/>
      <c r="P9" s="651"/>
      <c r="Q9" s="273"/>
      <c r="R9" s="274"/>
    </row>
    <row r="10" spans="2:22" s="238" customFormat="1" ht="14" x14ac:dyDescent="0.35">
      <c r="B10" s="269"/>
      <c r="C10" s="619" t="s">
        <v>82</v>
      </c>
      <c r="D10" s="620"/>
      <c r="E10" s="484"/>
      <c r="F10" s="275">
        <f>IFERROR(E10/$E$15,0)</f>
        <v>0</v>
      </c>
      <c r="G10" s="488"/>
      <c r="H10" s="335">
        <f>IFERROR(G10/$G$15,0)</f>
        <v>0</v>
      </c>
      <c r="I10" s="79"/>
      <c r="J10" s="652"/>
      <c r="K10" s="653"/>
      <c r="L10" s="653"/>
      <c r="M10" s="653"/>
      <c r="N10" s="653"/>
      <c r="O10" s="653"/>
      <c r="P10" s="654"/>
      <c r="Q10" s="245"/>
      <c r="R10" s="274"/>
    </row>
    <row r="11" spans="2:22" s="238" customFormat="1" ht="14" x14ac:dyDescent="0.35">
      <c r="B11" s="269"/>
      <c r="C11" s="623" t="s">
        <v>83</v>
      </c>
      <c r="D11" s="624"/>
      <c r="E11" s="485"/>
      <c r="F11" s="276">
        <f t="shared" ref="F11:F14" si="0">IFERROR(E11/$E$15,0)</f>
        <v>0</v>
      </c>
      <c r="G11" s="489"/>
      <c r="H11" s="336">
        <f t="shared" ref="H11:H14" si="1">IFERROR(G11/$G$15,0)</f>
        <v>0</v>
      </c>
      <c r="I11" s="79"/>
      <c r="J11" s="655"/>
      <c r="K11" s="656"/>
      <c r="L11" s="656"/>
      <c r="M11" s="656"/>
      <c r="N11" s="656"/>
      <c r="O11" s="656"/>
      <c r="P11" s="657"/>
      <c r="Q11" s="245"/>
      <c r="R11" s="274"/>
    </row>
    <row r="12" spans="2:22" s="238" customFormat="1" ht="12.5" x14ac:dyDescent="0.35">
      <c r="B12" s="269"/>
      <c r="C12" s="621"/>
      <c r="D12" s="622"/>
      <c r="E12" s="485"/>
      <c r="F12" s="276">
        <f t="shared" si="0"/>
        <v>0</v>
      </c>
      <c r="G12" s="489"/>
      <c r="H12" s="336">
        <f t="shared" si="1"/>
        <v>0</v>
      </c>
      <c r="I12" s="79"/>
      <c r="J12" s="655"/>
      <c r="K12" s="656"/>
      <c r="L12" s="656"/>
      <c r="M12" s="656"/>
      <c r="N12" s="656"/>
      <c r="O12" s="656"/>
      <c r="P12" s="657"/>
      <c r="Q12" s="245"/>
      <c r="R12" s="274"/>
    </row>
    <row r="13" spans="2:22" s="238" customFormat="1" ht="12.5" x14ac:dyDescent="0.35">
      <c r="B13" s="269"/>
      <c r="C13" s="621"/>
      <c r="D13" s="622"/>
      <c r="E13" s="485"/>
      <c r="F13" s="276">
        <f t="shared" si="0"/>
        <v>0</v>
      </c>
      <c r="G13" s="489"/>
      <c r="H13" s="336">
        <f t="shared" si="1"/>
        <v>0</v>
      </c>
      <c r="I13" s="79"/>
      <c r="J13" s="655"/>
      <c r="K13" s="656"/>
      <c r="L13" s="656"/>
      <c r="M13" s="656"/>
      <c r="N13" s="656"/>
      <c r="O13" s="656"/>
      <c r="P13" s="657"/>
      <c r="Q13" s="245"/>
      <c r="R13" s="274"/>
    </row>
    <row r="14" spans="2:22" s="238" customFormat="1" thickBot="1" x14ac:dyDescent="0.4">
      <c r="B14" s="269"/>
      <c r="C14" s="617"/>
      <c r="D14" s="618"/>
      <c r="E14" s="486"/>
      <c r="F14" s="277">
        <f t="shared" si="0"/>
        <v>0</v>
      </c>
      <c r="G14" s="490"/>
      <c r="H14" s="337">
        <f t="shared" si="1"/>
        <v>0</v>
      </c>
      <c r="I14" s="79"/>
      <c r="J14" s="641"/>
      <c r="K14" s="642"/>
      <c r="L14" s="642"/>
      <c r="M14" s="642"/>
      <c r="N14" s="642"/>
      <c r="O14" s="642"/>
      <c r="P14" s="643"/>
      <c r="Q14" s="245"/>
      <c r="R14" s="274"/>
    </row>
    <row r="15" spans="2:22" s="284" customFormat="1" ht="32.15" customHeight="1" thickBot="1" x14ac:dyDescent="0.4">
      <c r="B15" s="278"/>
      <c r="C15" s="647" t="s">
        <v>84</v>
      </c>
      <c r="D15" s="648"/>
      <c r="E15" s="487">
        <f>SUM(E10:E14)</f>
        <v>0</v>
      </c>
      <c r="F15" s="280">
        <f>SUM(F10:F14)</f>
        <v>0</v>
      </c>
      <c r="G15" s="491">
        <f>SUM(G10:G14)</f>
        <v>0</v>
      </c>
      <c r="H15" s="281">
        <f>SUM(H10:H14)</f>
        <v>0</v>
      </c>
      <c r="I15" s="80"/>
      <c r="J15" s="644"/>
      <c r="K15" s="645"/>
      <c r="L15" s="645"/>
      <c r="M15" s="645"/>
      <c r="N15" s="645"/>
      <c r="O15" s="645"/>
      <c r="P15" s="646"/>
      <c r="Q15" s="282"/>
      <c r="R15" s="283"/>
    </row>
    <row r="16" spans="2:22" s="238" customFormat="1" ht="40" customHeight="1" thickBot="1" x14ac:dyDescent="0.4">
      <c r="B16" s="269"/>
      <c r="C16" s="285"/>
      <c r="D16" s="285"/>
      <c r="E16" s="634" t="str">
        <f>IF(E15=0,"",IF(H89=0,"",IF(E15&lt;&gt;H89,"Le Total Revenus/Investissements doit être égal au Total Dépenses.","")))</f>
        <v/>
      </c>
      <c r="F16" s="634"/>
      <c r="G16" s="634" t="str">
        <f>IF(G15=0,"",IF(O89=0,"",IF(G15&lt;&gt;O89,"Le Total Revenus/Investissements doit être égal au Total Dépenses.","")))</f>
        <v/>
      </c>
      <c r="H16" s="634"/>
      <c r="I16" s="243"/>
      <c r="J16" s="243"/>
      <c r="K16" s="244"/>
      <c r="L16" s="245"/>
      <c r="M16" s="245"/>
      <c r="N16" s="243"/>
      <c r="O16" s="243"/>
      <c r="P16" s="243"/>
      <c r="R16" s="274"/>
    </row>
    <row r="17" spans="2:18" s="238" customFormat="1" ht="40" customHeight="1" thickBot="1" x14ac:dyDescent="0.4">
      <c r="B17" s="269"/>
      <c r="C17" s="635" t="s">
        <v>85</v>
      </c>
      <c r="D17" s="636"/>
      <c r="E17" s="636"/>
      <c r="F17" s="636"/>
      <c r="G17" s="636"/>
      <c r="H17" s="636"/>
      <c r="I17" s="636"/>
      <c r="J17" s="636"/>
      <c r="K17" s="636"/>
      <c r="L17" s="636"/>
      <c r="M17" s="636"/>
      <c r="N17" s="636"/>
      <c r="O17" s="636"/>
      <c r="P17" s="636"/>
      <c r="Q17" s="637"/>
      <c r="R17" s="274"/>
    </row>
    <row r="18" spans="2:18" s="238" customFormat="1" ht="30" customHeight="1" thickBot="1" x14ac:dyDescent="0.4">
      <c r="B18" s="269"/>
      <c r="C18" s="611" t="s">
        <v>86</v>
      </c>
      <c r="D18" s="612"/>
      <c r="E18" s="612"/>
      <c r="F18" s="612"/>
      <c r="G18" s="612"/>
      <c r="H18" s="612"/>
      <c r="I18" s="613"/>
      <c r="J18" s="614" t="s">
        <v>87</v>
      </c>
      <c r="K18" s="615"/>
      <c r="L18" s="615"/>
      <c r="M18" s="615"/>
      <c r="N18" s="615"/>
      <c r="O18" s="615"/>
      <c r="P18" s="616"/>
      <c r="Q18" s="603" t="s">
        <v>88</v>
      </c>
      <c r="R18" s="274"/>
    </row>
    <row r="19" spans="2:18" s="238" customFormat="1" ht="64.5" customHeight="1" thickBot="1" x14ac:dyDescent="0.4">
      <c r="B19" s="269"/>
      <c r="C19" s="270" t="s">
        <v>89</v>
      </c>
      <c r="D19" s="286" t="s">
        <v>90</v>
      </c>
      <c r="E19" s="279" t="s">
        <v>91</v>
      </c>
      <c r="F19" s="287" t="s">
        <v>92</v>
      </c>
      <c r="G19" s="271" t="s">
        <v>93</v>
      </c>
      <c r="H19" s="271" t="s">
        <v>94</v>
      </c>
      <c r="I19" s="288"/>
      <c r="J19" s="289" t="s">
        <v>95</v>
      </c>
      <c r="K19" s="290" t="s">
        <v>96</v>
      </c>
      <c r="L19" s="291" t="s">
        <v>97</v>
      </c>
      <c r="M19" s="291" t="s">
        <v>98</v>
      </c>
      <c r="N19" s="292" t="s">
        <v>93</v>
      </c>
      <c r="O19" s="292" t="s">
        <v>94</v>
      </c>
      <c r="P19" s="293"/>
      <c r="Q19" s="604"/>
      <c r="R19" s="274"/>
    </row>
    <row r="20" spans="2:18" s="238" customFormat="1" ht="12.5" x14ac:dyDescent="0.35">
      <c r="B20" s="269"/>
      <c r="C20" s="88"/>
      <c r="D20" s="91"/>
      <c r="E20" s="92"/>
      <c r="F20" s="92"/>
      <c r="G20" s="492"/>
      <c r="H20" s="507"/>
      <c r="I20" s="73">
        <f t="shared" ref="I20:I34" si="2">IFERROR(H20/$H$35,0)</f>
        <v>0</v>
      </c>
      <c r="J20" s="320"/>
      <c r="K20" s="321"/>
      <c r="L20" s="322"/>
      <c r="M20" s="322"/>
      <c r="N20" s="496"/>
      <c r="O20" s="512"/>
      <c r="P20" s="76">
        <f t="shared" ref="P20:P34" si="3">IFERROR(O20/$O$35,0)</f>
        <v>0</v>
      </c>
      <c r="Q20" s="96"/>
      <c r="R20" s="274"/>
    </row>
    <row r="21" spans="2:18" s="238" customFormat="1" ht="12.5" x14ac:dyDescent="0.35">
      <c r="B21" s="269"/>
      <c r="C21" s="89"/>
      <c r="D21" s="93"/>
      <c r="E21" s="81"/>
      <c r="F21" s="81"/>
      <c r="G21" s="493"/>
      <c r="H21" s="508"/>
      <c r="I21" s="74">
        <f t="shared" si="2"/>
        <v>0</v>
      </c>
      <c r="J21" s="323"/>
      <c r="K21" s="324"/>
      <c r="L21" s="325"/>
      <c r="M21" s="325"/>
      <c r="N21" s="497"/>
      <c r="O21" s="513"/>
      <c r="P21" s="77">
        <f t="shared" si="3"/>
        <v>0</v>
      </c>
      <c r="Q21" s="97"/>
      <c r="R21" s="274"/>
    </row>
    <row r="22" spans="2:18" s="238" customFormat="1" ht="12.5" x14ac:dyDescent="0.35">
      <c r="B22" s="269"/>
      <c r="C22" s="89"/>
      <c r="D22" s="93"/>
      <c r="E22" s="81"/>
      <c r="F22" s="81"/>
      <c r="G22" s="493"/>
      <c r="H22" s="508"/>
      <c r="I22" s="74">
        <f t="shared" si="2"/>
        <v>0</v>
      </c>
      <c r="J22" s="323"/>
      <c r="K22" s="324"/>
      <c r="L22" s="325"/>
      <c r="M22" s="325"/>
      <c r="N22" s="497"/>
      <c r="O22" s="513"/>
      <c r="P22" s="77">
        <f t="shared" si="3"/>
        <v>0</v>
      </c>
      <c r="Q22" s="97"/>
      <c r="R22" s="274"/>
    </row>
    <row r="23" spans="2:18" s="238" customFormat="1" ht="12.5" x14ac:dyDescent="0.35">
      <c r="B23" s="269"/>
      <c r="C23" s="89"/>
      <c r="D23" s="93"/>
      <c r="E23" s="81"/>
      <c r="F23" s="81"/>
      <c r="G23" s="493"/>
      <c r="H23" s="508"/>
      <c r="I23" s="74">
        <f t="shared" si="2"/>
        <v>0</v>
      </c>
      <c r="J23" s="323"/>
      <c r="K23" s="324"/>
      <c r="L23" s="325"/>
      <c r="M23" s="325"/>
      <c r="N23" s="497"/>
      <c r="O23" s="513"/>
      <c r="P23" s="77">
        <f t="shared" si="3"/>
        <v>0</v>
      </c>
      <c r="Q23" s="97"/>
      <c r="R23" s="274"/>
    </row>
    <row r="24" spans="2:18" s="238" customFormat="1" ht="12.5" x14ac:dyDescent="0.35">
      <c r="B24" s="269"/>
      <c r="C24" s="89"/>
      <c r="D24" s="93"/>
      <c r="E24" s="81"/>
      <c r="F24" s="81"/>
      <c r="G24" s="493"/>
      <c r="H24" s="508"/>
      <c r="I24" s="74">
        <f t="shared" si="2"/>
        <v>0</v>
      </c>
      <c r="J24" s="323"/>
      <c r="K24" s="324"/>
      <c r="L24" s="325"/>
      <c r="M24" s="325"/>
      <c r="N24" s="497"/>
      <c r="O24" s="513"/>
      <c r="P24" s="77">
        <f t="shared" si="3"/>
        <v>0</v>
      </c>
      <c r="Q24" s="97"/>
      <c r="R24" s="274"/>
    </row>
    <row r="25" spans="2:18" s="238" customFormat="1" ht="12.5" x14ac:dyDescent="0.35">
      <c r="B25" s="269"/>
      <c r="C25" s="89"/>
      <c r="D25" s="93"/>
      <c r="E25" s="81"/>
      <c r="F25" s="81"/>
      <c r="G25" s="493"/>
      <c r="H25" s="508"/>
      <c r="I25" s="74">
        <f t="shared" si="2"/>
        <v>0</v>
      </c>
      <c r="J25" s="323"/>
      <c r="K25" s="324"/>
      <c r="L25" s="325"/>
      <c r="M25" s="325"/>
      <c r="N25" s="497"/>
      <c r="O25" s="513"/>
      <c r="P25" s="77">
        <f t="shared" si="3"/>
        <v>0</v>
      </c>
      <c r="Q25" s="97"/>
      <c r="R25" s="274"/>
    </row>
    <row r="26" spans="2:18" s="238" customFormat="1" ht="12.5" x14ac:dyDescent="0.35">
      <c r="B26" s="269"/>
      <c r="C26" s="89"/>
      <c r="D26" s="93"/>
      <c r="E26" s="81"/>
      <c r="F26" s="81"/>
      <c r="G26" s="493"/>
      <c r="H26" s="508"/>
      <c r="I26" s="74">
        <f t="shared" si="2"/>
        <v>0</v>
      </c>
      <c r="J26" s="323"/>
      <c r="K26" s="324"/>
      <c r="L26" s="325"/>
      <c r="M26" s="325"/>
      <c r="N26" s="497"/>
      <c r="O26" s="513"/>
      <c r="P26" s="77">
        <f t="shared" si="3"/>
        <v>0</v>
      </c>
      <c r="Q26" s="97"/>
      <c r="R26" s="274"/>
    </row>
    <row r="27" spans="2:18" s="238" customFormat="1" ht="12.5" x14ac:dyDescent="0.35">
      <c r="B27" s="269"/>
      <c r="C27" s="89"/>
      <c r="D27" s="93"/>
      <c r="E27" s="81"/>
      <c r="F27" s="81"/>
      <c r="G27" s="493"/>
      <c r="H27" s="508"/>
      <c r="I27" s="74">
        <f t="shared" si="2"/>
        <v>0</v>
      </c>
      <c r="J27" s="323"/>
      <c r="K27" s="324"/>
      <c r="L27" s="325"/>
      <c r="M27" s="325"/>
      <c r="N27" s="497"/>
      <c r="O27" s="513"/>
      <c r="P27" s="77">
        <f t="shared" si="3"/>
        <v>0</v>
      </c>
      <c r="Q27" s="97"/>
      <c r="R27" s="274"/>
    </row>
    <row r="28" spans="2:18" s="238" customFormat="1" ht="12.5" x14ac:dyDescent="0.35">
      <c r="B28" s="269"/>
      <c r="C28" s="89"/>
      <c r="D28" s="93"/>
      <c r="E28" s="81"/>
      <c r="F28" s="81"/>
      <c r="G28" s="493"/>
      <c r="H28" s="508"/>
      <c r="I28" s="74">
        <f t="shared" si="2"/>
        <v>0</v>
      </c>
      <c r="J28" s="323"/>
      <c r="K28" s="324"/>
      <c r="L28" s="325"/>
      <c r="M28" s="325"/>
      <c r="N28" s="497"/>
      <c r="O28" s="513"/>
      <c r="P28" s="77">
        <f t="shared" si="3"/>
        <v>0</v>
      </c>
      <c r="Q28" s="97"/>
      <c r="R28" s="274"/>
    </row>
    <row r="29" spans="2:18" s="238" customFormat="1" ht="12.5" x14ac:dyDescent="0.35">
      <c r="B29" s="269"/>
      <c r="C29" s="89"/>
      <c r="D29" s="93"/>
      <c r="E29" s="81"/>
      <c r="F29" s="81"/>
      <c r="G29" s="493"/>
      <c r="H29" s="508"/>
      <c r="I29" s="74">
        <f t="shared" si="2"/>
        <v>0</v>
      </c>
      <c r="J29" s="323"/>
      <c r="K29" s="324"/>
      <c r="L29" s="325"/>
      <c r="M29" s="325"/>
      <c r="N29" s="497"/>
      <c r="O29" s="513"/>
      <c r="P29" s="77">
        <f t="shared" si="3"/>
        <v>0</v>
      </c>
      <c r="Q29" s="97"/>
      <c r="R29" s="274"/>
    </row>
    <row r="30" spans="2:18" s="238" customFormat="1" ht="12.5" x14ac:dyDescent="0.35">
      <c r="B30" s="269"/>
      <c r="C30" s="89"/>
      <c r="D30" s="93"/>
      <c r="E30" s="81"/>
      <c r="F30" s="81"/>
      <c r="G30" s="493"/>
      <c r="H30" s="508"/>
      <c r="I30" s="74">
        <f t="shared" si="2"/>
        <v>0</v>
      </c>
      <c r="J30" s="323"/>
      <c r="K30" s="324"/>
      <c r="L30" s="325"/>
      <c r="M30" s="325"/>
      <c r="N30" s="497"/>
      <c r="O30" s="513"/>
      <c r="P30" s="77">
        <f t="shared" si="3"/>
        <v>0</v>
      </c>
      <c r="Q30" s="97"/>
      <c r="R30" s="274"/>
    </row>
    <row r="31" spans="2:18" s="238" customFormat="1" ht="12.5" x14ac:dyDescent="0.35">
      <c r="B31" s="269"/>
      <c r="C31" s="89"/>
      <c r="D31" s="93"/>
      <c r="E31" s="81"/>
      <c r="F31" s="81"/>
      <c r="G31" s="493"/>
      <c r="H31" s="508"/>
      <c r="I31" s="74">
        <f t="shared" si="2"/>
        <v>0</v>
      </c>
      <c r="J31" s="323"/>
      <c r="K31" s="324"/>
      <c r="L31" s="325"/>
      <c r="M31" s="325"/>
      <c r="N31" s="497"/>
      <c r="O31" s="513"/>
      <c r="P31" s="77">
        <f t="shared" si="3"/>
        <v>0</v>
      </c>
      <c r="Q31" s="97"/>
      <c r="R31" s="274"/>
    </row>
    <row r="32" spans="2:18" s="238" customFormat="1" ht="12.5" x14ac:dyDescent="0.35">
      <c r="B32" s="269"/>
      <c r="C32" s="89"/>
      <c r="D32" s="93"/>
      <c r="E32" s="81"/>
      <c r="F32" s="81"/>
      <c r="G32" s="493"/>
      <c r="H32" s="508"/>
      <c r="I32" s="74">
        <f t="shared" si="2"/>
        <v>0</v>
      </c>
      <c r="J32" s="323"/>
      <c r="K32" s="324"/>
      <c r="L32" s="325"/>
      <c r="M32" s="325"/>
      <c r="N32" s="497"/>
      <c r="O32" s="513"/>
      <c r="P32" s="77">
        <f t="shared" si="3"/>
        <v>0</v>
      </c>
      <c r="Q32" s="97"/>
      <c r="R32" s="274"/>
    </row>
    <row r="33" spans="2:18" s="238" customFormat="1" ht="12.5" x14ac:dyDescent="0.35">
      <c r="B33" s="269"/>
      <c r="C33" s="89"/>
      <c r="D33" s="93"/>
      <c r="E33" s="81"/>
      <c r="F33" s="81"/>
      <c r="G33" s="493"/>
      <c r="H33" s="509"/>
      <c r="I33" s="74">
        <f t="shared" si="2"/>
        <v>0</v>
      </c>
      <c r="J33" s="323"/>
      <c r="K33" s="324"/>
      <c r="L33" s="325"/>
      <c r="M33" s="325"/>
      <c r="N33" s="497"/>
      <c r="O33" s="513"/>
      <c r="P33" s="77">
        <f t="shared" si="3"/>
        <v>0</v>
      </c>
      <c r="Q33" s="97"/>
      <c r="R33" s="274"/>
    </row>
    <row r="34" spans="2:18" s="238" customFormat="1" thickBot="1" x14ac:dyDescent="0.4">
      <c r="B34" s="269"/>
      <c r="C34" s="90"/>
      <c r="D34" s="94"/>
      <c r="E34" s="95"/>
      <c r="F34" s="95"/>
      <c r="G34" s="494"/>
      <c r="H34" s="510"/>
      <c r="I34" s="75">
        <f t="shared" si="2"/>
        <v>0</v>
      </c>
      <c r="J34" s="326"/>
      <c r="K34" s="327"/>
      <c r="L34" s="328"/>
      <c r="M34" s="328"/>
      <c r="N34" s="498"/>
      <c r="O34" s="514"/>
      <c r="P34" s="78">
        <f t="shared" si="3"/>
        <v>0</v>
      </c>
      <c r="Q34" s="98"/>
      <c r="R34" s="274"/>
    </row>
    <row r="35" spans="2:18" s="238" customFormat="1" ht="30" customHeight="1" thickBot="1" x14ac:dyDescent="0.4">
      <c r="B35" s="269"/>
      <c r="C35" s="632" t="s">
        <v>99</v>
      </c>
      <c r="D35" s="633"/>
      <c r="E35" s="633"/>
      <c r="F35" s="633"/>
      <c r="G35" s="495">
        <f>SUM(G20:G34)</f>
        <v>0</v>
      </c>
      <c r="H35" s="511">
        <f>SUM(H20:H34)</f>
        <v>0</v>
      </c>
      <c r="I35" s="71">
        <f>SUM(I20:I34)</f>
        <v>0</v>
      </c>
      <c r="J35" s="609" t="s">
        <v>100</v>
      </c>
      <c r="K35" s="610"/>
      <c r="L35" s="610"/>
      <c r="M35" s="610"/>
      <c r="N35" s="499">
        <f>SUM(N20:N34)</f>
        <v>0</v>
      </c>
      <c r="O35" s="515">
        <f>SUM(O20:O34)</f>
        <v>0</v>
      </c>
      <c r="P35" s="72">
        <f>SUM(P20:P34)</f>
        <v>0</v>
      </c>
      <c r="Q35" s="294"/>
      <c r="R35" s="274"/>
    </row>
    <row r="36" spans="2:18" s="238" customFormat="1" ht="14.15" customHeight="1" thickBot="1" x14ac:dyDescent="0.4">
      <c r="B36" s="269"/>
      <c r="C36" s="295"/>
      <c r="D36" s="296"/>
      <c r="E36" s="295"/>
      <c r="F36" s="295"/>
      <c r="G36" s="296"/>
      <c r="H36" s="297"/>
      <c r="I36" s="65"/>
      <c r="J36" s="65"/>
      <c r="K36" s="69"/>
      <c r="L36" s="35"/>
      <c r="M36" s="35"/>
      <c r="N36" s="65"/>
      <c r="O36" s="297"/>
      <c r="P36" s="66"/>
      <c r="Q36" s="297"/>
      <c r="R36" s="274"/>
    </row>
    <row r="37" spans="2:18" s="238" customFormat="1" ht="40" customHeight="1" thickBot="1" x14ac:dyDescent="0.4">
      <c r="B37" s="269"/>
      <c r="C37" s="600" t="s">
        <v>299</v>
      </c>
      <c r="D37" s="601"/>
      <c r="E37" s="601"/>
      <c r="F37" s="601"/>
      <c r="G37" s="601"/>
      <c r="H37" s="601"/>
      <c r="I37" s="601"/>
      <c r="J37" s="601"/>
      <c r="K37" s="601"/>
      <c r="L37" s="601"/>
      <c r="M37" s="601"/>
      <c r="N37" s="601"/>
      <c r="O37" s="601"/>
      <c r="P37" s="601"/>
      <c r="Q37" s="602"/>
      <c r="R37" s="274"/>
    </row>
    <row r="38" spans="2:18" s="238" customFormat="1" ht="30" customHeight="1" thickBot="1" x14ac:dyDescent="0.4">
      <c r="B38" s="269"/>
      <c r="C38" s="611" t="s">
        <v>86</v>
      </c>
      <c r="D38" s="612"/>
      <c r="E38" s="612"/>
      <c r="F38" s="612"/>
      <c r="G38" s="612"/>
      <c r="H38" s="612"/>
      <c r="I38" s="613"/>
      <c r="J38" s="614" t="s">
        <v>87</v>
      </c>
      <c r="K38" s="615"/>
      <c r="L38" s="615"/>
      <c r="M38" s="615"/>
      <c r="N38" s="615"/>
      <c r="O38" s="615"/>
      <c r="P38" s="616"/>
      <c r="Q38" s="603" t="s">
        <v>101</v>
      </c>
      <c r="R38" s="274"/>
    </row>
    <row r="39" spans="2:18" s="238" customFormat="1" ht="64.5" customHeight="1" thickBot="1" x14ac:dyDescent="0.4">
      <c r="B39" s="269"/>
      <c r="C39" s="270" t="s">
        <v>89</v>
      </c>
      <c r="D39" s="286" t="s">
        <v>90</v>
      </c>
      <c r="E39" s="279" t="s">
        <v>91</v>
      </c>
      <c r="F39" s="287" t="s">
        <v>92</v>
      </c>
      <c r="G39" s="271" t="s">
        <v>93</v>
      </c>
      <c r="H39" s="271" t="s">
        <v>94</v>
      </c>
      <c r="I39" s="288"/>
      <c r="J39" s="289" t="s">
        <v>95</v>
      </c>
      <c r="K39" s="290" t="s">
        <v>96</v>
      </c>
      <c r="L39" s="291" t="s">
        <v>97</v>
      </c>
      <c r="M39" s="291" t="s">
        <v>98</v>
      </c>
      <c r="N39" s="292" t="s">
        <v>93</v>
      </c>
      <c r="O39" s="292" t="s">
        <v>94</v>
      </c>
      <c r="P39" s="293"/>
      <c r="Q39" s="604"/>
      <c r="R39" s="274"/>
    </row>
    <row r="40" spans="2:18" s="238" customFormat="1" ht="12.5" x14ac:dyDescent="0.35">
      <c r="B40" s="269"/>
      <c r="C40" s="88"/>
      <c r="D40" s="99"/>
      <c r="E40" s="100"/>
      <c r="F40" s="92"/>
      <c r="G40" s="492"/>
      <c r="H40" s="507"/>
      <c r="I40" s="73">
        <f>IFERROR(H40/$H$55,0)</f>
        <v>0</v>
      </c>
      <c r="J40" s="320"/>
      <c r="K40" s="321"/>
      <c r="L40" s="322"/>
      <c r="M40" s="322"/>
      <c r="N40" s="496"/>
      <c r="O40" s="512"/>
      <c r="P40" s="76">
        <f>IFERROR(O40/$O$55,0)</f>
        <v>0</v>
      </c>
      <c r="Q40" s="96"/>
      <c r="R40" s="274"/>
    </row>
    <row r="41" spans="2:18" s="238" customFormat="1" ht="12.5" x14ac:dyDescent="0.35">
      <c r="B41" s="269"/>
      <c r="C41" s="89"/>
      <c r="D41" s="101"/>
      <c r="E41" s="102"/>
      <c r="F41" s="103"/>
      <c r="G41" s="493"/>
      <c r="H41" s="508"/>
      <c r="I41" s="74">
        <f t="shared" ref="I41:I54" si="4">IFERROR(H41/$H$55,0)</f>
        <v>0</v>
      </c>
      <c r="J41" s="323"/>
      <c r="K41" s="324"/>
      <c r="L41" s="325"/>
      <c r="M41" s="325"/>
      <c r="N41" s="497"/>
      <c r="O41" s="513"/>
      <c r="P41" s="77">
        <f t="shared" ref="P41:P54" si="5">IFERROR(O41/$O$55,0)</f>
        <v>0</v>
      </c>
      <c r="Q41" s="97"/>
      <c r="R41" s="274"/>
    </row>
    <row r="42" spans="2:18" s="238" customFormat="1" ht="12.5" x14ac:dyDescent="0.35">
      <c r="B42" s="269"/>
      <c r="C42" s="89"/>
      <c r="D42" s="101"/>
      <c r="E42" s="102"/>
      <c r="F42" s="103"/>
      <c r="G42" s="493"/>
      <c r="H42" s="508"/>
      <c r="I42" s="74">
        <f t="shared" si="4"/>
        <v>0</v>
      </c>
      <c r="J42" s="323"/>
      <c r="K42" s="324"/>
      <c r="L42" s="325"/>
      <c r="M42" s="325"/>
      <c r="N42" s="497"/>
      <c r="O42" s="513"/>
      <c r="P42" s="77">
        <f t="shared" si="5"/>
        <v>0</v>
      </c>
      <c r="Q42" s="97"/>
      <c r="R42" s="274"/>
    </row>
    <row r="43" spans="2:18" s="238" customFormat="1" ht="12.5" x14ac:dyDescent="0.35">
      <c r="B43" s="269"/>
      <c r="C43" s="89"/>
      <c r="D43" s="101"/>
      <c r="E43" s="102"/>
      <c r="F43" s="103"/>
      <c r="G43" s="493"/>
      <c r="H43" s="508"/>
      <c r="I43" s="74">
        <f t="shared" si="4"/>
        <v>0</v>
      </c>
      <c r="J43" s="323"/>
      <c r="K43" s="324"/>
      <c r="L43" s="325"/>
      <c r="M43" s="325"/>
      <c r="N43" s="497"/>
      <c r="O43" s="513"/>
      <c r="P43" s="77">
        <f t="shared" si="5"/>
        <v>0</v>
      </c>
      <c r="Q43" s="97"/>
      <c r="R43" s="274"/>
    </row>
    <row r="44" spans="2:18" s="238" customFormat="1" ht="12.5" x14ac:dyDescent="0.35">
      <c r="B44" s="269"/>
      <c r="C44" s="89"/>
      <c r="D44" s="101"/>
      <c r="E44" s="102"/>
      <c r="F44" s="103"/>
      <c r="G44" s="493"/>
      <c r="H44" s="508"/>
      <c r="I44" s="74">
        <f t="shared" si="4"/>
        <v>0</v>
      </c>
      <c r="J44" s="323"/>
      <c r="K44" s="324"/>
      <c r="L44" s="325"/>
      <c r="M44" s="325"/>
      <c r="N44" s="497"/>
      <c r="O44" s="513"/>
      <c r="P44" s="77">
        <f t="shared" si="5"/>
        <v>0</v>
      </c>
      <c r="Q44" s="97"/>
      <c r="R44" s="274"/>
    </row>
    <row r="45" spans="2:18" s="238" customFormat="1" ht="12.5" x14ac:dyDescent="0.35">
      <c r="B45" s="269"/>
      <c r="C45" s="89"/>
      <c r="D45" s="101"/>
      <c r="E45" s="102"/>
      <c r="F45" s="103"/>
      <c r="G45" s="493"/>
      <c r="H45" s="508"/>
      <c r="I45" s="74">
        <f t="shared" si="4"/>
        <v>0</v>
      </c>
      <c r="J45" s="323"/>
      <c r="K45" s="324"/>
      <c r="L45" s="325"/>
      <c r="M45" s="325"/>
      <c r="N45" s="497"/>
      <c r="O45" s="513"/>
      <c r="P45" s="77">
        <f t="shared" si="5"/>
        <v>0</v>
      </c>
      <c r="Q45" s="97"/>
      <c r="R45" s="274"/>
    </row>
    <row r="46" spans="2:18" s="238" customFormat="1" ht="12.5" x14ac:dyDescent="0.35">
      <c r="B46" s="269"/>
      <c r="C46" s="89"/>
      <c r="D46" s="101"/>
      <c r="E46" s="102"/>
      <c r="F46" s="103"/>
      <c r="G46" s="493"/>
      <c r="H46" s="508"/>
      <c r="I46" s="74">
        <f t="shared" si="4"/>
        <v>0</v>
      </c>
      <c r="J46" s="323"/>
      <c r="K46" s="324"/>
      <c r="L46" s="325"/>
      <c r="M46" s="325"/>
      <c r="N46" s="497"/>
      <c r="O46" s="513"/>
      <c r="P46" s="77">
        <f t="shared" si="5"/>
        <v>0</v>
      </c>
      <c r="Q46" s="97"/>
      <c r="R46" s="274"/>
    </row>
    <row r="47" spans="2:18" s="238" customFormat="1" ht="12.5" x14ac:dyDescent="0.35">
      <c r="B47" s="269"/>
      <c r="C47" s="89"/>
      <c r="D47" s="101"/>
      <c r="E47" s="102"/>
      <c r="F47" s="103"/>
      <c r="G47" s="493"/>
      <c r="H47" s="508"/>
      <c r="I47" s="74">
        <f t="shared" si="4"/>
        <v>0</v>
      </c>
      <c r="J47" s="323"/>
      <c r="K47" s="324"/>
      <c r="L47" s="325"/>
      <c r="M47" s="325"/>
      <c r="N47" s="497"/>
      <c r="O47" s="513"/>
      <c r="P47" s="77">
        <f t="shared" si="5"/>
        <v>0</v>
      </c>
      <c r="Q47" s="97"/>
      <c r="R47" s="274"/>
    </row>
    <row r="48" spans="2:18" s="238" customFormat="1" ht="12.5" x14ac:dyDescent="0.35">
      <c r="B48" s="269"/>
      <c r="C48" s="89"/>
      <c r="D48" s="101"/>
      <c r="E48" s="102"/>
      <c r="F48" s="103"/>
      <c r="G48" s="493"/>
      <c r="H48" s="508"/>
      <c r="I48" s="74">
        <f t="shared" si="4"/>
        <v>0</v>
      </c>
      <c r="J48" s="323"/>
      <c r="K48" s="324"/>
      <c r="L48" s="325"/>
      <c r="M48" s="325"/>
      <c r="N48" s="497"/>
      <c r="O48" s="513"/>
      <c r="P48" s="77">
        <f t="shared" si="5"/>
        <v>0</v>
      </c>
      <c r="Q48" s="97"/>
      <c r="R48" s="274"/>
    </row>
    <row r="49" spans="2:18" s="238" customFormat="1" ht="12.5" x14ac:dyDescent="0.35">
      <c r="B49" s="269"/>
      <c r="C49" s="89"/>
      <c r="D49" s="101"/>
      <c r="E49" s="102"/>
      <c r="F49" s="103"/>
      <c r="G49" s="493"/>
      <c r="H49" s="508"/>
      <c r="I49" s="74">
        <f t="shared" si="4"/>
        <v>0</v>
      </c>
      <c r="J49" s="323"/>
      <c r="K49" s="324"/>
      <c r="L49" s="325"/>
      <c r="M49" s="325"/>
      <c r="N49" s="497"/>
      <c r="O49" s="513"/>
      <c r="P49" s="77">
        <f t="shared" si="5"/>
        <v>0</v>
      </c>
      <c r="Q49" s="97"/>
      <c r="R49" s="274"/>
    </row>
    <row r="50" spans="2:18" s="238" customFormat="1" ht="12.5" x14ac:dyDescent="0.35">
      <c r="B50" s="269"/>
      <c r="C50" s="89"/>
      <c r="D50" s="101"/>
      <c r="E50" s="102"/>
      <c r="F50" s="103"/>
      <c r="G50" s="493"/>
      <c r="H50" s="508"/>
      <c r="I50" s="74">
        <f t="shared" si="4"/>
        <v>0</v>
      </c>
      <c r="J50" s="323"/>
      <c r="K50" s="324"/>
      <c r="L50" s="325"/>
      <c r="M50" s="325"/>
      <c r="N50" s="497"/>
      <c r="O50" s="513"/>
      <c r="P50" s="77">
        <f t="shared" si="5"/>
        <v>0</v>
      </c>
      <c r="Q50" s="97"/>
      <c r="R50" s="274"/>
    </row>
    <row r="51" spans="2:18" s="238" customFormat="1" ht="12.5" x14ac:dyDescent="0.35">
      <c r="B51" s="269"/>
      <c r="C51" s="89"/>
      <c r="D51" s="101"/>
      <c r="E51" s="102"/>
      <c r="F51" s="103"/>
      <c r="G51" s="493"/>
      <c r="H51" s="508"/>
      <c r="I51" s="74">
        <f t="shared" si="4"/>
        <v>0</v>
      </c>
      <c r="J51" s="323"/>
      <c r="K51" s="324"/>
      <c r="L51" s="325"/>
      <c r="M51" s="325"/>
      <c r="N51" s="497"/>
      <c r="O51" s="513"/>
      <c r="P51" s="77">
        <f t="shared" si="5"/>
        <v>0</v>
      </c>
      <c r="Q51" s="97"/>
      <c r="R51" s="274"/>
    </row>
    <row r="52" spans="2:18" s="238" customFormat="1" ht="12.5" x14ac:dyDescent="0.35">
      <c r="B52" s="269"/>
      <c r="C52" s="89"/>
      <c r="D52" s="101"/>
      <c r="E52" s="102"/>
      <c r="F52" s="103"/>
      <c r="G52" s="493"/>
      <c r="H52" s="508"/>
      <c r="I52" s="74">
        <f t="shared" si="4"/>
        <v>0</v>
      </c>
      <c r="J52" s="323"/>
      <c r="K52" s="324"/>
      <c r="L52" s="325"/>
      <c r="M52" s="325"/>
      <c r="N52" s="497"/>
      <c r="O52" s="513"/>
      <c r="P52" s="77">
        <f t="shared" si="5"/>
        <v>0</v>
      </c>
      <c r="Q52" s="97"/>
      <c r="R52" s="274"/>
    </row>
    <row r="53" spans="2:18" s="238" customFormat="1" ht="12.5" x14ac:dyDescent="0.35">
      <c r="B53" s="269"/>
      <c r="C53" s="89"/>
      <c r="D53" s="101"/>
      <c r="E53" s="102"/>
      <c r="F53" s="103"/>
      <c r="G53" s="493"/>
      <c r="H53" s="509"/>
      <c r="I53" s="74">
        <f t="shared" si="4"/>
        <v>0</v>
      </c>
      <c r="J53" s="323"/>
      <c r="K53" s="324"/>
      <c r="L53" s="325"/>
      <c r="M53" s="325"/>
      <c r="N53" s="497"/>
      <c r="O53" s="513"/>
      <c r="P53" s="77">
        <f t="shared" si="5"/>
        <v>0</v>
      </c>
      <c r="Q53" s="97"/>
      <c r="R53" s="274"/>
    </row>
    <row r="54" spans="2:18" s="238" customFormat="1" thickBot="1" x14ac:dyDescent="0.4">
      <c r="B54" s="269"/>
      <c r="C54" s="90"/>
      <c r="D54" s="101"/>
      <c r="E54" s="104"/>
      <c r="F54" s="105"/>
      <c r="G54" s="494"/>
      <c r="H54" s="510"/>
      <c r="I54" s="75">
        <f t="shared" si="4"/>
        <v>0</v>
      </c>
      <c r="J54" s="326"/>
      <c r="K54" s="327"/>
      <c r="L54" s="328"/>
      <c r="M54" s="328"/>
      <c r="N54" s="498"/>
      <c r="O54" s="514"/>
      <c r="P54" s="78">
        <f t="shared" si="5"/>
        <v>0</v>
      </c>
      <c r="Q54" s="98"/>
      <c r="R54" s="274"/>
    </row>
    <row r="55" spans="2:18" s="238" customFormat="1" ht="30" customHeight="1" thickBot="1" x14ac:dyDescent="0.4">
      <c r="B55" s="269"/>
      <c r="C55" s="632" t="s">
        <v>300</v>
      </c>
      <c r="D55" s="633"/>
      <c r="E55" s="633"/>
      <c r="F55" s="633"/>
      <c r="G55" s="495">
        <f>SUM(G40:G54)</f>
        <v>0</v>
      </c>
      <c r="H55" s="511">
        <f>SUM(H40:H54)</f>
        <v>0</v>
      </c>
      <c r="I55" s="71">
        <f>SUM(I40:I54)</f>
        <v>0</v>
      </c>
      <c r="J55" s="609" t="s">
        <v>301</v>
      </c>
      <c r="K55" s="610"/>
      <c r="L55" s="610"/>
      <c r="M55" s="610"/>
      <c r="N55" s="499">
        <f>SUM(N40:N54)</f>
        <v>0</v>
      </c>
      <c r="O55" s="515">
        <f>SUM(O40:O54)</f>
        <v>0</v>
      </c>
      <c r="P55" s="72">
        <f>SUM(P40:P54)</f>
        <v>0</v>
      </c>
      <c r="Q55" s="294"/>
      <c r="R55" s="274"/>
    </row>
    <row r="56" spans="2:18" s="238" customFormat="1" ht="14.15" customHeight="1" thickBot="1" x14ac:dyDescent="0.4">
      <c r="B56" s="269"/>
      <c r="C56" s="298"/>
      <c r="D56" s="296"/>
      <c r="E56" s="295"/>
      <c r="F56" s="295"/>
      <c r="G56" s="296"/>
      <c r="H56" s="297"/>
      <c r="I56" s="66"/>
      <c r="J56" s="66"/>
      <c r="K56" s="70"/>
      <c r="L56" s="36"/>
      <c r="M56" s="36"/>
      <c r="N56" s="66"/>
      <c r="O56" s="297"/>
      <c r="P56" s="66"/>
      <c r="R56" s="274"/>
    </row>
    <row r="57" spans="2:18" s="238" customFormat="1" ht="40" customHeight="1" thickBot="1" x14ac:dyDescent="0.4">
      <c r="B57" s="269"/>
      <c r="C57" s="600" t="s">
        <v>102</v>
      </c>
      <c r="D57" s="601"/>
      <c r="E57" s="601"/>
      <c r="F57" s="601"/>
      <c r="G57" s="601"/>
      <c r="H57" s="601"/>
      <c r="I57" s="601"/>
      <c r="J57" s="601"/>
      <c r="K57" s="601"/>
      <c r="L57" s="601"/>
      <c r="M57" s="601"/>
      <c r="N57" s="601"/>
      <c r="O57" s="601"/>
      <c r="P57" s="601"/>
      <c r="Q57" s="602"/>
      <c r="R57" s="274"/>
    </row>
    <row r="58" spans="2:18" s="238" customFormat="1" ht="30" customHeight="1" thickBot="1" x14ac:dyDescent="0.4">
      <c r="B58" s="269"/>
      <c r="C58" s="611" t="s">
        <v>86</v>
      </c>
      <c r="D58" s="612"/>
      <c r="E58" s="612"/>
      <c r="F58" s="612"/>
      <c r="G58" s="612"/>
      <c r="H58" s="612"/>
      <c r="I58" s="613"/>
      <c r="J58" s="614" t="s">
        <v>87</v>
      </c>
      <c r="K58" s="615"/>
      <c r="L58" s="615"/>
      <c r="M58" s="615"/>
      <c r="N58" s="615"/>
      <c r="O58" s="615"/>
      <c r="P58" s="616"/>
      <c r="Q58" s="603" t="s">
        <v>101</v>
      </c>
      <c r="R58" s="274"/>
    </row>
    <row r="59" spans="2:18" s="238" customFormat="1" ht="64.5" customHeight="1" thickBot="1" x14ac:dyDescent="0.4">
      <c r="B59" s="269"/>
      <c r="C59" s="270" t="s">
        <v>89</v>
      </c>
      <c r="D59" s="286" t="s">
        <v>90</v>
      </c>
      <c r="E59" s="279" t="s">
        <v>91</v>
      </c>
      <c r="F59" s="287" t="s">
        <v>92</v>
      </c>
      <c r="G59" s="271" t="s">
        <v>93</v>
      </c>
      <c r="H59" s="271" t="s">
        <v>94</v>
      </c>
      <c r="I59" s="288"/>
      <c r="J59" s="289" t="s">
        <v>95</v>
      </c>
      <c r="K59" s="290" t="s">
        <v>96</v>
      </c>
      <c r="L59" s="291" t="s">
        <v>97</v>
      </c>
      <c r="M59" s="291" t="s">
        <v>98</v>
      </c>
      <c r="N59" s="292" t="s">
        <v>93</v>
      </c>
      <c r="O59" s="292" t="s">
        <v>94</v>
      </c>
      <c r="P59" s="293"/>
      <c r="Q59" s="604"/>
      <c r="R59" s="274"/>
    </row>
    <row r="60" spans="2:18" s="238" customFormat="1" ht="12.5" x14ac:dyDescent="0.35">
      <c r="B60" s="269"/>
      <c r="C60" s="88"/>
      <c r="D60" s="82"/>
      <c r="E60" s="15"/>
      <c r="F60" s="15"/>
      <c r="G60" s="492"/>
      <c r="H60" s="507"/>
      <c r="I60" s="73">
        <f>IFERROR(H60/$H$75,0)</f>
        <v>0</v>
      </c>
      <c r="J60" s="320"/>
      <c r="K60" s="321"/>
      <c r="L60" s="322"/>
      <c r="M60" s="322"/>
      <c r="N60" s="496"/>
      <c r="O60" s="512"/>
      <c r="P60" s="76">
        <f>IFERROR(O60/$O$75,0)</f>
        <v>0</v>
      </c>
      <c r="Q60" s="96"/>
      <c r="R60" s="274"/>
    </row>
    <row r="61" spans="2:18" s="238" customFormat="1" ht="12.5" x14ac:dyDescent="0.35">
      <c r="B61" s="269"/>
      <c r="C61" s="89"/>
      <c r="D61" s="11"/>
      <c r="E61" s="19"/>
      <c r="F61" s="19"/>
      <c r="G61" s="493"/>
      <c r="H61" s="508"/>
      <c r="I61" s="74">
        <f t="shared" ref="I61:I74" si="6">IFERROR(H61/$H$75,0)</f>
        <v>0</v>
      </c>
      <c r="J61" s="323"/>
      <c r="K61" s="324"/>
      <c r="L61" s="325"/>
      <c r="M61" s="325"/>
      <c r="N61" s="497"/>
      <c r="O61" s="513"/>
      <c r="P61" s="77">
        <f t="shared" ref="P61:P74" si="7">IFERROR(O61/$O$75,0)</f>
        <v>0</v>
      </c>
      <c r="Q61" s="97"/>
      <c r="R61" s="274"/>
    </row>
    <row r="62" spans="2:18" s="238" customFormat="1" ht="12.5" x14ac:dyDescent="0.35">
      <c r="B62" s="269"/>
      <c r="C62" s="89"/>
      <c r="D62" s="11"/>
      <c r="E62" s="19"/>
      <c r="F62" s="19"/>
      <c r="G62" s="493"/>
      <c r="H62" s="508"/>
      <c r="I62" s="74">
        <f t="shared" si="6"/>
        <v>0</v>
      </c>
      <c r="J62" s="323"/>
      <c r="K62" s="324"/>
      <c r="L62" s="325"/>
      <c r="M62" s="325"/>
      <c r="N62" s="497"/>
      <c r="O62" s="513"/>
      <c r="P62" s="77">
        <f t="shared" si="7"/>
        <v>0</v>
      </c>
      <c r="Q62" s="97"/>
      <c r="R62" s="274"/>
    </row>
    <row r="63" spans="2:18" s="238" customFormat="1" ht="12.5" x14ac:dyDescent="0.35">
      <c r="B63" s="269"/>
      <c r="C63" s="89"/>
      <c r="D63" s="11"/>
      <c r="E63" s="19"/>
      <c r="F63" s="19"/>
      <c r="G63" s="493"/>
      <c r="H63" s="508"/>
      <c r="I63" s="74">
        <f t="shared" si="6"/>
        <v>0</v>
      </c>
      <c r="J63" s="323"/>
      <c r="K63" s="324"/>
      <c r="L63" s="325"/>
      <c r="M63" s="325"/>
      <c r="N63" s="497"/>
      <c r="O63" s="513"/>
      <c r="P63" s="77">
        <f t="shared" si="7"/>
        <v>0</v>
      </c>
      <c r="Q63" s="97"/>
      <c r="R63" s="274"/>
    </row>
    <row r="64" spans="2:18" s="238" customFormat="1" ht="12.5" x14ac:dyDescent="0.35">
      <c r="B64" s="269"/>
      <c r="C64" s="89"/>
      <c r="D64" s="11"/>
      <c r="E64" s="19"/>
      <c r="F64" s="19"/>
      <c r="G64" s="493"/>
      <c r="H64" s="508"/>
      <c r="I64" s="74">
        <f t="shared" si="6"/>
        <v>0</v>
      </c>
      <c r="J64" s="323"/>
      <c r="K64" s="324"/>
      <c r="L64" s="325"/>
      <c r="M64" s="325"/>
      <c r="N64" s="497"/>
      <c r="O64" s="513"/>
      <c r="P64" s="77">
        <f t="shared" si="7"/>
        <v>0</v>
      </c>
      <c r="Q64" s="97"/>
      <c r="R64" s="274"/>
    </row>
    <row r="65" spans="2:18" s="238" customFormat="1" ht="12.5" x14ac:dyDescent="0.35">
      <c r="B65" s="269"/>
      <c r="C65" s="89"/>
      <c r="D65" s="11"/>
      <c r="E65" s="19"/>
      <c r="F65" s="19"/>
      <c r="G65" s="493"/>
      <c r="H65" s="508"/>
      <c r="I65" s="74">
        <f t="shared" si="6"/>
        <v>0</v>
      </c>
      <c r="J65" s="323"/>
      <c r="K65" s="324"/>
      <c r="L65" s="325"/>
      <c r="M65" s="325"/>
      <c r="N65" s="497"/>
      <c r="O65" s="513"/>
      <c r="P65" s="77">
        <f t="shared" si="7"/>
        <v>0</v>
      </c>
      <c r="Q65" s="97"/>
      <c r="R65" s="274"/>
    </row>
    <row r="66" spans="2:18" s="238" customFormat="1" ht="12.5" x14ac:dyDescent="0.35">
      <c r="B66" s="269"/>
      <c r="C66" s="89"/>
      <c r="D66" s="11"/>
      <c r="E66" s="19"/>
      <c r="F66" s="19"/>
      <c r="G66" s="493"/>
      <c r="H66" s="508"/>
      <c r="I66" s="74">
        <f t="shared" si="6"/>
        <v>0</v>
      </c>
      <c r="J66" s="323"/>
      <c r="K66" s="324"/>
      <c r="L66" s="325"/>
      <c r="M66" s="325"/>
      <c r="N66" s="497"/>
      <c r="O66" s="513"/>
      <c r="P66" s="77">
        <f t="shared" si="7"/>
        <v>0</v>
      </c>
      <c r="Q66" s="97"/>
      <c r="R66" s="274"/>
    </row>
    <row r="67" spans="2:18" s="238" customFormat="1" ht="12.5" x14ac:dyDescent="0.35">
      <c r="B67" s="269"/>
      <c r="C67" s="89"/>
      <c r="D67" s="11"/>
      <c r="E67" s="19"/>
      <c r="F67" s="19"/>
      <c r="G67" s="493"/>
      <c r="H67" s="508"/>
      <c r="I67" s="74">
        <f t="shared" si="6"/>
        <v>0</v>
      </c>
      <c r="J67" s="323"/>
      <c r="K67" s="324"/>
      <c r="L67" s="325"/>
      <c r="M67" s="325"/>
      <c r="N67" s="497"/>
      <c r="O67" s="513"/>
      <c r="P67" s="77">
        <f t="shared" si="7"/>
        <v>0</v>
      </c>
      <c r="Q67" s="97"/>
      <c r="R67" s="274"/>
    </row>
    <row r="68" spans="2:18" s="238" customFormat="1" ht="12.5" x14ac:dyDescent="0.35">
      <c r="B68" s="269"/>
      <c r="C68" s="89"/>
      <c r="D68" s="11"/>
      <c r="E68" s="19"/>
      <c r="F68" s="19"/>
      <c r="G68" s="493"/>
      <c r="H68" s="508"/>
      <c r="I68" s="74">
        <f t="shared" si="6"/>
        <v>0</v>
      </c>
      <c r="J68" s="323"/>
      <c r="K68" s="324"/>
      <c r="L68" s="325"/>
      <c r="M68" s="325"/>
      <c r="N68" s="497"/>
      <c r="O68" s="513"/>
      <c r="P68" s="77">
        <f t="shared" si="7"/>
        <v>0</v>
      </c>
      <c r="Q68" s="97"/>
      <c r="R68" s="274"/>
    </row>
    <row r="69" spans="2:18" s="238" customFormat="1" ht="12.5" x14ac:dyDescent="0.35">
      <c r="B69" s="269"/>
      <c r="C69" s="89"/>
      <c r="D69" s="11"/>
      <c r="E69" s="19"/>
      <c r="F69" s="19"/>
      <c r="G69" s="493"/>
      <c r="H69" s="508"/>
      <c r="I69" s="74">
        <f t="shared" si="6"/>
        <v>0</v>
      </c>
      <c r="J69" s="323"/>
      <c r="K69" s="324"/>
      <c r="L69" s="325"/>
      <c r="M69" s="325"/>
      <c r="N69" s="497"/>
      <c r="O69" s="513"/>
      <c r="P69" s="77">
        <f t="shared" si="7"/>
        <v>0</v>
      </c>
      <c r="Q69" s="97"/>
      <c r="R69" s="274"/>
    </row>
    <row r="70" spans="2:18" s="238" customFormat="1" ht="12.5" x14ac:dyDescent="0.35">
      <c r="B70" s="269"/>
      <c r="C70" s="89"/>
      <c r="D70" s="11"/>
      <c r="E70" s="19"/>
      <c r="F70" s="19"/>
      <c r="G70" s="493"/>
      <c r="H70" s="508"/>
      <c r="I70" s="74">
        <f t="shared" si="6"/>
        <v>0</v>
      </c>
      <c r="J70" s="323"/>
      <c r="K70" s="324"/>
      <c r="L70" s="325"/>
      <c r="M70" s="325"/>
      <c r="N70" s="497"/>
      <c r="O70" s="513"/>
      <c r="P70" s="77">
        <f t="shared" si="7"/>
        <v>0</v>
      </c>
      <c r="Q70" s="97"/>
      <c r="R70" s="274"/>
    </row>
    <row r="71" spans="2:18" s="238" customFormat="1" ht="12.5" x14ac:dyDescent="0.35">
      <c r="B71" s="269"/>
      <c r="C71" s="89"/>
      <c r="D71" s="11"/>
      <c r="E71" s="19"/>
      <c r="F71" s="19"/>
      <c r="G71" s="493"/>
      <c r="H71" s="508"/>
      <c r="I71" s="74">
        <f t="shared" si="6"/>
        <v>0</v>
      </c>
      <c r="J71" s="323"/>
      <c r="K71" s="324"/>
      <c r="L71" s="325"/>
      <c r="M71" s="325"/>
      <c r="N71" s="497"/>
      <c r="O71" s="513"/>
      <c r="P71" s="77">
        <f t="shared" si="7"/>
        <v>0</v>
      </c>
      <c r="Q71" s="97"/>
      <c r="R71" s="274"/>
    </row>
    <row r="72" spans="2:18" s="238" customFormat="1" ht="12.5" x14ac:dyDescent="0.35">
      <c r="B72" s="269"/>
      <c r="C72" s="89"/>
      <c r="D72" s="11"/>
      <c r="E72" s="19"/>
      <c r="F72" s="19"/>
      <c r="G72" s="493"/>
      <c r="H72" s="508"/>
      <c r="I72" s="74">
        <f t="shared" si="6"/>
        <v>0</v>
      </c>
      <c r="J72" s="323"/>
      <c r="K72" s="324"/>
      <c r="L72" s="325"/>
      <c r="M72" s="325"/>
      <c r="N72" s="497"/>
      <c r="O72" s="513"/>
      <c r="P72" s="77">
        <f t="shared" si="7"/>
        <v>0</v>
      </c>
      <c r="Q72" s="97"/>
      <c r="R72" s="274"/>
    </row>
    <row r="73" spans="2:18" s="238" customFormat="1" ht="12.5" x14ac:dyDescent="0.35">
      <c r="B73" s="269"/>
      <c r="C73" s="89"/>
      <c r="D73" s="11"/>
      <c r="E73" s="19"/>
      <c r="F73" s="19"/>
      <c r="G73" s="493"/>
      <c r="H73" s="509"/>
      <c r="I73" s="74">
        <f t="shared" si="6"/>
        <v>0</v>
      </c>
      <c r="J73" s="323"/>
      <c r="K73" s="324"/>
      <c r="L73" s="325"/>
      <c r="M73" s="325"/>
      <c r="N73" s="497"/>
      <c r="O73" s="513"/>
      <c r="P73" s="77">
        <f t="shared" si="7"/>
        <v>0</v>
      </c>
      <c r="Q73" s="97"/>
      <c r="R73" s="274"/>
    </row>
    <row r="74" spans="2:18" s="238" customFormat="1" thickBot="1" x14ac:dyDescent="0.4">
      <c r="B74" s="269"/>
      <c r="C74" s="90"/>
      <c r="D74" s="85"/>
      <c r="E74" s="23"/>
      <c r="F74" s="23"/>
      <c r="G74" s="494"/>
      <c r="H74" s="510"/>
      <c r="I74" s="75">
        <f t="shared" si="6"/>
        <v>0</v>
      </c>
      <c r="J74" s="326"/>
      <c r="K74" s="327"/>
      <c r="L74" s="328"/>
      <c r="M74" s="328"/>
      <c r="N74" s="498"/>
      <c r="O74" s="514"/>
      <c r="P74" s="78">
        <f t="shared" si="7"/>
        <v>0</v>
      </c>
      <c r="Q74" s="98"/>
      <c r="R74" s="274"/>
    </row>
    <row r="75" spans="2:18" s="238" customFormat="1" ht="30" customHeight="1" thickBot="1" x14ac:dyDescent="0.4">
      <c r="B75" s="269"/>
      <c r="C75" s="632" t="s">
        <v>103</v>
      </c>
      <c r="D75" s="633"/>
      <c r="E75" s="633"/>
      <c r="F75" s="633"/>
      <c r="G75" s="495">
        <f>SUM(G60:G74)</f>
        <v>0</v>
      </c>
      <c r="H75" s="511">
        <f>SUM(H60:H74)</f>
        <v>0</v>
      </c>
      <c r="I75" s="71">
        <f>SUM(I60:I74)</f>
        <v>0</v>
      </c>
      <c r="J75" s="609" t="s">
        <v>104</v>
      </c>
      <c r="K75" s="610"/>
      <c r="L75" s="610"/>
      <c r="M75" s="610"/>
      <c r="N75" s="499">
        <f>SUM(N60:N74)</f>
        <v>0</v>
      </c>
      <c r="O75" s="515">
        <f>SUM(O60:O74)</f>
        <v>0</v>
      </c>
      <c r="P75" s="72">
        <f>SUM(P60:P74)</f>
        <v>0</v>
      </c>
      <c r="Q75" s="294"/>
      <c r="R75" s="274"/>
    </row>
    <row r="76" spans="2:18" s="238" customFormat="1" ht="14.15" customHeight="1" thickBot="1" x14ac:dyDescent="0.4">
      <c r="B76" s="269"/>
      <c r="C76" s="295"/>
      <c r="D76" s="296"/>
      <c r="E76" s="295"/>
      <c r="F76" s="295"/>
      <c r="G76" s="296"/>
      <c r="H76" s="297"/>
      <c r="I76" s="65"/>
      <c r="J76" s="65"/>
      <c r="K76" s="69"/>
      <c r="L76" s="35"/>
      <c r="M76" s="35"/>
      <c r="N76" s="65"/>
      <c r="O76" s="297"/>
      <c r="P76" s="66"/>
      <c r="Q76" s="297"/>
      <c r="R76" s="274"/>
    </row>
    <row r="77" spans="2:18" s="238" customFormat="1" ht="40" customHeight="1" thickBot="1" x14ac:dyDescent="0.4">
      <c r="B77" s="269"/>
      <c r="C77" s="600" t="s">
        <v>105</v>
      </c>
      <c r="D77" s="601"/>
      <c r="E77" s="601"/>
      <c r="F77" s="601"/>
      <c r="G77" s="601"/>
      <c r="H77" s="601"/>
      <c r="I77" s="601"/>
      <c r="J77" s="601"/>
      <c r="K77" s="601"/>
      <c r="L77" s="601"/>
      <c r="M77" s="601"/>
      <c r="N77" s="601"/>
      <c r="O77" s="601"/>
      <c r="P77" s="601"/>
      <c r="Q77" s="602"/>
      <c r="R77" s="274"/>
    </row>
    <row r="78" spans="2:18" s="238" customFormat="1" ht="30" customHeight="1" thickBot="1" x14ac:dyDescent="0.4">
      <c r="B78" s="269"/>
      <c r="C78" s="611" t="s">
        <v>86</v>
      </c>
      <c r="D78" s="612"/>
      <c r="E78" s="612"/>
      <c r="F78" s="612"/>
      <c r="G78" s="612"/>
      <c r="H78" s="612"/>
      <c r="I78" s="613"/>
      <c r="J78" s="614" t="s">
        <v>87</v>
      </c>
      <c r="K78" s="615"/>
      <c r="L78" s="615"/>
      <c r="M78" s="615"/>
      <c r="N78" s="615"/>
      <c r="O78" s="615"/>
      <c r="P78" s="616"/>
      <c r="Q78" s="603" t="s">
        <v>101</v>
      </c>
      <c r="R78" s="274"/>
    </row>
    <row r="79" spans="2:18" s="238" customFormat="1" ht="84.65" customHeight="1" thickBot="1" x14ac:dyDescent="0.4">
      <c r="B79" s="269"/>
      <c r="C79" s="270" t="s">
        <v>89</v>
      </c>
      <c r="D79" s="286" t="s">
        <v>90</v>
      </c>
      <c r="E79" s="279" t="s">
        <v>91</v>
      </c>
      <c r="F79" s="287" t="s">
        <v>92</v>
      </c>
      <c r="G79" s="271" t="s">
        <v>93</v>
      </c>
      <c r="H79" s="271" t="s">
        <v>94</v>
      </c>
      <c r="I79" s="288"/>
      <c r="J79" s="289" t="s">
        <v>95</v>
      </c>
      <c r="K79" s="290" t="s">
        <v>96</v>
      </c>
      <c r="L79" s="291" t="s">
        <v>97</v>
      </c>
      <c r="M79" s="291" t="s">
        <v>98</v>
      </c>
      <c r="N79" s="292" t="s">
        <v>93</v>
      </c>
      <c r="O79" s="292" t="s">
        <v>94</v>
      </c>
      <c r="P79" s="293"/>
      <c r="Q79" s="604"/>
      <c r="R79" s="274"/>
    </row>
    <row r="80" spans="2:18" s="238" customFormat="1" ht="12.5" x14ac:dyDescent="0.35">
      <c r="B80" s="269"/>
      <c r="C80" s="68"/>
      <c r="D80" s="82"/>
      <c r="E80" s="15"/>
      <c r="F80" s="15"/>
      <c r="G80" s="500"/>
      <c r="H80" s="516"/>
      <c r="I80" s="73">
        <f>IFERROR(H80/$H$87,0)</f>
        <v>0</v>
      </c>
      <c r="J80" s="329"/>
      <c r="K80" s="330"/>
      <c r="L80" s="331"/>
      <c r="M80" s="331"/>
      <c r="N80" s="503"/>
      <c r="O80" s="520"/>
      <c r="P80" s="77">
        <f>IFERROR(O80/$O$87,0)</f>
        <v>0</v>
      </c>
      <c r="Q80" s="106"/>
      <c r="R80" s="274"/>
    </row>
    <row r="81" spans="2:18" s="238" customFormat="1" ht="12.5" x14ac:dyDescent="0.35">
      <c r="B81" s="269"/>
      <c r="C81" s="83"/>
      <c r="D81" s="11"/>
      <c r="E81" s="19"/>
      <c r="F81" s="19"/>
      <c r="G81" s="501"/>
      <c r="H81" s="517"/>
      <c r="I81" s="74">
        <f t="shared" ref="I81:I86" si="8">IFERROR(H81/$H$87,0)</f>
        <v>0</v>
      </c>
      <c r="J81" s="332"/>
      <c r="K81" s="333"/>
      <c r="L81" s="334"/>
      <c r="M81" s="334"/>
      <c r="N81" s="504"/>
      <c r="O81" s="521"/>
      <c r="P81" s="77">
        <f t="shared" ref="P81:P86" si="9">IFERROR(O81/$O$87,0)</f>
        <v>0</v>
      </c>
      <c r="Q81" s="107"/>
      <c r="R81" s="274"/>
    </row>
    <row r="82" spans="2:18" s="238" customFormat="1" ht="12.5" x14ac:dyDescent="0.35">
      <c r="B82" s="269"/>
      <c r="C82" s="83"/>
      <c r="D82" s="11"/>
      <c r="E82" s="19"/>
      <c r="F82" s="19"/>
      <c r="G82" s="501"/>
      <c r="H82" s="517"/>
      <c r="I82" s="74">
        <f t="shared" si="8"/>
        <v>0</v>
      </c>
      <c r="J82" s="332"/>
      <c r="K82" s="333"/>
      <c r="L82" s="334"/>
      <c r="M82" s="334"/>
      <c r="N82" s="504"/>
      <c r="O82" s="521"/>
      <c r="P82" s="77">
        <f t="shared" si="9"/>
        <v>0</v>
      </c>
      <c r="Q82" s="107"/>
      <c r="R82" s="274"/>
    </row>
    <row r="83" spans="2:18" s="238" customFormat="1" ht="12.5" x14ac:dyDescent="0.35">
      <c r="B83" s="269"/>
      <c r="C83" s="83"/>
      <c r="D83" s="11"/>
      <c r="E83" s="19"/>
      <c r="F83" s="19"/>
      <c r="G83" s="501"/>
      <c r="H83" s="517"/>
      <c r="I83" s="74">
        <f t="shared" si="8"/>
        <v>0</v>
      </c>
      <c r="J83" s="332"/>
      <c r="K83" s="333"/>
      <c r="L83" s="334"/>
      <c r="M83" s="334"/>
      <c r="N83" s="504"/>
      <c r="O83" s="521"/>
      <c r="P83" s="77">
        <f t="shared" si="9"/>
        <v>0</v>
      </c>
      <c r="Q83" s="107"/>
      <c r="R83" s="274"/>
    </row>
    <row r="84" spans="2:18" s="238" customFormat="1" ht="12.5" x14ac:dyDescent="0.35">
      <c r="B84" s="269"/>
      <c r="C84" s="83"/>
      <c r="D84" s="11"/>
      <c r="E84" s="19"/>
      <c r="F84" s="19"/>
      <c r="G84" s="501"/>
      <c r="H84" s="517"/>
      <c r="I84" s="74">
        <f t="shared" si="8"/>
        <v>0</v>
      </c>
      <c r="J84" s="332"/>
      <c r="K84" s="333"/>
      <c r="L84" s="334"/>
      <c r="M84" s="334"/>
      <c r="N84" s="504"/>
      <c r="O84" s="521"/>
      <c r="P84" s="77">
        <f t="shared" si="9"/>
        <v>0</v>
      </c>
      <c r="Q84" s="107"/>
      <c r="R84" s="274"/>
    </row>
    <row r="85" spans="2:18" s="238" customFormat="1" ht="12.5" x14ac:dyDescent="0.35">
      <c r="B85" s="269"/>
      <c r="C85" s="83"/>
      <c r="D85" s="11"/>
      <c r="E85" s="19"/>
      <c r="F85" s="19"/>
      <c r="G85" s="501"/>
      <c r="H85" s="517"/>
      <c r="I85" s="74">
        <f t="shared" si="8"/>
        <v>0</v>
      </c>
      <c r="J85" s="332"/>
      <c r="K85" s="333"/>
      <c r="L85" s="334"/>
      <c r="M85" s="334"/>
      <c r="N85" s="504"/>
      <c r="O85" s="521"/>
      <c r="P85" s="77">
        <f t="shared" si="9"/>
        <v>0</v>
      </c>
      <c r="Q85" s="107"/>
      <c r="R85" s="274"/>
    </row>
    <row r="86" spans="2:18" s="238" customFormat="1" thickBot="1" x14ac:dyDescent="0.4">
      <c r="B86" s="269"/>
      <c r="C86" s="84"/>
      <c r="D86" s="85"/>
      <c r="E86" s="23"/>
      <c r="F86" s="23"/>
      <c r="G86" s="502"/>
      <c r="H86" s="518"/>
      <c r="I86" s="75">
        <f t="shared" si="8"/>
        <v>0</v>
      </c>
      <c r="J86" s="332"/>
      <c r="K86" s="333"/>
      <c r="L86" s="334"/>
      <c r="M86" s="334"/>
      <c r="N86" s="504"/>
      <c r="O86" s="522"/>
      <c r="P86" s="77">
        <f t="shared" si="9"/>
        <v>0</v>
      </c>
      <c r="Q86" s="108"/>
      <c r="R86" s="274"/>
    </row>
    <row r="87" spans="2:18" s="238" customFormat="1" ht="30" customHeight="1" thickBot="1" x14ac:dyDescent="0.4">
      <c r="B87" s="269"/>
      <c r="C87" s="606" t="s">
        <v>106</v>
      </c>
      <c r="D87" s="607"/>
      <c r="E87" s="607"/>
      <c r="F87" s="608"/>
      <c r="G87" s="495">
        <f>SUM(G80:G86)</f>
        <v>0</v>
      </c>
      <c r="H87" s="511">
        <f>SUM(H80:H86)</f>
        <v>0</v>
      </c>
      <c r="I87" s="71">
        <f>SUM(I80:I86)</f>
        <v>0</v>
      </c>
      <c r="J87" s="609" t="s">
        <v>107</v>
      </c>
      <c r="K87" s="610"/>
      <c r="L87" s="610"/>
      <c r="M87" s="610"/>
      <c r="N87" s="499">
        <f>SUM(N80:N86)</f>
        <v>0</v>
      </c>
      <c r="O87" s="515">
        <f>SUM(O80:O86)</f>
        <v>0</v>
      </c>
      <c r="P87" s="72">
        <f>SUM(P80:P86)</f>
        <v>0</v>
      </c>
      <c r="Q87" s="294"/>
      <c r="R87" s="274"/>
    </row>
    <row r="88" spans="2:18" s="238" customFormat="1" ht="14.15" customHeight="1" thickBot="1" x14ac:dyDescent="0.4">
      <c r="B88" s="269"/>
      <c r="C88" s="299"/>
      <c r="D88" s="299"/>
      <c r="E88" s="299"/>
      <c r="F88" s="299"/>
      <c r="G88" s="300"/>
      <c r="H88" s="301"/>
      <c r="I88" s="86"/>
      <c r="J88" s="299"/>
      <c r="K88" s="299"/>
      <c r="L88" s="299"/>
      <c r="M88" s="299"/>
      <c r="N88" s="302"/>
      <c r="O88" s="301"/>
      <c r="P88" s="86"/>
      <c r="Q88" s="303"/>
      <c r="R88" s="274"/>
    </row>
    <row r="89" spans="2:18" s="284" customFormat="1" ht="40" customHeight="1" thickBot="1" x14ac:dyDescent="0.4">
      <c r="B89" s="278"/>
      <c r="C89" s="600" t="s">
        <v>108</v>
      </c>
      <c r="D89" s="601"/>
      <c r="E89" s="601"/>
      <c r="F89" s="602"/>
      <c r="G89" s="505">
        <f>SUM(G35,G55,G75,G87)</f>
        <v>0</v>
      </c>
      <c r="H89" s="519">
        <f>SUM(H35,H55,H75,H87)</f>
        <v>0</v>
      </c>
      <c r="I89" s="67">
        <f>IFERROR(SUM(H35,H55,H75,H87)/H89,0)</f>
        <v>0</v>
      </c>
      <c r="J89" s="605" t="s">
        <v>109</v>
      </c>
      <c r="K89" s="605"/>
      <c r="L89" s="605"/>
      <c r="M89" s="605"/>
      <c r="N89" s="506">
        <f>SUM(N35,N55,N75,N87)</f>
        <v>0</v>
      </c>
      <c r="O89" s="523">
        <f>SUM(O35,O55,O75,O87)</f>
        <v>0</v>
      </c>
      <c r="P89" s="87">
        <f>IFERROR(SUM(O35,O55,O75,O87)/O89,0)</f>
        <v>0</v>
      </c>
      <c r="Q89" s="304"/>
      <c r="R89" s="283"/>
    </row>
    <row r="90" spans="2:18" ht="10" customHeight="1" thickBot="1" x14ac:dyDescent="0.35">
      <c r="B90" s="305"/>
      <c r="C90" s="306"/>
      <c r="D90" s="307"/>
      <c r="E90" s="308"/>
      <c r="F90" s="308"/>
      <c r="G90" s="307"/>
      <c r="H90" s="309"/>
      <c r="I90" s="309"/>
      <c r="J90" s="309"/>
      <c r="K90" s="310"/>
      <c r="L90" s="311"/>
      <c r="M90" s="311"/>
      <c r="N90" s="309"/>
      <c r="O90" s="309"/>
      <c r="P90" s="309"/>
      <c r="Q90" s="312"/>
      <c r="R90" s="313"/>
    </row>
    <row r="91" spans="2:18" ht="10" customHeight="1" x14ac:dyDescent="0.25">
      <c r="B91" s="314"/>
      <c r="C91" s="314"/>
      <c r="D91" s="315"/>
      <c r="E91" s="314"/>
      <c r="F91" s="314"/>
      <c r="G91" s="315"/>
      <c r="H91" s="315"/>
      <c r="I91" s="315"/>
      <c r="J91" s="315"/>
      <c r="K91" s="315"/>
      <c r="L91" s="314"/>
      <c r="M91" s="314"/>
      <c r="N91" s="315"/>
      <c r="O91" s="315"/>
      <c r="P91" s="251"/>
    </row>
    <row r="92" spans="2:18" ht="44.15" customHeight="1" x14ac:dyDescent="0.3">
      <c r="G92" s="598" t="str">
        <f>IF(E15=0,"",IF(H89=0,"",IF(E15&lt;&gt;H89,"Le Total Revenus/Investissements doit être égal au Total Dépenses.","")))</f>
        <v/>
      </c>
      <c r="H92" s="598"/>
      <c r="I92" s="317"/>
      <c r="N92" s="599" t="str">
        <f>IF(G15=0,"",IF(O89=0,"",IF(G15&lt;&gt;O89,"Le Total Revenus/Investissements doit être égal au Total Dépenses.","")))</f>
        <v/>
      </c>
      <c r="O92" s="599"/>
      <c r="P92" s="318"/>
    </row>
    <row r="93" spans="2:18" ht="12.5" x14ac:dyDescent="0.25">
      <c r="C93" s="319"/>
      <c r="D93" s="315"/>
      <c r="E93" s="319"/>
      <c r="F93" s="319"/>
      <c r="G93" s="315"/>
      <c r="H93" s="315"/>
      <c r="I93" s="315"/>
      <c r="J93" s="315"/>
      <c r="K93" s="315"/>
      <c r="L93" s="319"/>
      <c r="M93" s="319"/>
      <c r="N93" s="315"/>
      <c r="O93" s="315"/>
      <c r="P93" s="315"/>
    </row>
    <row r="94" spans="2:18" ht="12.5" x14ac:dyDescent="0.25">
      <c r="C94" s="319"/>
      <c r="D94" s="315"/>
      <c r="E94" s="319"/>
      <c r="F94" s="319"/>
      <c r="G94" s="315"/>
      <c r="H94" s="315"/>
      <c r="I94" s="315"/>
      <c r="J94" s="315"/>
      <c r="K94" s="315"/>
      <c r="L94" s="319"/>
      <c r="M94" s="319"/>
      <c r="N94" s="315"/>
      <c r="O94" s="315"/>
      <c r="P94" s="315"/>
    </row>
    <row r="95" spans="2:18" ht="12.5" x14ac:dyDescent="0.25">
      <c r="C95" s="319"/>
      <c r="D95" s="315"/>
      <c r="E95" s="319"/>
      <c r="F95" s="319"/>
      <c r="G95" s="315"/>
      <c r="H95" s="315"/>
      <c r="I95" s="315"/>
      <c r="J95" s="315"/>
      <c r="K95" s="315"/>
      <c r="L95" s="319"/>
      <c r="M95" s="319"/>
      <c r="N95" s="315"/>
      <c r="O95" s="315"/>
      <c r="P95" s="315"/>
    </row>
    <row r="96" spans="2:18" ht="12.5" x14ac:dyDescent="0.25">
      <c r="C96" s="319"/>
      <c r="D96" s="315"/>
      <c r="E96" s="319"/>
      <c r="F96" s="319"/>
      <c r="G96" s="315"/>
      <c r="H96" s="315"/>
      <c r="I96" s="315"/>
      <c r="J96" s="315"/>
      <c r="K96" s="315"/>
      <c r="L96" s="319"/>
      <c r="M96" s="319"/>
      <c r="N96" s="315"/>
      <c r="O96" s="315"/>
      <c r="P96" s="315"/>
    </row>
    <row r="97" spans="3:16" ht="12.5" x14ac:dyDescent="0.25">
      <c r="C97" s="319"/>
      <c r="D97" s="315"/>
      <c r="E97" s="319"/>
      <c r="F97" s="319"/>
      <c r="G97" s="315"/>
      <c r="H97" s="315"/>
      <c r="I97" s="315"/>
      <c r="J97" s="315"/>
      <c r="K97" s="315"/>
      <c r="L97" s="319"/>
      <c r="M97" s="319"/>
      <c r="N97" s="315"/>
      <c r="O97" s="315"/>
      <c r="P97" s="315"/>
    </row>
    <row r="98" spans="3:16" ht="12.5" x14ac:dyDescent="0.25">
      <c r="C98" s="319"/>
      <c r="D98" s="315"/>
      <c r="E98" s="319"/>
      <c r="F98" s="319"/>
      <c r="G98" s="315"/>
      <c r="H98" s="315"/>
      <c r="I98" s="315"/>
      <c r="J98" s="315"/>
      <c r="K98" s="315"/>
      <c r="L98" s="319"/>
      <c r="M98" s="319"/>
      <c r="N98" s="315"/>
      <c r="O98" s="315"/>
      <c r="P98" s="315"/>
    </row>
    <row r="99" spans="3:16" ht="12.5" x14ac:dyDescent="0.25">
      <c r="C99" s="319"/>
      <c r="D99" s="315"/>
      <c r="E99" s="319"/>
      <c r="F99" s="319"/>
      <c r="G99" s="315"/>
      <c r="H99" s="315"/>
      <c r="I99" s="315"/>
      <c r="J99" s="315"/>
      <c r="K99" s="315"/>
      <c r="L99" s="319"/>
      <c r="M99" s="319"/>
      <c r="N99" s="315"/>
      <c r="O99" s="315"/>
      <c r="P99" s="315"/>
    </row>
  </sheetData>
  <sheetProtection algorithmName="SHA-512" hashValue="MZ2ZiSU2QdJ+pyeCl9eeP/5FyP3oGxAvEPqrHjt6GbAYqeUgEEvowGVqEcQKkOtJpdONYn1L6wiYPrfK7bUozQ==" saltValue="APVhO7klJVVWhT2ApUE+nA==" spinCount="100000" sheet="1" objects="1" scenarios="1" formatRows="0"/>
  <mergeCells count="49">
    <mergeCell ref="C55:F55"/>
    <mergeCell ref="J55:M55"/>
    <mergeCell ref="C75:F75"/>
    <mergeCell ref="J75:M75"/>
    <mergeCell ref="C37:Q37"/>
    <mergeCell ref="E16:F16"/>
    <mergeCell ref="G16:H16"/>
    <mergeCell ref="C17:Q17"/>
    <mergeCell ref="C6:Q6"/>
    <mergeCell ref="J14:P14"/>
    <mergeCell ref="J15:P15"/>
    <mergeCell ref="C15:D15"/>
    <mergeCell ref="J9:P9"/>
    <mergeCell ref="J10:P10"/>
    <mergeCell ref="J11:P11"/>
    <mergeCell ref="J12:P12"/>
    <mergeCell ref="J13:P13"/>
    <mergeCell ref="Q18:Q19"/>
    <mergeCell ref="J35:M35"/>
    <mergeCell ref="C35:F35"/>
    <mergeCell ref="C38:I38"/>
    <mergeCell ref="Q38:Q39"/>
    <mergeCell ref="C18:I18"/>
    <mergeCell ref="J18:P18"/>
    <mergeCell ref="J38:P38"/>
    <mergeCell ref="H1:R1"/>
    <mergeCell ref="C14:D14"/>
    <mergeCell ref="C10:D10"/>
    <mergeCell ref="C12:D12"/>
    <mergeCell ref="C11:D11"/>
    <mergeCell ref="C13:D13"/>
    <mergeCell ref="G9:H9"/>
    <mergeCell ref="E9:F9"/>
    <mergeCell ref="C8:P8"/>
    <mergeCell ref="C9:D9"/>
    <mergeCell ref="G92:H92"/>
    <mergeCell ref="N92:O92"/>
    <mergeCell ref="C57:Q57"/>
    <mergeCell ref="Q58:Q59"/>
    <mergeCell ref="C77:Q77"/>
    <mergeCell ref="C89:F89"/>
    <mergeCell ref="J89:M89"/>
    <mergeCell ref="C87:F87"/>
    <mergeCell ref="J87:M87"/>
    <mergeCell ref="C58:I58"/>
    <mergeCell ref="J58:P58"/>
    <mergeCell ref="C78:I78"/>
    <mergeCell ref="J78:P78"/>
    <mergeCell ref="Q78:Q79"/>
  </mergeCells>
  <conditionalFormatting sqref="E16:H16">
    <cfRule type="notContainsBlanks" dxfId="8" priority="3">
      <formula>LEN(TRIM(E16))&gt;0</formula>
    </cfRule>
  </conditionalFormatting>
  <conditionalFormatting sqref="G92:H92">
    <cfRule type="notContainsBlanks" dxfId="7" priority="2">
      <formula>LEN(TRIM(G92))&gt;0</formula>
    </cfRule>
  </conditionalFormatting>
  <conditionalFormatting sqref="N92:O92">
    <cfRule type="notContainsBlanks" dxfId="6" priority="1">
      <formula>LEN(TRIM(N92))&gt;0</formula>
    </cfRule>
  </conditionalFormatting>
  <pageMargins left="0.70866141732283461" right="0.70866141732283461" top="0.74803149606299213" bottom="0.74803149606299213" header="0.31496062992125984" footer="0.31496062992125984"/>
  <pageSetup paperSize="9" scale="43" orientation="portrait" r:id="rId1"/>
  <ignoredErrors>
    <ignoredError sqref="I89"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E1BE5-0E39-43A3-A19D-88C909BDA672}">
  <sheetPr>
    <tabColor rgb="FF00B0F0"/>
    <pageSetUpPr fitToPage="1"/>
  </sheetPr>
  <dimension ref="B1:I339"/>
  <sheetViews>
    <sheetView showGridLines="0" zoomScaleNormal="100" workbookViewId="0">
      <pane ySplit="14" topLeftCell="A15" activePane="bottomLeft" state="frozen"/>
      <selection pane="bottomLeft" activeCell="C6" sqref="C6:F6"/>
    </sheetView>
  </sheetViews>
  <sheetFormatPr baseColWidth="10" defaultColWidth="10.81640625" defaultRowHeight="14" x14ac:dyDescent="0.3"/>
  <cols>
    <col min="1" max="1" width="1.54296875" style="1" customWidth="1"/>
    <col min="2" max="2" width="4.54296875" style="2" customWidth="1"/>
    <col min="3" max="3" width="62.7265625" style="1" customWidth="1"/>
    <col min="4" max="4" width="37.453125" style="2" customWidth="1"/>
    <col min="5" max="5" width="22.54296875" style="1" customWidth="1"/>
    <col min="6" max="6" width="22.54296875" style="4" customWidth="1"/>
    <col min="7" max="7" width="4.54296875" style="1" customWidth="1"/>
    <col min="8" max="8" width="1.54296875" style="1" customWidth="1"/>
    <col min="9" max="16384" width="10.81640625" style="1"/>
  </cols>
  <sheetData>
    <row r="1" spans="2:9" s="109" customFormat="1" ht="40" customHeight="1" x14ac:dyDescent="0.35">
      <c r="B1" s="338"/>
      <c r="C1" s="545" t="s">
        <v>0</v>
      </c>
      <c r="D1" s="545"/>
      <c r="E1" s="545"/>
      <c r="F1" s="545"/>
      <c r="G1" s="545"/>
      <c r="H1" s="206"/>
      <c r="I1" s="206"/>
    </row>
    <row r="2" spans="2:9" s="109" customFormat="1" ht="18" customHeight="1" x14ac:dyDescent="0.35">
      <c r="B2" s="338"/>
      <c r="D2" s="338"/>
      <c r="F2" s="339"/>
      <c r="G2" s="112" t="s">
        <v>110</v>
      </c>
    </row>
    <row r="3" spans="2:9" s="109" customFormat="1" ht="18" customHeight="1" x14ac:dyDescent="0.35">
      <c r="B3" s="338"/>
      <c r="C3" s="114"/>
      <c r="D3" s="338"/>
      <c r="F3" s="339"/>
      <c r="G3" s="203" t="str">
        <f>'Gabarit 1C '!I3</f>
        <v>dernière mise à jour : 24 octobre 2024</v>
      </c>
    </row>
    <row r="4" spans="2:9" s="109" customFormat="1" ht="10" customHeight="1" thickBot="1" x14ac:dyDescent="0.4">
      <c r="B4" s="338"/>
      <c r="D4" s="338"/>
      <c r="F4" s="339"/>
      <c r="G4" s="113"/>
    </row>
    <row r="5" spans="2:9" s="109" customFormat="1" ht="10" customHeight="1" x14ac:dyDescent="0.35">
      <c r="B5" s="340"/>
      <c r="C5" s="119"/>
      <c r="D5" s="341"/>
      <c r="E5" s="120"/>
      <c r="F5" s="342"/>
      <c r="G5" s="122"/>
    </row>
    <row r="6" spans="2:9" s="109" customFormat="1" ht="28" customHeight="1" x14ac:dyDescent="0.35">
      <c r="B6" s="343"/>
      <c r="C6" s="669" t="s">
        <v>111</v>
      </c>
      <c r="D6" s="670"/>
      <c r="E6" s="670"/>
      <c r="F6" s="671"/>
      <c r="G6" s="126"/>
      <c r="H6" s="113"/>
    </row>
    <row r="7" spans="2:9" s="109" customFormat="1" ht="10" customHeight="1" x14ac:dyDescent="0.35">
      <c r="B7" s="343"/>
      <c r="C7" s="125"/>
      <c r="D7" s="125"/>
      <c r="E7" s="125"/>
      <c r="F7" s="344"/>
      <c r="G7" s="126"/>
      <c r="H7" s="113"/>
    </row>
    <row r="8" spans="2:9" s="109" customFormat="1" ht="10" customHeight="1" x14ac:dyDescent="0.35">
      <c r="B8" s="343"/>
      <c r="C8" s="345"/>
      <c r="D8" s="346"/>
      <c r="E8" s="346"/>
      <c r="F8" s="347"/>
      <c r="G8" s="126"/>
      <c r="H8" s="113"/>
    </row>
    <row r="9" spans="2:9" s="109" customFormat="1" ht="18" customHeight="1" x14ac:dyDescent="0.35">
      <c r="B9" s="343"/>
      <c r="C9" s="348" t="s">
        <v>112</v>
      </c>
      <c r="D9" s="672"/>
      <c r="E9" s="673"/>
      <c r="F9" s="674"/>
      <c r="G9" s="126"/>
      <c r="H9" s="113"/>
    </row>
    <row r="10" spans="2:9" s="109" customFormat="1" ht="18" customHeight="1" x14ac:dyDescent="0.35">
      <c r="B10" s="343"/>
      <c r="C10" s="349" t="s">
        <v>113</v>
      </c>
      <c r="D10" s="350" t="s">
        <v>114</v>
      </c>
      <c r="E10" s="351"/>
      <c r="F10" s="352"/>
      <c r="G10" s="126"/>
      <c r="H10" s="113"/>
    </row>
    <row r="11" spans="2:9" s="109" customFormat="1" ht="10" customHeight="1" x14ac:dyDescent="0.35">
      <c r="B11" s="343"/>
      <c r="C11" s="353"/>
      <c r="D11" s="354"/>
      <c r="E11" s="354"/>
      <c r="F11" s="355"/>
      <c r="G11" s="126"/>
      <c r="H11" s="113"/>
    </row>
    <row r="12" spans="2:9" s="109" customFormat="1" ht="10" customHeight="1" x14ac:dyDescent="0.35">
      <c r="B12" s="343"/>
      <c r="C12" s="125"/>
      <c r="D12" s="125"/>
      <c r="E12" s="125"/>
      <c r="F12" s="344"/>
      <c r="G12" s="126"/>
      <c r="H12" s="113"/>
    </row>
    <row r="13" spans="2:9" s="109" customFormat="1" ht="28" customHeight="1" x14ac:dyDescent="0.35">
      <c r="B13" s="343"/>
      <c r="C13" s="675" t="s">
        <v>115</v>
      </c>
      <c r="D13" s="676"/>
      <c r="E13" s="676"/>
      <c r="F13" s="677"/>
      <c r="G13" s="126"/>
      <c r="H13" s="113"/>
    </row>
    <row r="14" spans="2:9" s="109" customFormat="1" ht="55" customHeight="1" x14ac:dyDescent="0.35">
      <c r="B14" s="343"/>
      <c r="C14" s="356" t="s">
        <v>116</v>
      </c>
      <c r="D14" s="356" t="s">
        <v>117</v>
      </c>
      <c r="E14" s="356" t="s">
        <v>118</v>
      </c>
      <c r="F14" s="356" t="s">
        <v>119</v>
      </c>
      <c r="G14" s="126"/>
      <c r="H14" s="113"/>
      <c r="I14" s="357"/>
    </row>
    <row r="15" spans="2:9" x14ac:dyDescent="0.3">
      <c r="B15" s="358">
        <v>1</v>
      </c>
      <c r="C15" s="63"/>
      <c r="D15" s="9" t="s">
        <v>123</v>
      </c>
      <c r="E15" s="6"/>
      <c r="F15" s="8"/>
      <c r="G15" s="359"/>
    </row>
    <row r="16" spans="2:9" x14ac:dyDescent="0.3">
      <c r="B16" s="358">
        <v>2</v>
      </c>
      <c r="C16" s="3"/>
      <c r="D16" s="9" t="s">
        <v>123</v>
      </c>
      <c r="E16" s="6"/>
      <c r="F16" s="8"/>
      <c r="G16" s="359"/>
    </row>
    <row r="17" spans="2:7" x14ac:dyDescent="0.3">
      <c r="B17" s="358">
        <v>3</v>
      </c>
      <c r="C17" s="3"/>
      <c r="D17" s="9" t="s">
        <v>123</v>
      </c>
      <c r="E17" s="6"/>
      <c r="F17" s="8"/>
      <c r="G17" s="359"/>
    </row>
    <row r="18" spans="2:7" x14ac:dyDescent="0.3">
      <c r="B18" s="358">
        <v>4</v>
      </c>
      <c r="C18" s="3"/>
      <c r="D18" s="9" t="s">
        <v>123</v>
      </c>
      <c r="E18" s="6"/>
      <c r="F18" s="8"/>
      <c r="G18" s="359"/>
    </row>
    <row r="19" spans="2:7" x14ac:dyDescent="0.3">
      <c r="B19" s="358">
        <v>5</v>
      </c>
      <c r="C19" s="3"/>
      <c r="D19" s="9" t="s">
        <v>123</v>
      </c>
      <c r="E19" s="6"/>
      <c r="F19" s="8"/>
      <c r="G19" s="359"/>
    </row>
    <row r="20" spans="2:7" x14ac:dyDescent="0.3">
      <c r="B20" s="358">
        <v>6</v>
      </c>
      <c r="C20" s="3"/>
      <c r="D20" s="9" t="s">
        <v>123</v>
      </c>
      <c r="E20" s="6"/>
      <c r="F20" s="8"/>
      <c r="G20" s="359"/>
    </row>
    <row r="21" spans="2:7" x14ac:dyDescent="0.3">
      <c r="B21" s="358">
        <v>7</v>
      </c>
      <c r="C21" s="3"/>
      <c r="D21" s="9" t="s">
        <v>123</v>
      </c>
      <c r="E21" s="6"/>
      <c r="F21" s="8"/>
      <c r="G21" s="359"/>
    </row>
    <row r="22" spans="2:7" x14ac:dyDescent="0.3">
      <c r="B22" s="358">
        <v>8</v>
      </c>
      <c r="C22" s="3"/>
      <c r="D22" s="9" t="s">
        <v>123</v>
      </c>
      <c r="E22" s="6"/>
      <c r="F22" s="8"/>
      <c r="G22" s="359"/>
    </row>
    <row r="23" spans="2:7" x14ac:dyDescent="0.3">
      <c r="B23" s="358">
        <v>9</v>
      </c>
      <c r="C23" s="3"/>
      <c r="D23" s="9" t="s">
        <v>123</v>
      </c>
      <c r="E23" s="6"/>
      <c r="F23" s="8"/>
      <c r="G23" s="359"/>
    </row>
    <row r="24" spans="2:7" x14ac:dyDescent="0.3">
      <c r="B24" s="358">
        <v>10</v>
      </c>
      <c r="C24" s="3"/>
      <c r="D24" s="9" t="s">
        <v>123</v>
      </c>
      <c r="E24" s="6"/>
      <c r="F24" s="8"/>
      <c r="G24" s="359"/>
    </row>
    <row r="25" spans="2:7" x14ac:dyDescent="0.3">
      <c r="B25" s="358">
        <v>11</v>
      </c>
      <c r="C25" s="3"/>
      <c r="D25" s="9" t="s">
        <v>123</v>
      </c>
      <c r="E25" s="6"/>
      <c r="F25" s="8"/>
      <c r="G25" s="359"/>
    </row>
    <row r="26" spans="2:7" x14ac:dyDescent="0.3">
      <c r="B26" s="358">
        <v>12</v>
      </c>
      <c r="C26" s="3"/>
      <c r="D26" s="9" t="s">
        <v>123</v>
      </c>
      <c r="E26" s="6"/>
      <c r="F26" s="8"/>
      <c r="G26" s="359"/>
    </row>
    <row r="27" spans="2:7" x14ac:dyDescent="0.3">
      <c r="B27" s="358">
        <v>13</v>
      </c>
      <c r="C27" s="3"/>
      <c r="D27" s="9" t="s">
        <v>123</v>
      </c>
      <c r="E27" s="6"/>
      <c r="F27" s="8"/>
      <c r="G27" s="359"/>
    </row>
    <row r="28" spans="2:7" x14ac:dyDescent="0.3">
      <c r="B28" s="358">
        <v>14</v>
      </c>
      <c r="C28" s="3"/>
      <c r="D28" s="9" t="s">
        <v>123</v>
      </c>
      <c r="E28" s="6"/>
      <c r="F28" s="8"/>
      <c r="G28" s="359"/>
    </row>
    <row r="29" spans="2:7" x14ac:dyDescent="0.3">
      <c r="B29" s="358">
        <v>15</v>
      </c>
      <c r="C29" s="3"/>
      <c r="D29" s="9" t="s">
        <v>123</v>
      </c>
      <c r="E29" s="6"/>
      <c r="F29" s="8"/>
      <c r="G29" s="359"/>
    </row>
    <row r="30" spans="2:7" x14ac:dyDescent="0.3">
      <c r="B30" s="358">
        <v>16</v>
      </c>
      <c r="C30" s="3"/>
      <c r="D30" s="9" t="s">
        <v>123</v>
      </c>
      <c r="E30" s="6"/>
      <c r="F30" s="8"/>
      <c r="G30" s="359"/>
    </row>
    <row r="31" spans="2:7" x14ac:dyDescent="0.3">
      <c r="B31" s="358">
        <v>17</v>
      </c>
      <c r="C31" s="3"/>
      <c r="D31" s="9" t="s">
        <v>123</v>
      </c>
      <c r="E31" s="6"/>
      <c r="F31" s="8"/>
      <c r="G31" s="359"/>
    </row>
    <row r="32" spans="2:7" x14ac:dyDescent="0.3">
      <c r="B32" s="358">
        <v>18</v>
      </c>
      <c r="C32" s="3"/>
      <c r="D32" s="9" t="s">
        <v>123</v>
      </c>
      <c r="E32" s="6"/>
      <c r="F32" s="8"/>
      <c r="G32" s="359"/>
    </row>
    <row r="33" spans="2:7" x14ac:dyDescent="0.3">
      <c r="B33" s="358">
        <v>19</v>
      </c>
      <c r="C33" s="3"/>
      <c r="D33" s="9" t="s">
        <v>123</v>
      </c>
      <c r="E33" s="6"/>
      <c r="F33" s="8"/>
      <c r="G33" s="359"/>
    </row>
    <row r="34" spans="2:7" x14ac:dyDescent="0.3">
      <c r="B34" s="358">
        <v>20</v>
      </c>
      <c r="C34" s="3"/>
      <c r="D34" s="9" t="s">
        <v>123</v>
      </c>
      <c r="E34" s="6"/>
      <c r="F34" s="8"/>
      <c r="G34" s="359"/>
    </row>
    <row r="35" spans="2:7" x14ac:dyDescent="0.3">
      <c r="B35" s="358">
        <v>21</v>
      </c>
      <c r="C35" s="3"/>
      <c r="D35" s="9" t="s">
        <v>123</v>
      </c>
      <c r="E35" s="6"/>
      <c r="F35" s="8"/>
      <c r="G35" s="359"/>
    </row>
    <row r="36" spans="2:7" x14ac:dyDescent="0.3">
      <c r="B36" s="358">
        <v>22</v>
      </c>
      <c r="C36" s="3"/>
      <c r="D36" s="9" t="s">
        <v>123</v>
      </c>
      <c r="E36" s="6"/>
      <c r="F36" s="8"/>
      <c r="G36" s="359"/>
    </row>
    <row r="37" spans="2:7" x14ac:dyDescent="0.3">
      <c r="B37" s="358">
        <v>23</v>
      </c>
      <c r="C37" s="3"/>
      <c r="D37" s="9" t="s">
        <v>123</v>
      </c>
      <c r="E37" s="6"/>
      <c r="F37" s="8"/>
      <c r="G37" s="359"/>
    </row>
    <row r="38" spans="2:7" x14ac:dyDescent="0.3">
      <c r="B38" s="358">
        <v>24</v>
      </c>
      <c r="C38" s="3"/>
      <c r="D38" s="9" t="s">
        <v>123</v>
      </c>
      <c r="E38" s="6"/>
      <c r="F38" s="8"/>
      <c r="G38" s="359"/>
    </row>
    <row r="39" spans="2:7" x14ac:dyDescent="0.3">
      <c r="B39" s="358">
        <v>25</v>
      </c>
      <c r="C39" s="3"/>
      <c r="D39" s="9" t="s">
        <v>123</v>
      </c>
      <c r="E39" s="6"/>
      <c r="F39" s="8"/>
      <c r="G39" s="359"/>
    </row>
    <row r="40" spans="2:7" x14ac:dyDescent="0.3">
      <c r="B40" s="358">
        <v>26</v>
      </c>
      <c r="C40" s="3"/>
      <c r="D40" s="9" t="s">
        <v>123</v>
      </c>
      <c r="E40" s="6"/>
      <c r="F40" s="8"/>
      <c r="G40" s="359"/>
    </row>
    <row r="41" spans="2:7" x14ac:dyDescent="0.3">
      <c r="B41" s="358">
        <v>27</v>
      </c>
      <c r="C41" s="3"/>
      <c r="D41" s="9" t="s">
        <v>123</v>
      </c>
      <c r="E41" s="6"/>
      <c r="F41" s="8"/>
      <c r="G41" s="359"/>
    </row>
    <row r="42" spans="2:7" x14ac:dyDescent="0.3">
      <c r="B42" s="358">
        <v>28</v>
      </c>
      <c r="C42" s="3"/>
      <c r="D42" s="9" t="s">
        <v>123</v>
      </c>
      <c r="E42" s="6"/>
      <c r="F42" s="8"/>
      <c r="G42" s="359"/>
    </row>
    <row r="43" spans="2:7" x14ac:dyDescent="0.3">
      <c r="B43" s="358">
        <v>29</v>
      </c>
      <c r="C43" s="3"/>
      <c r="D43" s="9" t="s">
        <v>123</v>
      </c>
      <c r="E43" s="6"/>
      <c r="F43" s="8"/>
      <c r="G43" s="359"/>
    </row>
    <row r="44" spans="2:7" x14ac:dyDescent="0.3">
      <c r="B44" s="358">
        <v>30</v>
      </c>
      <c r="C44" s="3"/>
      <c r="D44" s="9" t="s">
        <v>123</v>
      </c>
      <c r="E44" s="6"/>
      <c r="F44" s="8"/>
      <c r="G44" s="359"/>
    </row>
    <row r="45" spans="2:7" x14ac:dyDescent="0.3">
      <c r="B45" s="358">
        <v>31</v>
      </c>
      <c r="C45" s="3"/>
      <c r="D45" s="9" t="s">
        <v>123</v>
      </c>
      <c r="E45" s="6"/>
      <c r="F45" s="8"/>
      <c r="G45" s="359"/>
    </row>
    <row r="46" spans="2:7" x14ac:dyDescent="0.3">
      <c r="B46" s="358">
        <v>32</v>
      </c>
      <c r="C46" s="3"/>
      <c r="D46" s="9" t="s">
        <v>123</v>
      </c>
      <c r="E46" s="6"/>
      <c r="F46" s="8"/>
      <c r="G46" s="359"/>
    </row>
    <row r="47" spans="2:7" x14ac:dyDescent="0.3">
      <c r="B47" s="358">
        <v>33</v>
      </c>
      <c r="C47" s="3"/>
      <c r="D47" s="9" t="s">
        <v>123</v>
      </c>
      <c r="E47" s="6"/>
      <c r="F47" s="8"/>
      <c r="G47" s="359"/>
    </row>
    <row r="48" spans="2:7" x14ac:dyDescent="0.3">
      <c r="B48" s="358">
        <v>34</v>
      </c>
      <c r="C48" s="3"/>
      <c r="D48" s="9" t="s">
        <v>123</v>
      </c>
      <c r="E48" s="6"/>
      <c r="F48" s="8"/>
      <c r="G48" s="359"/>
    </row>
    <row r="49" spans="2:7" x14ac:dyDescent="0.3">
      <c r="B49" s="358">
        <v>35</v>
      </c>
      <c r="C49" s="3"/>
      <c r="D49" s="9" t="s">
        <v>123</v>
      </c>
      <c r="E49" s="6"/>
      <c r="F49" s="8"/>
      <c r="G49" s="359"/>
    </row>
    <row r="50" spans="2:7" x14ac:dyDescent="0.3">
      <c r="B50" s="358">
        <v>36</v>
      </c>
      <c r="C50" s="3"/>
      <c r="D50" s="9" t="s">
        <v>123</v>
      </c>
      <c r="E50" s="6"/>
      <c r="F50" s="8"/>
      <c r="G50" s="359"/>
    </row>
    <row r="51" spans="2:7" x14ac:dyDescent="0.3">
      <c r="B51" s="358">
        <v>37</v>
      </c>
      <c r="C51" s="3"/>
      <c r="D51" s="9" t="s">
        <v>123</v>
      </c>
      <c r="E51" s="6"/>
      <c r="F51" s="8"/>
      <c r="G51" s="359"/>
    </row>
    <row r="52" spans="2:7" x14ac:dyDescent="0.3">
      <c r="B52" s="358">
        <v>38</v>
      </c>
      <c r="C52" s="3"/>
      <c r="D52" s="9" t="s">
        <v>123</v>
      </c>
      <c r="E52" s="6"/>
      <c r="F52" s="8"/>
      <c r="G52" s="359"/>
    </row>
    <row r="53" spans="2:7" x14ac:dyDescent="0.3">
      <c r="B53" s="358">
        <v>39</v>
      </c>
      <c r="C53" s="3"/>
      <c r="D53" s="9" t="s">
        <v>123</v>
      </c>
      <c r="E53" s="6"/>
      <c r="F53" s="8"/>
      <c r="G53" s="359"/>
    </row>
    <row r="54" spans="2:7" x14ac:dyDescent="0.3">
      <c r="B54" s="358">
        <v>40</v>
      </c>
      <c r="C54" s="3"/>
      <c r="D54" s="9" t="s">
        <v>123</v>
      </c>
      <c r="E54" s="6"/>
      <c r="F54" s="8"/>
      <c r="G54" s="359"/>
    </row>
    <row r="55" spans="2:7" x14ac:dyDescent="0.3">
      <c r="B55" s="358">
        <v>41</v>
      </c>
      <c r="C55" s="3"/>
      <c r="D55" s="9" t="s">
        <v>123</v>
      </c>
      <c r="E55" s="6"/>
      <c r="F55" s="8"/>
      <c r="G55" s="359"/>
    </row>
    <row r="56" spans="2:7" x14ac:dyDescent="0.3">
      <c r="B56" s="358">
        <v>42</v>
      </c>
      <c r="C56" s="3"/>
      <c r="D56" s="9" t="s">
        <v>123</v>
      </c>
      <c r="E56" s="6"/>
      <c r="F56" s="8"/>
      <c r="G56" s="359"/>
    </row>
    <row r="57" spans="2:7" x14ac:dyDescent="0.3">
      <c r="B57" s="358">
        <v>43</v>
      </c>
      <c r="C57" s="3"/>
      <c r="D57" s="9" t="s">
        <v>123</v>
      </c>
      <c r="E57" s="6"/>
      <c r="F57" s="8"/>
      <c r="G57" s="359"/>
    </row>
    <row r="58" spans="2:7" x14ac:dyDescent="0.3">
      <c r="B58" s="358">
        <v>44</v>
      </c>
      <c r="C58" s="3"/>
      <c r="D58" s="9" t="s">
        <v>123</v>
      </c>
      <c r="E58" s="6"/>
      <c r="F58" s="8"/>
      <c r="G58" s="359"/>
    </row>
    <row r="59" spans="2:7" x14ac:dyDescent="0.3">
      <c r="B59" s="358">
        <v>45</v>
      </c>
      <c r="C59" s="3"/>
      <c r="D59" s="9" t="s">
        <v>123</v>
      </c>
      <c r="E59" s="6"/>
      <c r="F59" s="8"/>
      <c r="G59" s="359"/>
    </row>
    <row r="60" spans="2:7" x14ac:dyDescent="0.3">
      <c r="B60" s="358">
        <v>46</v>
      </c>
      <c r="C60" s="3"/>
      <c r="D60" s="9" t="s">
        <v>123</v>
      </c>
      <c r="E60" s="6"/>
      <c r="F60" s="8"/>
      <c r="G60" s="359"/>
    </row>
    <row r="61" spans="2:7" x14ac:dyDescent="0.3">
      <c r="B61" s="358">
        <v>47</v>
      </c>
      <c r="C61" s="3"/>
      <c r="D61" s="9" t="s">
        <v>123</v>
      </c>
      <c r="E61" s="6"/>
      <c r="F61" s="8"/>
      <c r="G61" s="359"/>
    </row>
    <row r="62" spans="2:7" x14ac:dyDescent="0.3">
      <c r="B62" s="358">
        <v>48</v>
      </c>
      <c r="C62" s="3"/>
      <c r="D62" s="9" t="s">
        <v>123</v>
      </c>
      <c r="E62" s="6"/>
      <c r="F62" s="8"/>
      <c r="G62" s="359"/>
    </row>
    <row r="63" spans="2:7" x14ac:dyDescent="0.3">
      <c r="B63" s="358">
        <v>49</v>
      </c>
      <c r="C63" s="3"/>
      <c r="D63" s="9" t="s">
        <v>123</v>
      </c>
      <c r="E63" s="6"/>
      <c r="F63" s="8"/>
      <c r="G63" s="359"/>
    </row>
    <row r="64" spans="2:7" x14ac:dyDescent="0.3">
      <c r="B64" s="358">
        <v>50</v>
      </c>
      <c r="C64" s="3"/>
      <c r="D64" s="9" t="s">
        <v>123</v>
      </c>
      <c r="E64" s="6"/>
      <c r="F64" s="8"/>
      <c r="G64" s="359"/>
    </row>
    <row r="65" spans="2:7" x14ac:dyDescent="0.3">
      <c r="B65" s="358">
        <v>51</v>
      </c>
      <c r="C65" s="3"/>
      <c r="D65" s="9" t="s">
        <v>123</v>
      </c>
      <c r="E65" s="6"/>
      <c r="F65" s="8"/>
      <c r="G65" s="359"/>
    </row>
    <row r="66" spans="2:7" x14ac:dyDescent="0.3">
      <c r="B66" s="358">
        <v>52</v>
      </c>
      <c r="C66" s="3"/>
      <c r="D66" s="9" t="s">
        <v>123</v>
      </c>
      <c r="E66" s="6"/>
      <c r="F66" s="8"/>
      <c r="G66" s="359"/>
    </row>
    <row r="67" spans="2:7" x14ac:dyDescent="0.3">
      <c r="B67" s="358">
        <v>53</v>
      </c>
      <c r="C67" s="3"/>
      <c r="D67" s="9" t="s">
        <v>123</v>
      </c>
      <c r="E67" s="6"/>
      <c r="F67" s="8"/>
      <c r="G67" s="359"/>
    </row>
    <row r="68" spans="2:7" x14ac:dyDescent="0.3">
      <c r="B68" s="358">
        <v>54</v>
      </c>
      <c r="C68" s="3"/>
      <c r="D68" s="9" t="s">
        <v>123</v>
      </c>
      <c r="E68" s="6"/>
      <c r="F68" s="8"/>
      <c r="G68" s="359"/>
    </row>
    <row r="69" spans="2:7" x14ac:dyDescent="0.3">
      <c r="B69" s="358">
        <v>55</v>
      </c>
      <c r="C69" s="3"/>
      <c r="D69" s="9" t="s">
        <v>123</v>
      </c>
      <c r="E69" s="6"/>
      <c r="F69" s="8"/>
      <c r="G69" s="359"/>
    </row>
    <row r="70" spans="2:7" x14ac:dyDescent="0.3">
      <c r="B70" s="358">
        <v>56</v>
      </c>
      <c r="C70" s="3"/>
      <c r="D70" s="9" t="s">
        <v>123</v>
      </c>
      <c r="E70" s="6"/>
      <c r="F70" s="8"/>
      <c r="G70" s="359"/>
    </row>
    <row r="71" spans="2:7" x14ac:dyDescent="0.3">
      <c r="B71" s="358">
        <v>57</v>
      </c>
      <c r="C71" s="3"/>
      <c r="D71" s="9" t="s">
        <v>123</v>
      </c>
      <c r="E71" s="6"/>
      <c r="F71" s="8"/>
      <c r="G71" s="359"/>
    </row>
    <row r="72" spans="2:7" x14ac:dyDescent="0.3">
      <c r="B72" s="358">
        <v>58</v>
      </c>
      <c r="C72" s="3"/>
      <c r="D72" s="9" t="s">
        <v>123</v>
      </c>
      <c r="E72" s="6"/>
      <c r="F72" s="8"/>
      <c r="G72" s="359"/>
    </row>
    <row r="73" spans="2:7" x14ac:dyDescent="0.3">
      <c r="B73" s="358">
        <v>59</v>
      </c>
      <c r="C73" s="3"/>
      <c r="D73" s="9" t="s">
        <v>123</v>
      </c>
      <c r="E73" s="6"/>
      <c r="F73" s="8"/>
      <c r="G73" s="359"/>
    </row>
    <row r="74" spans="2:7" x14ac:dyDescent="0.3">
      <c r="B74" s="358">
        <v>60</v>
      </c>
      <c r="C74" s="3"/>
      <c r="D74" s="9" t="s">
        <v>123</v>
      </c>
      <c r="E74" s="6"/>
      <c r="F74" s="8"/>
      <c r="G74" s="359"/>
    </row>
    <row r="75" spans="2:7" x14ac:dyDescent="0.3">
      <c r="B75" s="358">
        <v>61</v>
      </c>
      <c r="C75" s="3"/>
      <c r="D75" s="9" t="s">
        <v>123</v>
      </c>
      <c r="E75" s="6"/>
      <c r="F75" s="8"/>
      <c r="G75" s="359"/>
    </row>
    <row r="76" spans="2:7" x14ac:dyDescent="0.3">
      <c r="B76" s="358">
        <v>62</v>
      </c>
      <c r="C76" s="3"/>
      <c r="D76" s="9" t="s">
        <v>123</v>
      </c>
      <c r="E76" s="6"/>
      <c r="F76" s="8"/>
      <c r="G76" s="359"/>
    </row>
    <row r="77" spans="2:7" x14ac:dyDescent="0.3">
      <c r="B77" s="358">
        <v>63</v>
      </c>
      <c r="C77" s="3"/>
      <c r="D77" s="9" t="s">
        <v>123</v>
      </c>
      <c r="E77" s="6"/>
      <c r="F77" s="8"/>
      <c r="G77" s="359"/>
    </row>
    <row r="78" spans="2:7" x14ac:dyDescent="0.3">
      <c r="B78" s="358">
        <v>64</v>
      </c>
      <c r="C78" s="3"/>
      <c r="D78" s="9" t="s">
        <v>123</v>
      </c>
      <c r="E78" s="6"/>
      <c r="F78" s="8"/>
      <c r="G78" s="359"/>
    </row>
    <row r="79" spans="2:7" x14ac:dyDescent="0.3">
      <c r="B79" s="358">
        <v>65</v>
      </c>
      <c r="C79" s="3"/>
      <c r="D79" s="9" t="s">
        <v>123</v>
      </c>
      <c r="E79" s="6"/>
      <c r="F79" s="8"/>
      <c r="G79" s="359"/>
    </row>
    <row r="80" spans="2:7" x14ac:dyDescent="0.3">
      <c r="B80" s="358">
        <v>66</v>
      </c>
      <c r="C80" s="3"/>
      <c r="D80" s="9" t="s">
        <v>123</v>
      </c>
      <c r="E80" s="6"/>
      <c r="F80" s="8"/>
      <c r="G80" s="359"/>
    </row>
    <row r="81" spans="2:7" x14ac:dyDescent="0.3">
      <c r="B81" s="358">
        <v>67</v>
      </c>
      <c r="C81" s="3"/>
      <c r="D81" s="9" t="s">
        <v>123</v>
      </c>
      <c r="E81" s="6"/>
      <c r="F81" s="8"/>
      <c r="G81" s="359"/>
    </row>
    <row r="82" spans="2:7" x14ac:dyDescent="0.3">
      <c r="B82" s="358">
        <v>68</v>
      </c>
      <c r="C82" s="3"/>
      <c r="D82" s="9" t="s">
        <v>123</v>
      </c>
      <c r="E82" s="6"/>
      <c r="F82" s="8"/>
      <c r="G82" s="359"/>
    </row>
    <row r="83" spans="2:7" x14ac:dyDescent="0.3">
      <c r="B83" s="358">
        <v>69</v>
      </c>
      <c r="C83" s="3"/>
      <c r="D83" s="9" t="s">
        <v>123</v>
      </c>
      <c r="E83" s="6"/>
      <c r="F83" s="8"/>
      <c r="G83" s="359"/>
    </row>
    <row r="84" spans="2:7" x14ac:dyDescent="0.3">
      <c r="B84" s="358">
        <v>70</v>
      </c>
      <c r="C84" s="3"/>
      <c r="D84" s="9" t="s">
        <v>123</v>
      </c>
      <c r="E84" s="6"/>
      <c r="F84" s="8"/>
      <c r="G84" s="359"/>
    </row>
    <row r="85" spans="2:7" x14ac:dyDescent="0.3">
      <c r="B85" s="358">
        <v>71</v>
      </c>
      <c r="C85" s="3"/>
      <c r="D85" s="9" t="s">
        <v>123</v>
      </c>
      <c r="E85" s="6"/>
      <c r="F85" s="8"/>
      <c r="G85" s="359"/>
    </row>
    <row r="86" spans="2:7" x14ac:dyDescent="0.3">
      <c r="B86" s="358">
        <v>72</v>
      </c>
      <c r="C86" s="3"/>
      <c r="D86" s="9" t="s">
        <v>123</v>
      </c>
      <c r="E86" s="6"/>
      <c r="F86" s="8"/>
      <c r="G86" s="359"/>
    </row>
    <row r="87" spans="2:7" x14ac:dyDescent="0.3">
      <c r="B87" s="358">
        <v>73</v>
      </c>
      <c r="C87" s="3"/>
      <c r="D87" s="9" t="s">
        <v>123</v>
      </c>
      <c r="E87" s="6"/>
      <c r="F87" s="8"/>
      <c r="G87" s="359"/>
    </row>
    <row r="88" spans="2:7" x14ac:dyDescent="0.3">
      <c r="B88" s="358">
        <v>74</v>
      </c>
      <c r="C88" s="3"/>
      <c r="D88" s="9" t="s">
        <v>123</v>
      </c>
      <c r="E88" s="6"/>
      <c r="F88" s="8"/>
      <c r="G88" s="359"/>
    </row>
    <row r="89" spans="2:7" x14ac:dyDescent="0.3">
      <c r="B89" s="358">
        <v>75</v>
      </c>
      <c r="C89" s="3"/>
      <c r="D89" s="9" t="s">
        <v>123</v>
      </c>
      <c r="E89" s="6"/>
      <c r="F89" s="8"/>
      <c r="G89" s="359"/>
    </row>
    <row r="90" spans="2:7" x14ac:dyDescent="0.3">
      <c r="B90" s="358">
        <v>76</v>
      </c>
      <c r="C90" s="3"/>
      <c r="D90" s="9" t="s">
        <v>123</v>
      </c>
      <c r="E90" s="6"/>
      <c r="F90" s="8"/>
      <c r="G90" s="359"/>
    </row>
    <row r="91" spans="2:7" x14ac:dyDescent="0.3">
      <c r="B91" s="358">
        <v>77</v>
      </c>
      <c r="C91" s="3"/>
      <c r="D91" s="9" t="s">
        <v>123</v>
      </c>
      <c r="E91" s="6"/>
      <c r="F91" s="8"/>
      <c r="G91" s="359"/>
    </row>
    <row r="92" spans="2:7" x14ac:dyDescent="0.3">
      <c r="B92" s="358">
        <v>78</v>
      </c>
      <c r="C92" s="3"/>
      <c r="D92" s="9" t="s">
        <v>123</v>
      </c>
      <c r="E92" s="6"/>
      <c r="F92" s="8"/>
      <c r="G92" s="359"/>
    </row>
    <row r="93" spans="2:7" x14ac:dyDescent="0.3">
      <c r="B93" s="358">
        <v>79</v>
      </c>
      <c r="C93" s="3"/>
      <c r="D93" s="9" t="s">
        <v>123</v>
      </c>
      <c r="E93" s="6"/>
      <c r="F93" s="8"/>
      <c r="G93" s="359"/>
    </row>
    <row r="94" spans="2:7" x14ac:dyDescent="0.3">
      <c r="B94" s="358">
        <v>80</v>
      </c>
      <c r="C94" s="3"/>
      <c r="D94" s="9" t="s">
        <v>123</v>
      </c>
      <c r="E94" s="6"/>
      <c r="F94" s="8"/>
      <c r="G94" s="359"/>
    </row>
    <row r="95" spans="2:7" x14ac:dyDescent="0.3">
      <c r="B95" s="358">
        <v>81</v>
      </c>
      <c r="C95" s="3"/>
      <c r="D95" s="9" t="s">
        <v>123</v>
      </c>
      <c r="E95" s="6"/>
      <c r="F95" s="8"/>
      <c r="G95" s="359"/>
    </row>
    <row r="96" spans="2:7" x14ac:dyDescent="0.3">
      <c r="B96" s="358">
        <v>82</v>
      </c>
      <c r="C96" s="3"/>
      <c r="D96" s="9" t="s">
        <v>123</v>
      </c>
      <c r="E96" s="6"/>
      <c r="F96" s="8"/>
      <c r="G96" s="359"/>
    </row>
    <row r="97" spans="2:7" x14ac:dyDescent="0.3">
      <c r="B97" s="358">
        <v>83</v>
      </c>
      <c r="C97" s="3"/>
      <c r="D97" s="9" t="s">
        <v>123</v>
      </c>
      <c r="E97" s="6"/>
      <c r="F97" s="8"/>
      <c r="G97" s="359"/>
    </row>
    <row r="98" spans="2:7" x14ac:dyDescent="0.3">
      <c r="B98" s="358">
        <v>84</v>
      </c>
      <c r="C98" s="3"/>
      <c r="D98" s="9" t="s">
        <v>123</v>
      </c>
      <c r="E98" s="6"/>
      <c r="F98" s="8"/>
      <c r="G98" s="359"/>
    </row>
    <row r="99" spans="2:7" x14ac:dyDescent="0.3">
      <c r="B99" s="358">
        <v>85</v>
      </c>
      <c r="C99" s="3"/>
      <c r="D99" s="9" t="s">
        <v>123</v>
      </c>
      <c r="E99" s="6"/>
      <c r="F99" s="8"/>
      <c r="G99" s="359"/>
    </row>
    <row r="100" spans="2:7" x14ac:dyDescent="0.3">
      <c r="B100" s="358">
        <v>86</v>
      </c>
      <c r="C100" s="3"/>
      <c r="D100" s="9" t="s">
        <v>123</v>
      </c>
      <c r="E100" s="6"/>
      <c r="F100" s="8"/>
      <c r="G100" s="359"/>
    </row>
    <row r="101" spans="2:7" x14ac:dyDescent="0.3">
      <c r="B101" s="358">
        <v>87</v>
      </c>
      <c r="C101" s="3"/>
      <c r="D101" s="9" t="s">
        <v>123</v>
      </c>
      <c r="E101" s="6"/>
      <c r="F101" s="8"/>
      <c r="G101" s="359"/>
    </row>
    <row r="102" spans="2:7" x14ac:dyDescent="0.3">
      <c r="B102" s="358">
        <v>88</v>
      </c>
      <c r="C102" s="3"/>
      <c r="D102" s="9" t="s">
        <v>123</v>
      </c>
      <c r="E102" s="6"/>
      <c r="F102" s="8"/>
      <c r="G102" s="359"/>
    </row>
    <row r="103" spans="2:7" x14ac:dyDescent="0.3">
      <c r="B103" s="358">
        <v>89</v>
      </c>
      <c r="C103" s="3"/>
      <c r="D103" s="9" t="s">
        <v>123</v>
      </c>
      <c r="E103" s="6"/>
      <c r="F103" s="8"/>
      <c r="G103" s="359"/>
    </row>
    <row r="104" spans="2:7" x14ac:dyDescent="0.3">
      <c r="B104" s="358">
        <v>90</v>
      </c>
      <c r="C104" s="3"/>
      <c r="D104" s="9" t="s">
        <v>123</v>
      </c>
      <c r="E104" s="6"/>
      <c r="F104" s="8"/>
      <c r="G104" s="359"/>
    </row>
    <row r="105" spans="2:7" x14ac:dyDescent="0.3">
      <c r="B105" s="358">
        <v>91</v>
      </c>
      <c r="C105" s="3"/>
      <c r="D105" s="9" t="s">
        <v>123</v>
      </c>
      <c r="E105" s="6"/>
      <c r="F105" s="8"/>
      <c r="G105" s="359"/>
    </row>
    <row r="106" spans="2:7" x14ac:dyDescent="0.3">
      <c r="B106" s="358">
        <v>92</v>
      </c>
      <c r="C106" s="3"/>
      <c r="D106" s="9" t="s">
        <v>123</v>
      </c>
      <c r="E106" s="6"/>
      <c r="F106" s="8"/>
      <c r="G106" s="359"/>
    </row>
    <row r="107" spans="2:7" x14ac:dyDescent="0.3">
      <c r="B107" s="358">
        <v>93</v>
      </c>
      <c r="C107" s="3"/>
      <c r="D107" s="9" t="s">
        <v>123</v>
      </c>
      <c r="E107" s="6"/>
      <c r="F107" s="8"/>
      <c r="G107" s="359"/>
    </row>
    <row r="108" spans="2:7" x14ac:dyDescent="0.3">
      <c r="B108" s="358">
        <v>94</v>
      </c>
      <c r="C108" s="3"/>
      <c r="D108" s="9" t="s">
        <v>123</v>
      </c>
      <c r="E108" s="6"/>
      <c r="F108" s="8"/>
      <c r="G108" s="359"/>
    </row>
    <row r="109" spans="2:7" x14ac:dyDescent="0.3">
      <c r="B109" s="358">
        <v>95</v>
      </c>
      <c r="C109" s="3"/>
      <c r="D109" s="9" t="s">
        <v>123</v>
      </c>
      <c r="E109" s="6"/>
      <c r="F109" s="8"/>
      <c r="G109" s="359"/>
    </row>
    <row r="110" spans="2:7" x14ac:dyDescent="0.3">
      <c r="B110" s="358">
        <v>96</v>
      </c>
      <c r="C110" s="3"/>
      <c r="D110" s="9" t="s">
        <v>123</v>
      </c>
      <c r="E110" s="6"/>
      <c r="F110" s="8"/>
      <c r="G110" s="359"/>
    </row>
    <row r="111" spans="2:7" x14ac:dyDescent="0.3">
      <c r="B111" s="358">
        <v>97</v>
      </c>
      <c r="C111" s="3"/>
      <c r="D111" s="9" t="s">
        <v>123</v>
      </c>
      <c r="E111" s="6"/>
      <c r="F111" s="8"/>
      <c r="G111" s="359"/>
    </row>
    <row r="112" spans="2:7" x14ac:dyDescent="0.3">
      <c r="B112" s="358">
        <v>98</v>
      </c>
      <c r="C112" s="3"/>
      <c r="D112" s="9" t="s">
        <v>123</v>
      </c>
      <c r="E112" s="6"/>
      <c r="F112" s="8"/>
      <c r="G112" s="359"/>
    </row>
    <row r="113" spans="2:7" x14ac:dyDescent="0.3">
      <c r="B113" s="358">
        <v>99</v>
      </c>
      <c r="C113" s="3"/>
      <c r="D113" s="9" t="s">
        <v>123</v>
      </c>
      <c r="E113" s="6"/>
      <c r="F113" s="8"/>
      <c r="G113" s="359"/>
    </row>
    <row r="114" spans="2:7" x14ac:dyDescent="0.3">
      <c r="B114" s="358">
        <v>100</v>
      </c>
      <c r="C114" s="3"/>
      <c r="D114" s="9" t="s">
        <v>123</v>
      </c>
      <c r="E114" s="6"/>
      <c r="F114" s="8"/>
      <c r="G114" s="359"/>
    </row>
    <row r="115" spans="2:7" x14ac:dyDescent="0.3">
      <c r="B115" s="358">
        <v>101</v>
      </c>
      <c r="C115" s="3"/>
      <c r="D115" s="9" t="s">
        <v>123</v>
      </c>
      <c r="E115" s="6"/>
      <c r="F115" s="8"/>
      <c r="G115" s="359"/>
    </row>
    <row r="116" spans="2:7" x14ac:dyDescent="0.3">
      <c r="B116" s="358">
        <v>102</v>
      </c>
      <c r="C116" s="3"/>
      <c r="D116" s="9" t="s">
        <v>123</v>
      </c>
      <c r="E116" s="6"/>
      <c r="F116" s="8"/>
      <c r="G116" s="359"/>
    </row>
    <row r="117" spans="2:7" x14ac:dyDescent="0.3">
      <c r="B117" s="358">
        <v>103</v>
      </c>
      <c r="C117" s="3"/>
      <c r="D117" s="9" t="s">
        <v>123</v>
      </c>
      <c r="E117" s="6"/>
      <c r="F117" s="8"/>
      <c r="G117" s="359"/>
    </row>
    <row r="118" spans="2:7" x14ac:dyDescent="0.3">
      <c r="B118" s="358">
        <v>104</v>
      </c>
      <c r="C118" s="3"/>
      <c r="D118" s="9" t="s">
        <v>123</v>
      </c>
      <c r="E118" s="6"/>
      <c r="F118" s="8"/>
      <c r="G118" s="359"/>
    </row>
    <row r="119" spans="2:7" x14ac:dyDescent="0.3">
      <c r="B119" s="358">
        <v>105</v>
      </c>
      <c r="C119" s="3"/>
      <c r="D119" s="9" t="s">
        <v>123</v>
      </c>
      <c r="E119" s="6"/>
      <c r="F119" s="8"/>
      <c r="G119" s="359"/>
    </row>
    <row r="120" spans="2:7" x14ac:dyDescent="0.3">
      <c r="B120" s="358">
        <v>106</v>
      </c>
      <c r="C120" s="3"/>
      <c r="D120" s="9" t="s">
        <v>123</v>
      </c>
      <c r="E120" s="6"/>
      <c r="F120" s="8"/>
      <c r="G120" s="359"/>
    </row>
    <row r="121" spans="2:7" x14ac:dyDescent="0.3">
      <c r="B121" s="358">
        <v>107</v>
      </c>
      <c r="C121" s="3"/>
      <c r="D121" s="9" t="s">
        <v>123</v>
      </c>
      <c r="E121" s="6"/>
      <c r="F121" s="8"/>
      <c r="G121" s="359"/>
    </row>
    <row r="122" spans="2:7" x14ac:dyDescent="0.3">
      <c r="B122" s="358">
        <v>108</v>
      </c>
      <c r="C122" s="3"/>
      <c r="D122" s="9" t="s">
        <v>123</v>
      </c>
      <c r="E122" s="6"/>
      <c r="F122" s="8"/>
      <c r="G122" s="359"/>
    </row>
    <row r="123" spans="2:7" x14ac:dyDescent="0.3">
      <c r="B123" s="358">
        <v>109</v>
      </c>
      <c r="C123" s="3"/>
      <c r="D123" s="9" t="s">
        <v>123</v>
      </c>
      <c r="E123" s="6"/>
      <c r="F123" s="8"/>
      <c r="G123" s="359"/>
    </row>
    <row r="124" spans="2:7" x14ac:dyDescent="0.3">
      <c r="B124" s="358">
        <v>110</v>
      </c>
      <c r="C124" s="3"/>
      <c r="D124" s="9" t="s">
        <v>123</v>
      </c>
      <c r="E124" s="6"/>
      <c r="F124" s="8"/>
      <c r="G124" s="359"/>
    </row>
    <row r="125" spans="2:7" x14ac:dyDescent="0.3">
      <c r="B125" s="358">
        <v>111</v>
      </c>
      <c r="C125" s="3"/>
      <c r="D125" s="9" t="s">
        <v>123</v>
      </c>
      <c r="E125" s="6"/>
      <c r="F125" s="8"/>
      <c r="G125" s="359"/>
    </row>
    <row r="126" spans="2:7" x14ac:dyDescent="0.3">
      <c r="B126" s="358">
        <v>112</v>
      </c>
      <c r="C126" s="3"/>
      <c r="D126" s="9" t="s">
        <v>123</v>
      </c>
      <c r="E126" s="6"/>
      <c r="F126" s="8"/>
      <c r="G126" s="359"/>
    </row>
    <row r="127" spans="2:7" x14ac:dyDescent="0.3">
      <c r="B127" s="358">
        <v>113</v>
      </c>
      <c r="C127" s="3"/>
      <c r="D127" s="9" t="s">
        <v>123</v>
      </c>
      <c r="E127" s="6"/>
      <c r="F127" s="8"/>
      <c r="G127" s="359"/>
    </row>
    <row r="128" spans="2:7" x14ac:dyDescent="0.3">
      <c r="B128" s="358">
        <v>114</v>
      </c>
      <c r="C128" s="3"/>
      <c r="D128" s="9" t="s">
        <v>123</v>
      </c>
      <c r="E128" s="6"/>
      <c r="F128" s="8"/>
      <c r="G128" s="359"/>
    </row>
    <row r="129" spans="2:7" x14ac:dyDescent="0.3">
      <c r="B129" s="358">
        <v>115</v>
      </c>
      <c r="C129" s="3"/>
      <c r="D129" s="9" t="s">
        <v>123</v>
      </c>
      <c r="E129" s="6"/>
      <c r="F129" s="8"/>
      <c r="G129" s="359"/>
    </row>
    <row r="130" spans="2:7" x14ac:dyDescent="0.3">
      <c r="B130" s="358">
        <v>116</v>
      </c>
      <c r="C130" s="3"/>
      <c r="D130" s="9" t="s">
        <v>123</v>
      </c>
      <c r="E130" s="6"/>
      <c r="F130" s="8"/>
      <c r="G130" s="359"/>
    </row>
    <row r="131" spans="2:7" x14ac:dyDescent="0.3">
      <c r="B131" s="358">
        <v>117</v>
      </c>
      <c r="C131" s="3"/>
      <c r="D131" s="9" t="s">
        <v>123</v>
      </c>
      <c r="E131" s="6"/>
      <c r="F131" s="8"/>
      <c r="G131" s="359"/>
    </row>
    <row r="132" spans="2:7" x14ac:dyDescent="0.3">
      <c r="B132" s="358">
        <v>118</v>
      </c>
      <c r="C132" s="3"/>
      <c r="D132" s="9" t="s">
        <v>123</v>
      </c>
      <c r="E132" s="6"/>
      <c r="F132" s="8"/>
      <c r="G132" s="359"/>
    </row>
    <row r="133" spans="2:7" x14ac:dyDescent="0.3">
      <c r="B133" s="358">
        <v>119</v>
      </c>
      <c r="C133" s="3"/>
      <c r="D133" s="9" t="s">
        <v>123</v>
      </c>
      <c r="E133" s="6"/>
      <c r="F133" s="8"/>
      <c r="G133" s="359"/>
    </row>
    <row r="134" spans="2:7" x14ac:dyDescent="0.3">
      <c r="B134" s="358">
        <v>120</v>
      </c>
      <c r="C134" s="3"/>
      <c r="D134" s="9" t="s">
        <v>123</v>
      </c>
      <c r="E134" s="6"/>
      <c r="F134" s="8"/>
      <c r="G134" s="359"/>
    </row>
    <row r="135" spans="2:7" x14ac:dyDescent="0.3">
      <c r="B135" s="358">
        <v>121</v>
      </c>
      <c r="C135" s="3"/>
      <c r="D135" s="9" t="s">
        <v>123</v>
      </c>
      <c r="E135" s="6"/>
      <c r="F135" s="8"/>
      <c r="G135" s="359"/>
    </row>
    <row r="136" spans="2:7" x14ac:dyDescent="0.3">
      <c r="B136" s="358">
        <v>122</v>
      </c>
      <c r="C136" s="3"/>
      <c r="D136" s="9" t="s">
        <v>123</v>
      </c>
      <c r="E136" s="6"/>
      <c r="F136" s="8"/>
      <c r="G136" s="359"/>
    </row>
    <row r="137" spans="2:7" x14ac:dyDescent="0.3">
      <c r="B137" s="358">
        <v>123</v>
      </c>
      <c r="C137" s="3"/>
      <c r="D137" s="9" t="s">
        <v>123</v>
      </c>
      <c r="E137" s="6"/>
      <c r="F137" s="8"/>
      <c r="G137" s="359"/>
    </row>
    <row r="138" spans="2:7" x14ac:dyDescent="0.3">
      <c r="B138" s="358">
        <v>124</v>
      </c>
      <c r="C138" s="3"/>
      <c r="D138" s="9" t="s">
        <v>123</v>
      </c>
      <c r="E138" s="6"/>
      <c r="F138" s="8"/>
      <c r="G138" s="359"/>
    </row>
    <row r="139" spans="2:7" x14ac:dyDescent="0.3">
      <c r="B139" s="358">
        <v>125</v>
      </c>
      <c r="C139" s="3"/>
      <c r="D139" s="9" t="s">
        <v>123</v>
      </c>
      <c r="E139" s="6"/>
      <c r="F139" s="8"/>
      <c r="G139" s="359"/>
    </row>
    <row r="140" spans="2:7" x14ac:dyDescent="0.3">
      <c r="B140" s="358">
        <v>126</v>
      </c>
      <c r="C140" s="3"/>
      <c r="D140" s="9" t="s">
        <v>123</v>
      </c>
      <c r="E140" s="6"/>
      <c r="F140" s="8"/>
      <c r="G140" s="359"/>
    </row>
    <row r="141" spans="2:7" x14ac:dyDescent="0.3">
      <c r="B141" s="358">
        <v>127</v>
      </c>
      <c r="C141" s="3"/>
      <c r="D141" s="9" t="s">
        <v>123</v>
      </c>
      <c r="E141" s="6"/>
      <c r="F141" s="8"/>
      <c r="G141" s="359"/>
    </row>
    <row r="142" spans="2:7" x14ac:dyDescent="0.3">
      <c r="B142" s="358">
        <v>128</v>
      </c>
      <c r="C142" s="3"/>
      <c r="D142" s="9" t="s">
        <v>123</v>
      </c>
      <c r="E142" s="6"/>
      <c r="F142" s="8"/>
      <c r="G142" s="359"/>
    </row>
    <row r="143" spans="2:7" x14ac:dyDescent="0.3">
      <c r="B143" s="358">
        <v>129</v>
      </c>
      <c r="C143" s="3"/>
      <c r="D143" s="9" t="s">
        <v>123</v>
      </c>
      <c r="E143" s="6"/>
      <c r="F143" s="8"/>
      <c r="G143" s="359"/>
    </row>
    <row r="144" spans="2:7" x14ac:dyDescent="0.3">
      <c r="B144" s="358">
        <v>130</v>
      </c>
      <c r="C144" s="3"/>
      <c r="D144" s="9" t="s">
        <v>123</v>
      </c>
      <c r="E144" s="6"/>
      <c r="F144" s="8"/>
      <c r="G144" s="359"/>
    </row>
    <row r="145" spans="2:7" x14ac:dyDescent="0.3">
      <c r="B145" s="358">
        <v>131</v>
      </c>
      <c r="C145" s="3"/>
      <c r="D145" s="9" t="s">
        <v>123</v>
      </c>
      <c r="E145" s="6"/>
      <c r="F145" s="8"/>
      <c r="G145" s="359"/>
    </row>
    <row r="146" spans="2:7" x14ac:dyDescent="0.3">
      <c r="B146" s="358">
        <v>132</v>
      </c>
      <c r="C146" s="3"/>
      <c r="D146" s="9" t="s">
        <v>123</v>
      </c>
      <c r="E146" s="6"/>
      <c r="F146" s="8"/>
      <c r="G146" s="359"/>
    </row>
    <row r="147" spans="2:7" x14ac:dyDescent="0.3">
      <c r="B147" s="358">
        <v>133</v>
      </c>
      <c r="C147" s="3"/>
      <c r="D147" s="9" t="s">
        <v>123</v>
      </c>
      <c r="E147" s="6"/>
      <c r="F147" s="8"/>
      <c r="G147" s="359"/>
    </row>
    <row r="148" spans="2:7" x14ac:dyDescent="0.3">
      <c r="B148" s="358">
        <v>134</v>
      </c>
      <c r="C148" s="3"/>
      <c r="D148" s="9" t="s">
        <v>123</v>
      </c>
      <c r="E148" s="6"/>
      <c r="F148" s="8"/>
      <c r="G148" s="359"/>
    </row>
    <row r="149" spans="2:7" x14ac:dyDescent="0.3">
      <c r="B149" s="358">
        <v>135</v>
      </c>
      <c r="C149" s="3"/>
      <c r="D149" s="9" t="s">
        <v>123</v>
      </c>
      <c r="E149" s="6"/>
      <c r="F149" s="8"/>
      <c r="G149" s="359"/>
    </row>
    <row r="150" spans="2:7" x14ac:dyDescent="0.3">
      <c r="B150" s="358">
        <v>136</v>
      </c>
      <c r="C150" s="3"/>
      <c r="D150" s="9" t="s">
        <v>123</v>
      </c>
      <c r="E150" s="6"/>
      <c r="F150" s="8"/>
      <c r="G150" s="359"/>
    </row>
    <row r="151" spans="2:7" x14ac:dyDescent="0.3">
      <c r="B151" s="358">
        <v>137</v>
      </c>
      <c r="C151" s="3"/>
      <c r="D151" s="9" t="s">
        <v>123</v>
      </c>
      <c r="E151" s="6"/>
      <c r="F151" s="8"/>
      <c r="G151" s="359"/>
    </row>
    <row r="152" spans="2:7" x14ac:dyDescent="0.3">
      <c r="B152" s="358">
        <v>138</v>
      </c>
      <c r="C152" s="3"/>
      <c r="D152" s="9" t="s">
        <v>123</v>
      </c>
      <c r="E152" s="6"/>
      <c r="F152" s="8"/>
      <c r="G152" s="359"/>
    </row>
    <row r="153" spans="2:7" x14ac:dyDescent="0.3">
      <c r="B153" s="358">
        <v>139</v>
      </c>
      <c r="C153" s="3"/>
      <c r="D153" s="9" t="s">
        <v>123</v>
      </c>
      <c r="E153" s="6"/>
      <c r="F153" s="8"/>
      <c r="G153" s="359"/>
    </row>
    <row r="154" spans="2:7" x14ac:dyDescent="0.3">
      <c r="B154" s="358">
        <v>140</v>
      </c>
      <c r="C154" s="3"/>
      <c r="D154" s="9" t="s">
        <v>123</v>
      </c>
      <c r="E154" s="6"/>
      <c r="F154" s="8"/>
      <c r="G154" s="359"/>
    </row>
    <row r="155" spans="2:7" x14ac:dyDescent="0.3">
      <c r="B155" s="358">
        <v>141</v>
      </c>
      <c r="C155" s="3"/>
      <c r="D155" s="9" t="s">
        <v>123</v>
      </c>
      <c r="E155" s="6"/>
      <c r="F155" s="8"/>
      <c r="G155" s="359"/>
    </row>
    <row r="156" spans="2:7" x14ac:dyDescent="0.3">
      <c r="B156" s="358">
        <v>142</v>
      </c>
      <c r="C156" s="3"/>
      <c r="D156" s="9" t="s">
        <v>123</v>
      </c>
      <c r="E156" s="6"/>
      <c r="F156" s="8"/>
      <c r="G156" s="359"/>
    </row>
    <row r="157" spans="2:7" x14ac:dyDescent="0.3">
      <c r="B157" s="358">
        <v>143</v>
      </c>
      <c r="C157" s="3"/>
      <c r="D157" s="9" t="s">
        <v>123</v>
      </c>
      <c r="E157" s="6"/>
      <c r="F157" s="8"/>
      <c r="G157" s="359"/>
    </row>
    <row r="158" spans="2:7" x14ac:dyDescent="0.3">
      <c r="B158" s="358">
        <v>144</v>
      </c>
      <c r="C158" s="3"/>
      <c r="D158" s="9" t="s">
        <v>123</v>
      </c>
      <c r="E158" s="6"/>
      <c r="F158" s="8"/>
      <c r="G158" s="359"/>
    </row>
    <row r="159" spans="2:7" x14ac:dyDescent="0.3">
      <c r="B159" s="358">
        <v>145</v>
      </c>
      <c r="C159" s="3"/>
      <c r="D159" s="9" t="s">
        <v>123</v>
      </c>
      <c r="E159" s="6"/>
      <c r="F159" s="8"/>
      <c r="G159" s="359"/>
    </row>
    <row r="160" spans="2:7" x14ac:dyDescent="0.3">
      <c r="B160" s="358">
        <v>146</v>
      </c>
      <c r="C160" s="3"/>
      <c r="D160" s="9" t="s">
        <v>123</v>
      </c>
      <c r="E160" s="6"/>
      <c r="F160" s="8"/>
      <c r="G160" s="359"/>
    </row>
    <row r="161" spans="2:7" x14ac:dyDescent="0.3">
      <c r="B161" s="358">
        <v>147</v>
      </c>
      <c r="C161" s="3"/>
      <c r="D161" s="9" t="s">
        <v>123</v>
      </c>
      <c r="E161" s="6"/>
      <c r="F161" s="8"/>
      <c r="G161" s="359"/>
    </row>
    <row r="162" spans="2:7" x14ac:dyDescent="0.3">
      <c r="B162" s="358">
        <v>148</v>
      </c>
      <c r="C162" s="3"/>
      <c r="D162" s="9" t="s">
        <v>123</v>
      </c>
      <c r="E162" s="6"/>
      <c r="F162" s="8"/>
      <c r="G162" s="359"/>
    </row>
    <row r="163" spans="2:7" x14ac:dyDescent="0.3">
      <c r="B163" s="358">
        <v>149</v>
      </c>
      <c r="C163" s="3"/>
      <c r="D163" s="9" t="s">
        <v>123</v>
      </c>
      <c r="E163" s="6"/>
      <c r="F163" s="8"/>
      <c r="G163" s="359"/>
    </row>
    <row r="164" spans="2:7" x14ac:dyDescent="0.3">
      <c r="B164" s="358">
        <v>150</v>
      </c>
      <c r="C164" s="3"/>
      <c r="D164" s="9" t="s">
        <v>123</v>
      </c>
      <c r="E164" s="6"/>
      <c r="F164" s="8"/>
      <c r="G164" s="359"/>
    </row>
    <row r="165" spans="2:7" x14ac:dyDescent="0.3">
      <c r="B165" s="358">
        <v>151</v>
      </c>
      <c r="C165" s="3"/>
      <c r="D165" s="9" t="s">
        <v>123</v>
      </c>
      <c r="E165" s="6"/>
      <c r="F165" s="8"/>
      <c r="G165" s="359"/>
    </row>
    <row r="166" spans="2:7" x14ac:dyDescent="0.3">
      <c r="B166" s="358">
        <v>152</v>
      </c>
      <c r="C166" s="3"/>
      <c r="D166" s="9" t="s">
        <v>123</v>
      </c>
      <c r="E166" s="6"/>
      <c r="F166" s="8"/>
      <c r="G166" s="359"/>
    </row>
    <row r="167" spans="2:7" x14ac:dyDescent="0.3">
      <c r="B167" s="358">
        <v>153</v>
      </c>
      <c r="C167" s="3"/>
      <c r="D167" s="9" t="s">
        <v>123</v>
      </c>
      <c r="E167" s="6"/>
      <c r="F167" s="8"/>
      <c r="G167" s="359"/>
    </row>
    <row r="168" spans="2:7" x14ac:dyDescent="0.3">
      <c r="B168" s="358">
        <v>154</v>
      </c>
      <c r="C168" s="3"/>
      <c r="D168" s="9" t="s">
        <v>123</v>
      </c>
      <c r="E168" s="6"/>
      <c r="F168" s="8"/>
      <c r="G168" s="359"/>
    </row>
    <row r="169" spans="2:7" x14ac:dyDescent="0.3">
      <c r="B169" s="358">
        <v>155</v>
      </c>
      <c r="C169" s="3"/>
      <c r="D169" s="9" t="s">
        <v>123</v>
      </c>
      <c r="E169" s="6"/>
      <c r="F169" s="8"/>
      <c r="G169" s="359"/>
    </row>
    <row r="170" spans="2:7" x14ac:dyDescent="0.3">
      <c r="B170" s="358">
        <v>156</v>
      </c>
      <c r="C170" s="3"/>
      <c r="D170" s="9" t="s">
        <v>123</v>
      </c>
      <c r="E170" s="6"/>
      <c r="F170" s="8"/>
      <c r="G170" s="359"/>
    </row>
    <row r="171" spans="2:7" x14ac:dyDescent="0.3">
      <c r="B171" s="358">
        <v>157</v>
      </c>
      <c r="C171" s="3"/>
      <c r="D171" s="9" t="s">
        <v>123</v>
      </c>
      <c r="E171" s="6"/>
      <c r="F171" s="8"/>
      <c r="G171" s="359"/>
    </row>
    <row r="172" spans="2:7" x14ac:dyDescent="0.3">
      <c r="B172" s="358">
        <v>158</v>
      </c>
      <c r="C172" s="3"/>
      <c r="D172" s="9" t="s">
        <v>123</v>
      </c>
      <c r="E172" s="6"/>
      <c r="F172" s="8"/>
      <c r="G172" s="359"/>
    </row>
    <row r="173" spans="2:7" x14ac:dyDescent="0.3">
      <c r="B173" s="358">
        <v>159</v>
      </c>
      <c r="C173" s="3"/>
      <c r="D173" s="9" t="s">
        <v>123</v>
      </c>
      <c r="E173" s="6"/>
      <c r="F173" s="8"/>
      <c r="G173" s="359"/>
    </row>
    <row r="174" spans="2:7" x14ac:dyDescent="0.3">
      <c r="B174" s="358">
        <v>160</v>
      </c>
      <c r="C174" s="3"/>
      <c r="D174" s="9" t="s">
        <v>123</v>
      </c>
      <c r="E174" s="6"/>
      <c r="F174" s="8"/>
      <c r="G174" s="359"/>
    </row>
    <row r="175" spans="2:7" x14ac:dyDescent="0.3">
      <c r="B175" s="358">
        <v>161</v>
      </c>
      <c r="C175" s="3"/>
      <c r="D175" s="9" t="s">
        <v>123</v>
      </c>
      <c r="E175" s="6"/>
      <c r="F175" s="8"/>
      <c r="G175" s="359"/>
    </row>
    <row r="176" spans="2:7" x14ac:dyDescent="0.3">
      <c r="B176" s="358">
        <v>162</v>
      </c>
      <c r="C176" s="3"/>
      <c r="D176" s="9" t="s">
        <v>123</v>
      </c>
      <c r="E176" s="6"/>
      <c r="F176" s="8"/>
      <c r="G176" s="359"/>
    </row>
    <row r="177" spans="2:7" x14ac:dyDescent="0.3">
      <c r="B177" s="358">
        <v>163</v>
      </c>
      <c r="C177" s="3"/>
      <c r="D177" s="9" t="s">
        <v>123</v>
      </c>
      <c r="E177" s="6"/>
      <c r="F177" s="8"/>
      <c r="G177" s="359"/>
    </row>
    <row r="178" spans="2:7" x14ac:dyDescent="0.3">
      <c r="B178" s="358">
        <v>164</v>
      </c>
      <c r="C178" s="3"/>
      <c r="D178" s="9" t="s">
        <v>123</v>
      </c>
      <c r="E178" s="6"/>
      <c r="F178" s="8"/>
      <c r="G178" s="359"/>
    </row>
    <row r="179" spans="2:7" x14ac:dyDescent="0.3">
      <c r="B179" s="358">
        <v>165</v>
      </c>
      <c r="C179" s="3"/>
      <c r="D179" s="9" t="s">
        <v>123</v>
      </c>
      <c r="E179" s="6"/>
      <c r="F179" s="8"/>
      <c r="G179" s="359"/>
    </row>
    <row r="180" spans="2:7" x14ac:dyDescent="0.3">
      <c r="B180" s="358">
        <v>166</v>
      </c>
      <c r="C180" s="3"/>
      <c r="D180" s="9" t="s">
        <v>123</v>
      </c>
      <c r="E180" s="6"/>
      <c r="F180" s="8"/>
      <c r="G180" s="359"/>
    </row>
    <row r="181" spans="2:7" x14ac:dyDescent="0.3">
      <c r="B181" s="358">
        <v>167</v>
      </c>
      <c r="C181" s="3"/>
      <c r="D181" s="9" t="s">
        <v>123</v>
      </c>
      <c r="E181" s="6"/>
      <c r="F181" s="8"/>
      <c r="G181" s="359"/>
    </row>
    <row r="182" spans="2:7" x14ac:dyDescent="0.3">
      <c r="B182" s="358">
        <v>168</v>
      </c>
      <c r="C182" s="3"/>
      <c r="D182" s="9" t="s">
        <v>123</v>
      </c>
      <c r="E182" s="6"/>
      <c r="F182" s="8"/>
      <c r="G182" s="359"/>
    </row>
    <row r="183" spans="2:7" x14ac:dyDescent="0.3">
      <c r="B183" s="358">
        <v>169</v>
      </c>
      <c r="C183" s="3"/>
      <c r="D183" s="9" t="s">
        <v>123</v>
      </c>
      <c r="E183" s="6"/>
      <c r="F183" s="8"/>
      <c r="G183" s="359"/>
    </row>
    <row r="184" spans="2:7" x14ac:dyDescent="0.3">
      <c r="B184" s="358">
        <v>170</v>
      </c>
      <c r="C184" s="3"/>
      <c r="D184" s="9" t="s">
        <v>123</v>
      </c>
      <c r="E184" s="6"/>
      <c r="F184" s="8"/>
      <c r="G184" s="359"/>
    </row>
    <row r="185" spans="2:7" x14ac:dyDescent="0.3">
      <c r="B185" s="358">
        <v>171</v>
      </c>
      <c r="C185" s="3"/>
      <c r="D185" s="9" t="s">
        <v>123</v>
      </c>
      <c r="E185" s="6"/>
      <c r="F185" s="8"/>
      <c r="G185" s="359"/>
    </row>
    <row r="186" spans="2:7" x14ac:dyDescent="0.3">
      <c r="B186" s="358">
        <v>172</v>
      </c>
      <c r="C186" s="3"/>
      <c r="D186" s="9" t="s">
        <v>123</v>
      </c>
      <c r="E186" s="6"/>
      <c r="F186" s="8"/>
      <c r="G186" s="359"/>
    </row>
    <row r="187" spans="2:7" x14ac:dyDescent="0.3">
      <c r="B187" s="358">
        <v>173</v>
      </c>
      <c r="C187" s="3"/>
      <c r="D187" s="9" t="s">
        <v>123</v>
      </c>
      <c r="E187" s="6"/>
      <c r="F187" s="8"/>
      <c r="G187" s="359"/>
    </row>
    <row r="188" spans="2:7" x14ac:dyDescent="0.3">
      <c r="B188" s="358">
        <v>174</v>
      </c>
      <c r="C188" s="3"/>
      <c r="D188" s="9" t="s">
        <v>123</v>
      </c>
      <c r="E188" s="6"/>
      <c r="F188" s="8"/>
      <c r="G188" s="359"/>
    </row>
    <row r="189" spans="2:7" x14ac:dyDescent="0.3">
      <c r="B189" s="358">
        <v>175</v>
      </c>
      <c r="C189" s="3"/>
      <c r="D189" s="9" t="s">
        <v>123</v>
      </c>
      <c r="E189" s="6"/>
      <c r="F189" s="8"/>
      <c r="G189" s="359"/>
    </row>
    <row r="190" spans="2:7" x14ac:dyDescent="0.3">
      <c r="B190" s="358">
        <v>176</v>
      </c>
      <c r="C190" s="3"/>
      <c r="D190" s="9" t="s">
        <v>123</v>
      </c>
      <c r="E190" s="6"/>
      <c r="F190" s="8"/>
      <c r="G190" s="359"/>
    </row>
    <row r="191" spans="2:7" x14ac:dyDescent="0.3">
      <c r="B191" s="358">
        <v>177</v>
      </c>
      <c r="C191" s="3"/>
      <c r="D191" s="9" t="s">
        <v>123</v>
      </c>
      <c r="E191" s="6"/>
      <c r="F191" s="8"/>
      <c r="G191" s="359"/>
    </row>
    <row r="192" spans="2:7" x14ac:dyDescent="0.3">
      <c r="B192" s="358">
        <v>178</v>
      </c>
      <c r="C192" s="3"/>
      <c r="D192" s="9" t="s">
        <v>123</v>
      </c>
      <c r="E192" s="6"/>
      <c r="F192" s="8"/>
      <c r="G192" s="359"/>
    </row>
    <row r="193" spans="2:7" x14ac:dyDescent="0.3">
      <c r="B193" s="358">
        <v>179</v>
      </c>
      <c r="C193" s="3"/>
      <c r="D193" s="9" t="s">
        <v>123</v>
      </c>
      <c r="E193" s="6"/>
      <c r="F193" s="8"/>
      <c r="G193" s="359"/>
    </row>
    <row r="194" spans="2:7" x14ac:dyDescent="0.3">
      <c r="B194" s="358">
        <v>180</v>
      </c>
      <c r="C194" s="3"/>
      <c r="D194" s="9" t="s">
        <v>123</v>
      </c>
      <c r="E194" s="6"/>
      <c r="F194" s="8"/>
      <c r="G194" s="359"/>
    </row>
    <row r="195" spans="2:7" x14ac:dyDescent="0.3">
      <c r="B195" s="358">
        <v>181</v>
      </c>
      <c r="C195" s="3"/>
      <c r="D195" s="9" t="s">
        <v>123</v>
      </c>
      <c r="E195" s="6"/>
      <c r="F195" s="8"/>
      <c r="G195" s="359"/>
    </row>
    <row r="196" spans="2:7" x14ac:dyDescent="0.3">
      <c r="B196" s="358">
        <v>182</v>
      </c>
      <c r="C196" s="3"/>
      <c r="D196" s="9" t="s">
        <v>123</v>
      </c>
      <c r="E196" s="6"/>
      <c r="F196" s="8"/>
      <c r="G196" s="359"/>
    </row>
    <row r="197" spans="2:7" x14ac:dyDescent="0.3">
      <c r="B197" s="358">
        <v>183</v>
      </c>
      <c r="C197" s="3"/>
      <c r="D197" s="9" t="s">
        <v>123</v>
      </c>
      <c r="E197" s="6"/>
      <c r="F197" s="8"/>
      <c r="G197" s="359"/>
    </row>
    <row r="198" spans="2:7" x14ac:dyDescent="0.3">
      <c r="B198" s="358">
        <v>184</v>
      </c>
      <c r="C198" s="3"/>
      <c r="D198" s="9" t="s">
        <v>123</v>
      </c>
      <c r="E198" s="6"/>
      <c r="F198" s="8"/>
      <c r="G198" s="359"/>
    </row>
    <row r="199" spans="2:7" x14ac:dyDescent="0.3">
      <c r="B199" s="358">
        <v>185</v>
      </c>
      <c r="C199" s="3"/>
      <c r="D199" s="9" t="s">
        <v>123</v>
      </c>
      <c r="E199" s="6"/>
      <c r="F199" s="8"/>
      <c r="G199" s="359"/>
    </row>
    <row r="200" spans="2:7" x14ac:dyDescent="0.3">
      <c r="B200" s="358">
        <v>186</v>
      </c>
      <c r="C200" s="3"/>
      <c r="D200" s="9" t="s">
        <v>123</v>
      </c>
      <c r="E200" s="6"/>
      <c r="F200" s="8"/>
      <c r="G200" s="359"/>
    </row>
    <row r="201" spans="2:7" x14ac:dyDescent="0.3">
      <c r="B201" s="358">
        <v>187</v>
      </c>
      <c r="C201" s="3"/>
      <c r="D201" s="9" t="s">
        <v>123</v>
      </c>
      <c r="E201" s="6"/>
      <c r="F201" s="8"/>
      <c r="G201" s="359"/>
    </row>
    <row r="202" spans="2:7" x14ac:dyDescent="0.3">
      <c r="B202" s="358">
        <v>188</v>
      </c>
      <c r="C202" s="3"/>
      <c r="D202" s="9" t="s">
        <v>123</v>
      </c>
      <c r="E202" s="6"/>
      <c r="F202" s="8"/>
      <c r="G202" s="359"/>
    </row>
    <row r="203" spans="2:7" x14ac:dyDescent="0.3">
      <c r="B203" s="358">
        <v>189</v>
      </c>
      <c r="C203" s="3"/>
      <c r="D203" s="9" t="s">
        <v>123</v>
      </c>
      <c r="E203" s="6"/>
      <c r="F203" s="8"/>
      <c r="G203" s="359"/>
    </row>
    <row r="204" spans="2:7" x14ac:dyDescent="0.3">
      <c r="B204" s="358">
        <v>190</v>
      </c>
      <c r="C204" s="3"/>
      <c r="D204" s="9" t="s">
        <v>123</v>
      </c>
      <c r="E204" s="6"/>
      <c r="F204" s="8"/>
      <c r="G204" s="359"/>
    </row>
    <row r="205" spans="2:7" x14ac:dyDescent="0.3">
      <c r="B205" s="358">
        <v>191</v>
      </c>
      <c r="C205" s="3"/>
      <c r="D205" s="9" t="s">
        <v>123</v>
      </c>
      <c r="E205" s="6"/>
      <c r="F205" s="8"/>
      <c r="G205" s="359"/>
    </row>
    <row r="206" spans="2:7" x14ac:dyDescent="0.3">
      <c r="B206" s="358">
        <v>192</v>
      </c>
      <c r="C206" s="3"/>
      <c r="D206" s="9" t="s">
        <v>123</v>
      </c>
      <c r="E206" s="6"/>
      <c r="F206" s="8"/>
      <c r="G206" s="359"/>
    </row>
    <row r="207" spans="2:7" x14ac:dyDescent="0.3">
      <c r="B207" s="358">
        <v>193</v>
      </c>
      <c r="C207" s="3"/>
      <c r="D207" s="9" t="s">
        <v>123</v>
      </c>
      <c r="E207" s="6"/>
      <c r="F207" s="8"/>
      <c r="G207" s="359"/>
    </row>
    <row r="208" spans="2:7" x14ac:dyDescent="0.3">
      <c r="B208" s="358">
        <v>194</v>
      </c>
      <c r="C208" s="3"/>
      <c r="D208" s="9" t="s">
        <v>123</v>
      </c>
      <c r="E208" s="6"/>
      <c r="F208" s="8"/>
      <c r="G208" s="359"/>
    </row>
    <row r="209" spans="2:7" x14ac:dyDescent="0.3">
      <c r="B209" s="358">
        <v>195</v>
      </c>
      <c r="C209" s="3"/>
      <c r="D209" s="9" t="s">
        <v>123</v>
      </c>
      <c r="E209" s="6"/>
      <c r="F209" s="8"/>
      <c r="G209" s="359"/>
    </row>
    <row r="210" spans="2:7" x14ac:dyDescent="0.3">
      <c r="B210" s="358">
        <v>196</v>
      </c>
      <c r="C210" s="3"/>
      <c r="D210" s="9" t="s">
        <v>123</v>
      </c>
      <c r="E210" s="6"/>
      <c r="F210" s="8"/>
      <c r="G210" s="359"/>
    </row>
    <row r="211" spans="2:7" x14ac:dyDescent="0.3">
      <c r="B211" s="358">
        <v>197</v>
      </c>
      <c r="C211" s="3"/>
      <c r="D211" s="9" t="s">
        <v>123</v>
      </c>
      <c r="E211" s="6"/>
      <c r="F211" s="8"/>
      <c r="G211" s="359"/>
    </row>
    <row r="212" spans="2:7" x14ac:dyDescent="0.3">
      <c r="B212" s="358">
        <v>198</v>
      </c>
      <c r="C212" s="3"/>
      <c r="D212" s="9" t="s">
        <v>123</v>
      </c>
      <c r="E212" s="6"/>
      <c r="F212" s="8"/>
      <c r="G212" s="359"/>
    </row>
    <row r="213" spans="2:7" x14ac:dyDescent="0.3">
      <c r="B213" s="358">
        <v>199</v>
      </c>
      <c r="C213" s="3"/>
      <c r="D213" s="9" t="s">
        <v>123</v>
      </c>
      <c r="E213" s="6"/>
      <c r="F213" s="8"/>
      <c r="G213" s="359"/>
    </row>
    <row r="214" spans="2:7" x14ac:dyDescent="0.3">
      <c r="B214" s="358">
        <v>200</v>
      </c>
      <c r="C214" s="3"/>
      <c r="D214" s="9" t="s">
        <v>123</v>
      </c>
      <c r="E214" s="6"/>
      <c r="F214" s="8"/>
      <c r="G214" s="359"/>
    </row>
    <row r="215" spans="2:7" x14ac:dyDescent="0.3">
      <c r="B215" s="358">
        <v>201</v>
      </c>
      <c r="C215" s="3"/>
      <c r="D215" s="9" t="s">
        <v>123</v>
      </c>
      <c r="E215" s="6"/>
      <c r="F215" s="8"/>
      <c r="G215" s="359"/>
    </row>
    <row r="216" spans="2:7" x14ac:dyDescent="0.3">
      <c r="B216" s="358">
        <v>202</v>
      </c>
      <c r="C216" s="3"/>
      <c r="D216" s="9" t="s">
        <v>123</v>
      </c>
      <c r="E216" s="6"/>
      <c r="F216" s="8"/>
      <c r="G216" s="359"/>
    </row>
    <row r="217" spans="2:7" x14ac:dyDescent="0.3">
      <c r="B217" s="358">
        <v>203</v>
      </c>
      <c r="C217" s="3"/>
      <c r="D217" s="9" t="s">
        <v>123</v>
      </c>
      <c r="E217" s="6"/>
      <c r="F217" s="8"/>
      <c r="G217" s="359"/>
    </row>
    <row r="218" spans="2:7" x14ac:dyDescent="0.3">
      <c r="B218" s="358">
        <v>204</v>
      </c>
      <c r="C218" s="3"/>
      <c r="D218" s="9" t="s">
        <v>123</v>
      </c>
      <c r="E218" s="6"/>
      <c r="F218" s="8"/>
      <c r="G218" s="359"/>
    </row>
    <row r="219" spans="2:7" x14ac:dyDescent="0.3">
      <c r="B219" s="358">
        <v>205</v>
      </c>
      <c r="C219" s="3"/>
      <c r="D219" s="9" t="s">
        <v>123</v>
      </c>
      <c r="E219" s="6"/>
      <c r="F219" s="8"/>
      <c r="G219" s="359"/>
    </row>
    <row r="220" spans="2:7" x14ac:dyDescent="0.3">
      <c r="B220" s="358">
        <v>206</v>
      </c>
      <c r="C220" s="3"/>
      <c r="D220" s="9" t="s">
        <v>123</v>
      </c>
      <c r="E220" s="6"/>
      <c r="F220" s="8"/>
      <c r="G220" s="359"/>
    </row>
    <row r="221" spans="2:7" x14ac:dyDescent="0.3">
      <c r="B221" s="358">
        <v>207</v>
      </c>
      <c r="C221" s="3"/>
      <c r="D221" s="9" t="s">
        <v>123</v>
      </c>
      <c r="E221" s="6"/>
      <c r="F221" s="8"/>
      <c r="G221" s="359"/>
    </row>
    <row r="222" spans="2:7" x14ac:dyDescent="0.3">
      <c r="B222" s="358">
        <v>208</v>
      </c>
      <c r="C222" s="3"/>
      <c r="D222" s="9" t="s">
        <v>123</v>
      </c>
      <c r="E222" s="6"/>
      <c r="F222" s="8"/>
      <c r="G222" s="359"/>
    </row>
    <row r="223" spans="2:7" x14ac:dyDescent="0.3">
      <c r="B223" s="358">
        <v>209</v>
      </c>
      <c r="C223" s="3"/>
      <c r="D223" s="9" t="s">
        <v>123</v>
      </c>
      <c r="E223" s="6"/>
      <c r="F223" s="8"/>
      <c r="G223" s="359"/>
    </row>
    <row r="224" spans="2:7" x14ac:dyDescent="0.3">
      <c r="B224" s="358">
        <v>210</v>
      </c>
      <c r="C224" s="3"/>
      <c r="D224" s="9" t="s">
        <v>123</v>
      </c>
      <c r="E224" s="6"/>
      <c r="F224" s="8"/>
      <c r="G224" s="359"/>
    </row>
    <row r="225" spans="2:7" x14ac:dyDescent="0.3">
      <c r="B225" s="358">
        <v>211</v>
      </c>
      <c r="C225" s="3"/>
      <c r="D225" s="9" t="s">
        <v>123</v>
      </c>
      <c r="E225" s="6"/>
      <c r="F225" s="8"/>
      <c r="G225" s="359"/>
    </row>
    <row r="226" spans="2:7" x14ac:dyDescent="0.3">
      <c r="B226" s="358">
        <v>212</v>
      </c>
      <c r="C226" s="3"/>
      <c r="D226" s="9" t="s">
        <v>123</v>
      </c>
      <c r="E226" s="6"/>
      <c r="F226" s="8"/>
      <c r="G226" s="359"/>
    </row>
    <row r="227" spans="2:7" x14ac:dyDescent="0.3">
      <c r="B227" s="358">
        <v>213</v>
      </c>
      <c r="C227" s="3"/>
      <c r="D227" s="9" t="s">
        <v>123</v>
      </c>
      <c r="E227" s="6"/>
      <c r="F227" s="8"/>
      <c r="G227" s="359"/>
    </row>
    <row r="228" spans="2:7" x14ac:dyDescent="0.3">
      <c r="B228" s="358">
        <v>214</v>
      </c>
      <c r="C228" s="3"/>
      <c r="D228" s="9" t="s">
        <v>123</v>
      </c>
      <c r="E228" s="6"/>
      <c r="F228" s="8"/>
      <c r="G228" s="359"/>
    </row>
    <row r="229" spans="2:7" x14ac:dyDescent="0.3">
      <c r="B229" s="358">
        <v>215</v>
      </c>
      <c r="C229" s="3"/>
      <c r="D229" s="9" t="s">
        <v>123</v>
      </c>
      <c r="E229" s="6"/>
      <c r="F229" s="8"/>
      <c r="G229" s="359"/>
    </row>
    <row r="230" spans="2:7" x14ac:dyDescent="0.3">
      <c r="B230" s="358">
        <v>216</v>
      </c>
      <c r="C230" s="3"/>
      <c r="D230" s="9" t="s">
        <v>123</v>
      </c>
      <c r="E230" s="6"/>
      <c r="F230" s="8"/>
      <c r="G230" s="359"/>
    </row>
    <row r="231" spans="2:7" x14ac:dyDescent="0.3">
      <c r="B231" s="358">
        <v>217</v>
      </c>
      <c r="C231" s="3"/>
      <c r="D231" s="9" t="s">
        <v>123</v>
      </c>
      <c r="E231" s="6"/>
      <c r="F231" s="8"/>
      <c r="G231" s="359"/>
    </row>
    <row r="232" spans="2:7" x14ac:dyDescent="0.3">
      <c r="B232" s="358">
        <v>218</v>
      </c>
      <c r="C232" s="3"/>
      <c r="D232" s="9" t="s">
        <v>123</v>
      </c>
      <c r="E232" s="6"/>
      <c r="F232" s="8"/>
      <c r="G232" s="359"/>
    </row>
    <row r="233" spans="2:7" x14ac:dyDescent="0.3">
      <c r="B233" s="358">
        <v>219</v>
      </c>
      <c r="C233" s="3"/>
      <c r="D233" s="9" t="s">
        <v>123</v>
      </c>
      <c r="E233" s="6"/>
      <c r="F233" s="8"/>
      <c r="G233" s="359"/>
    </row>
    <row r="234" spans="2:7" x14ac:dyDescent="0.3">
      <c r="B234" s="358">
        <v>220</v>
      </c>
      <c r="C234" s="3"/>
      <c r="D234" s="9" t="s">
        <v>123</v>
      </c>
      <c r="E234" s="6"/>
      <c r="F234" s="8"/>
      <c r="G234" s="359"/>
    </row>
    <row r="235" spans="2:7" x14ac:dyDescent="0.3">
      <c r="B235" s="358">
        <v>221</v>
      </c>
      <c r="C235" s="3"/>
      <c r="D235" s="9" t="s">
        <v>123</v>
      </c>
      <c r="E235" s="6"/>
      <c r="F235" s="8"/>
      <c r="G235" s="359"/>
    </row>
    <row r="236" spans="2:7" x14ac:dyDescent="0.3">
      <c r="B236" s="358">
        <v>222</v>
      </c>
      <c r="C236" s="3"/>
      <c r="D236" s="9" t="s">
        <v>123</v>
      </c>
      <c r="E236" s="6"/>
      <c r="F236" s="8"/>
      <c r="G236" s="359"/>
    </row>
    <row r="237" spans="2:7" x14ac:dyDescent="0.3">
      <c r="B237" s="358">
        <v>223</v>
      </c>
      <c r="C237" s="3"/>
      <c r="D237" s="9" t="s">
        <v>123</v>
      </c>
      <c r="E237" s="6"/>
      <c r="F237" s="8"/>
      <c r="G237" s="359"/>
    </row>
    <row r="238" spans="2:7" x14ac:dyDescent="0.3">
      <c r="B238" s="358">
        <v>224</v>
      </c>
      <c r="C238" s="3"/>
      <c r="D238" s="9" t="s">
        <v>123</v>
      </c>
      <c r="E238" s="6"/>
      <c r="F238" s="8"/>
      <c r="G238" s="359"/>
    </row>
    <row r="239" spans="2:7" x14ac:dyDescent="0.3">
      <c r="B239" s="358">
        <v>225</v>
      </c>
      <c r="C239" s="3"/>
      <c r="D239" s="9" t="s">
        <v>123</v>
      </c>
      <c r="E239" s="6"/>
      <c r="F239" s="8"/>
      <c r="G239" s="359"/>
    </row>
    <row r="240" spans="2:7" x14ac:dyDescent="0.3">
      <c r="B240" s="358">
        <v>226</v>
      </c>
      <c r="C240" s="3"/>
      <c r="D240" s="9" t="s">
        <v>123</v>
      </c>
      <c r="E240" s="6"/>
      <c r="F240" s="8"/>
      <c r="G240" s="359"/>
    </row>
    <row r="241" spans="2:7" x14ac:dyDescent="0.3">
      <c r="B241" s="358">
        <v>227</v>
      </c>
      <c r="C241" s="3"/>
      <c r="D241" s="9" t="s">
        <v>123</v>
      </c>
      <c r="E241" s="6"/>
      <c r="F241" s="8"/>
      <c r="G241" s="359"/>
    </row>
    <row r="242" spans="2:7" x14ac:dyDescent="0.3">
      <c r="B242" s="358">
        <v>228</v>
      </c>
      <c r="C242" s="3"/>
      <c r="D242" s="9" t="s">
        <v>123</v>
      </c>
      <c r="E242" s="6"/>
      <c r="F242" s="8"/>
      <c r="G242" s="359"/>
    </row>
    <row r="243" spans="2:7" x14ac:dyDescent="0.3">
      <c r="B243" s="358">
        <v>229</v>
      </c>
      <c r="C243" s="3"/>
      <c r="D243" s="9" t="s">
        <v>123</v>
      </c>
      <c r="E243" s="6"/>
      <c r="F243" s="8"/>
      <c r="G243" s="359"/>
    </row>
    <row r="244" spans="2:7" x14ac:dyDescent="0.3">
      <c r="B244" s="358">
        <v>230</v>
      </c>
      <c r="C244" s="3"/>
      <c r="D244" s="9" t="s">
        <v>123</v>
      </c>
      <c r="E244" s="6"/>
      <c r="F244" s="8"/>
      <c r="G244" s="359"/>
    </row>
    <row r="245" spans="2:7" x14ac:dyDescent="0.3">
      <c r="B245" s="358">
        <v>231</v>
      </c>
      <c r="C245" s="3"/>
      <c r="D245" s="9" t="s">
        <v>123</v>
      </c>
      <c r="E245" s="6"/>
      <c r="F245" s="8"/>
      <c r="G245" s="359"/>
    </row>
    <row r="246" spans="2:7" x14ac:dyDescent="0.3">
      <c r="B246" s="358">
        <v>232</v>
      </c>
      <c r="C246" s="3"/>
      <c r="D246" s="9" t="s">
        <v>123</v>
      </c>
      <c r="E246" s="6"/>
      <c r="F246" s="8"/>
      <c r="G246" s="359"/>
    </row>
    <row r="247" spans="2:7" x14ac:dyDescent="0.3">
      <c r="B247" s="358">
        <v>233</v>
      </c>
      <c r="C247" s="3"/>
      <c r="D247" s="9" t="s">
        <v>123</v>
      </c>
      <c r="E247" s="6"/>
      <c r="F247" s="8"/>
      <c r="G247" s="359"/>
    </row>
    <row r="248" spans="2:7" x14ac:dyDescent="0.3">
      <c r="B248" s="358">
        <v>234</v>
      </c>
      <c r="C248" s="3"/>
      <c r="D248" s="9" t="s">
        <v>123</v>
      </c>
      <c r="E248" s="6"/>
      <c r="F248" s="8"/>
      <c r="G248" s="359"/>
    </row>
    <row r="249" spans="2:7" x14ac:dyDescent="0.3">
      <c r="B249" s="358">
        <v>235</v>
      </c>
      <c r="C249" s="3"/>
      <c r="D249" s="9" t="s">
        <v>123</v>
      </c>
      <c r="E249" s="6"/>
      <c r="F249" s="8"/>
      <c r="G249" s="359"/>
    </row>
    <row r="250" spans="2:7" x14ac:dyDescent="0.3">
      <c r="B250" s="358">
        <v>236</v>
      </c>
      <c r="C250" s="3"/>
      <c r="D250" s="9" t="s">
        <v>123</v>
      </c>
      <c r="E250" s="6"/>
      <c r="F250" s="8"/>
      <c r="G250" s="359"/>
    </row>
    <row r="251" spans="2:7" x14ac:dyDescent="0.3">
      <c r="B251" s="358">
        <v>237</v>
      </c>
      <c r="C251" s="3"/>
      <c r="D251" s="9" t="s">
        <v>123</v>
      </c>
      <c r="E251" s="6"/>
      <c r="F251" s="8"/>
      <c r="G251" s="359"/>
    </row>
    <row r="252" spans="2:7" x14ac:dyDescent="0.3">
      <c r="B252" s="358">
        <v>238</v>
      </c>
      <c r="C252" s="3"/>
      <c r="D252" s="9" t="s">
        <v>123</v>
      </c>
      <c r="E252" s="6"/>
      <c r="F252" s="8"/>
      <c r="G252" s="359"/>
    </row>
    <row r="253" spans="2:7" x14ac:dyDescent="0.3">
      <c r="B253" s="358">
        <v>239</v>
      </c>
      <c r="C253" s="3"/>
      <c r="D253" s="9" t="s">
        <v>123</v>
      </c>
      <c r="E253" s="6"/>
      <c r="F253" s="8"/>
      <c r="G253" s="359"/>
    </row>
    <row r="254" spans="2:7" x14ac:dyDescent="0.3">
      <c r="B254" s="358">
        <v>240</v>
      </c>
      <c r="C254" s="3"/>
      <c r="D254" s="9" t="s">
        <v>123</v>
      </c>
      <c r="E254" s="6"/>
      <c r="F254" s="8"/>
      <c r="G254" s="359"/>
    </row>
    <row r="255" spans="2:7" x14ac:dyDescent="0.3">
      <c r="B255" s="358">
        <v>241</v>
      </c>
      <c r="C255" s="3"/>
      <c r="D255" s="9" t="s">
        <v>123</v>
      </c>
      <c r="E255" s="6"/>
      <c r="F255" s="8"/>
      <c r="G255" s="359"/>
    </row>
    <row r="256" spans="2:7" x14ac:dyDescent="0.3">
      <c r="B256" s="358">
        <v>242</v>
      </c>
      <c r="C256" s="3"/>
      <c r="D256" s="9" t="s">
        <v>123</v>
      </c>
      <c r="E256" s="6"/>
      <c r="F256" s="8"/>
      <c r="G256" s="359"/>
    </row>
    <row r="257" spans="2:7" x14ac:dyDescent="0.3">
      <c r="B257" s="358">
        <v>243</v>
      </c>
      <c r="C257" s="3"/>
      <c r="D257" s="9" t="s">
        <v>123</v>
      </c>
      <c r="E257" s="6"/>
      <c r="F257" s="8"/>
      <c r="G257" s="359"/>
    </row>
    <row r="258" spans="2:7" x14ac:dyDescent="0.3">
      <c r="B258" s="358">
        <v>244</v>
      </c>
      <c r="C258" s="3"/>
      <c r="D258" s="9" t="s">
        <v>123</v>
      </c>
      <c r="E258" s="6"/>
      <c r="F258" s="8"/>
      <c r="G258" s="359"/>
    </row>
    <row r="259" spans="2:7" x14ac:dyDescent="0.3">
      <c r="B259" s="358">
        <v>245</v>
      </c>
      <c r="C259" s="3"/>
      <c r="D259" s="9" t="s">
        <v>123</v>
      </c>
      <c r="E259" s="6"/>
      <c r="F259" s="8"/>
      <c r="G259" s="359"/>
    </row>
    <row r="260" spans="2:7" x14ac:dyDescent="0.3">
      <c r="B260" s="358">
        <v>246</v>
      </c>
      <c r="C260" s="3"/>
      <c r="D260" s="9" t="s">
        <v>123</v>
      </c>
      <c r="E260" s="6"/>
      <c r="F260" s="8"/>
      <c r="G260" s="359"/>
    </row>
    <row r="261" spans="2:7" x14ac:dyDescent="0.3">
      <c r="B261" s="358">
        <v>247</v>
      </c>
      <c r="C261" s="3"/>
      <c r="D261" s="9" t="s">
        <v>123</v>
      </c>
      <c r="E261" s="6"/>
      <c r="F261" s="8"/>
      <c r="G261" s="359"/>
    </row>
    <row r="262" spans="2:7" x14ac:dyDescent="0.3">
      <c r="B262" s="358">
        <v>248</v>
      </c>
      <c r="C262" s="3"/>
      <c r="D262" s="9" t="s">
        <v>123</v>
      </c>
      <c r="E262" s="6"/>
      <c r="F262" s="8"/>
      <c r="G262" s="359"/>
    </row>
    <row r="263" spans="2:7" x14ac:dyDescent="0.3">
      <c r="B263" s="358">
        <v>249</v>
      </c>
      <c r="C263" s="3"/>
      <c r="D263" s="9" t="s">
        <v>123</v>
      </c>
      <c r="E263" s="6"/>
      <c r="F263" s="8"/>
      <c r="G263" s="359"/>
    </row>
    <row r="264" spans="2:7" x14ac:dyDescent="0.3">
      <c r="B264" s="358">
        <v>250</v>
      </c>
      <c r="C264" s="3"/>
      <c r="D264" s="9" t="s">
        <v>123</v>
      </c>
      <c r="E264" s="6"/>
      <c r="F264" s="8"/>
      <c r="G264" s="359"/>
    </row>
    <row r="265" spans="2:7" x14ac:dyDescent="0.3">
      <c r="B265" s="358">
        <v>251</v>
      </c>
      <c r="C265" s="3"/>
      <c r="D265" s="9" t="s">
        <v>123</v>
      </c>
      <c r="E265" s="6"/>
      <c r="F265" s="8"/>
      <c r="G265" s="359"/>
    </row>
    <row r="266" spans="2:7" x14ac:dyDescent="0.3">
      <c r="B266" s="358">
        <v>252</v>
      </c>
      <c r="C266" s="3"/>
      <c r="D266" s="9" t="s">
        <v>123</v>
      </c>
      <c r="E266" s="6"/>
      <c r="F266" s="8"/>
      <c r="G266" s="359"/>
    </row>
    <row r="267" spans="2:7" x14ac:dyDescent="0.3">
      <c r="B267" s="358">
        <v>253</v>
      </c>
      <c r="C267" s="3"/>
      <c r="D267" s="9" t="s">
        <v>123</v>
      </c>
      <c r="E267" s="6"/>
      <c r="F267" s="8"/>
      <c r="G267" s="359"/>
    </row>
    <row r="268" spans="2:7" x14ac:dyDescent="0.3">
      <c r="B268" s="358">
        <v>254</v>
      </c>
      <c r="C268" s="3"/>
      <c r="D268" s="9" t="s">
        <v>123</v>
      </c>
      <c r="E268" s="6"/>
      <c r="F268" s="8"/>
      <c r="G268" s="359"/>
    </row>
    <row r="269" spans="2:7" x14ac:dyDescent="0.3">
      <c r="B269" s="358">
        <v>255</v>
      </c>
      <c r="C269" s="3"/>
      <c r="D269" s="9" t="s">
        <v>123</v>
      </c>
      <c r="E269" s="6"/>
      <c r="F269" s="8"/>
      <c r="G269" s="359"/>
    </row>
    <row r="270" spans="2:7" x14ac:dyDescent="0.3">
      <c r="B270" s="358">
        <v>256</v>
      </c>
      <c r="C270" s="3"/>
      <c r="D270" s="9" t="s">
        <v>123</v>
      </c>
      <c r="E270" s="6"/>
      <c r="F270" s="8"/>
      <c r="G270" s="359"/>
    </row>
    <row r="271" spans="2:7" x14ac:dyDescent="0.3">
      <c r="B271" s="358">
        <v>257</v>
      </c>
      <c r="C271" s="3"/>
      <c r="D271" s="9" t="s">
        <v>123</v>
      </c>
      <c r="E271" s="6"/>
      <c r="F271" s="8"/>
      <c r="G271" s="359"/>
    </row>
    <row r="272" spans="2:7" x14ac:dyDescent="0.3">
      <c r="B272" s="358">
        <v>258</v>
      </c>
      <c r="C272" s="3"/>
      <c r="D272" s="9" t="s">
        <v>123</v>
      </c>
      <c r="E272" s="6"/>
      <c r="F272" s="8"/>
      <c r="G272" s="359"/>
    </row>
    <row r="273" spans="2:7" x14ac:dyDescent="0.3">
      <c r="B273" s="358">
        <v>259</v>
      </c>
      <c r="C273" s="3"/>
      <c r="D273" s="9" t="s">
        <v>123</v>
      </c>
      <c r="E273" s="6"/>
      <c r="F273" s="8"/>
      <c r="G273" s="359"/>
    </row>
    <row r="274" spans="2:7" x14ac:dyDescent="0.3">
      <c r="B274" s="358">
        <v>260</v>
      </c>
      <c r="C274" s="3"/>
      <c r="D274" s="9" t="s">
        <v>123</v>
      </c>
      <c r="E274" s="6"/>
      <c r="F274" s="8"/>
      <c r="G274" s="359"/>
    </row>
    <row r="275" spans="2:7" x14ac:dyDescent="0.3">
      <c r="B275" s="358">
        <v>261</v>
      </c>
      <c r="C275" s="3"/>
      <c r="D275" s="9" t="s">
        <v>123</v>
      </c>
      <c r="E275" s="6"/>
      <c r="F275" s="8"/>
      <c r="G275" s="359"/>
    </row>
    <row r="276" spans="2:7" x14ac:dyDescent="0.3">
      <c r="B276" s="358">
        <v>262</v>
      </c>
      <c r="C276" s="3"/>
      <c r="D276" s="9" t="s">
        <v>123</v>
      </c>
      <c r="E276" s="6"/>
      <c r="F276" s="8"/>
      <c r="G276" s="359"/>
    </row>
    <row r="277" spans="2:7" x14ac:dyDescent="0.3">
      <c r="B277" s="358">
        <v>263</v>
      </c>
      <c r="C277" s="3"/>
      <c r="D277" s="9" t="s">
        <v>123</v>
      </c>
      <c r="E277" s="6"/>
      <c r="F277" s="8"/>
      <c r="G277" s="359"/>
    </row>
    <row r="278" spans="2:7" x14ac:dyDescent="0.3">
      <c r="B278" s="358">
        <v>264</v>
      </c>
      <c r="C278" s="3"/>
      <c r="D278" s="9" t="s">
        <v>123</v>
      </c>
      <c r="E278" s="6"/>
      <c r="F278" s="8"/>
      <c r="G278" s="359"/>
    </row>
    <row r="279" spans="2:7" x14ac:dyDescent="0.3">
      <c r="B279" s="358">
        <v>265</v>
      </c>
      <c r="C279" s="3"/>
      <c r="D279" s="9" t="s">
        <v>123</v>
      </c>
      <c r="E279" s="6"/>
      <c r="F279" s="8"/>
      <c r="G279" s="359"/>
    </row>
    <row r="280" spans="2:7" x14ac:dyDescent="0.3">
      <c r="B280" s="358">
        <v>266</v>
      </c>
      <c r="C280" s="3"/>
      <c r="D280" s="9" t="s">
        <v>123</v>
      </c>
      <c r="E280" s="6"/>
      <c r="F280" s="8"/>
      <c r="G280" s="359"/>
    </row>
    <row r="281" spans="2:7" x14ac:dyDescent="0.3">
      <c r="B281" s="358">
        <v>267</v>
      </c>
      <c r="C281" s="3"/>
      <c r="D281" s="9" t="s">
        <v>123</v>
      </c>
      <c r="E281" s="6"/>
      <c r="F281" s="8"/>
      <c r="G281" s="359"/>
    </row>
    <row r="282" spans="2:7" x14ac:dyDescent="0.3">
      <c r="B282" s="358">
        <v>268</v>
      </c>
      <c r="C282" s="3"/>
      <c r="D282" s="9" t="s">
        <v>123</v>
      </c>
      <c r="E282" s="6"/>
      <c r="F282" s="8"/>
      <c r="G282" s="359"/>
    </row>
    <row r="283" spans="2:7" x14ac:dyDescent="0.3">
      <c r="B283" s="358">
        <v>269</v>
      </c>
      <c r="C283" s="3"/>
      <c r="D283" s="9" t="s">
        <v>123</v>
      </c>
      <c r="E283" s="6"/>
      <c r="F283" s="8"/>
      <c r="G283" s="359"/>
    </row>
    <row r="284" spans="2:7" x14ac:dyDescent="0.3">
      <c r="B284" s="358">
        <v>270</v>
      </c>
      <c r="C284" s="3"/>
      <c r="D284" s="9" t="s">
        <v>123</v>
      </c>
      <c r="E284" s="6"/>
      <c r="F284" s="8"/>
      <c r="G284" s="359"/>
    </row>
    <row r="285" spans="2:7" x14ac:dyDescent="0.3">
      <c r="B285" s="358">
        <v>271</v>
      </c>
      <c r="C285" s="3"/>
      <c r="D285" s="9" t="s">
        <v>123</v>
      </c>
      <c r="E285" s="6"/>
      <c r="F285" s="8"/>
      <c r="G285" s="359"/>
    </row>
    <row r="286" spans="2:7" x14ac:dyDescent="0.3">
      <c r="B286" s="358">
        <v>272</v>
      </c>
      <c r="C286" s="3"/>
      <c r="D286" s="9" t="s">
        <v>123</v>
      </c>
      <c r="E286" s="6"/>
      <c r="F286" s="8"/>
      <c r="G286" s="359"/>
    </row>
    <row r="287" spans="2:7" x14ac:dyDescent="0.3">
      <c r="B287" s="358">
        <v>273</v>
      </c>
      <c r="C287" s="3"/>
      <c r="D287" s="9" t="s">
        <v>123</v>
      </c>
      <c r="E287" s="6"/>
      <c r="F287" s="8"/>
      <c r="G287" s="359"/>
    </row>
    <row r="288" spans="2:7" x14ac:dyDescent="0.3">
      <c r="B288" s="358">
        <v>274</v>
      </c>
      <c r="C288" s="3"/>
      <c r="D288" s="9" t="s">
        <v>123</v>
      </c>
      <c r="E288" s="6"/>
      <c r="F288" s="8"/>
      <c r="G288" s="359"/>
    </row>
    <row r="289" spans="2:7" x14ac:dyDescent="0.3">
      <c r="B289" s="358">
        <v>275</v>
      </c>
      <c r="C289" s="3"/>
      <c r="D289" s="9" t="s">
        <v>123</v>
      </c>
      <c r="E289" s="6"/>
      <c r="F289" s="8"/>
      <c r="G289" s="359"/>
    </row>
    <row r="290" spans="2:7" x14ac:dyDescent="0.3">
      <c r="B290" s="358">
        <v>276</v>
      </c>
      <c r="C290" s="3"/>
      <c r="D290" s="9" t="s">
        <v>123</v>
      </c>
      <c r="E290" s="6"/>
      <c r="F290" s="8"/>
      <c r="G290" s="359"/>
    </row>
    <row r="291" spans="2:7" x14ac:dyDescent="0.3">
      <c r="B291" s="358">
        <v>277</v>
      </c>
      <c r="C291" s="3"/>
      <c r="D291" s="9" t="s">
        <v>123</v>
      </c>
      <c r="E291" s="6"/>
      <c r="F291" s="8"/>
      <c r="G291" s="359"/>
    </row>
    <row r="292" spans="2:7" x14ac:dyDescent="0.3">
      <c r="B292" s="358">
        <v>278</v>
      </c>
      <c r="C292" s="3"/>
      <c r="D292" s="9" t="s">
        <v>123</v>
      </c>
      <c r="E292" s="6"/>
      <c r="F292" s="8"/>
      <c r="G292" s="359"/>
    </row>
    <row r="293" spans="2:7" x14ac:dyDescent="0.3">
      <c r="B293" s="358">
        <v>279</v>
      </c>
      <c r="C293" s="3"/>
      <c r="D293" s="9" t="s">
        <v>123</v>
      </c>
      <c r="E293" s="6"/>
      <c r="F293" s="8"/>
      <c r="G293" s="359"/>
    </row>
    <row r="294" spans="2:7" x14ac:dyDescent="0.3">
      <c r="B294" s="358">
        <v>280</v>
      </c>
      <c r="C294" s="3"/>
      <c r="D294" s="9" t="s">
        <v>123</v>
      </c>
      <c r="E294" s="6"/>
      <c r="F294" s="8"/>
      <c r="G294" s="359"/>
    </row>
    <row r="295" spans="2:7" x14ac:dyDescent="0.3">
      <c r="B295" s="358">
        <v>281</v>
      </c>
      <c r="C295" s="3"/>
      <c r="D295" s="9" t="s">
        <v>123</v>
      </c>
      <c r="E295" s="6"/>
      <c r="F295" s="8"/>
      <c r="G295" s="359"/>
    </row>
    <row r="296" spans="2:7" x14ac:dyDescent="0.3">
      <c r="B296" s="358">
        <v>282</v>
      </c>
      <c r="C296" s="3"/>
      <c r="D296" s="9" t="s">
        <v>123</v>
      </c>
      <c r="E296" s="6"/>
      <c r="F296" s="8"/>
      <c r="G296" s="359"/>
    </row>
    <row r="297" spans="2:7" x14ac:dyDescent="0.3">
      <c r="B297" s="358">
        <v>283</v>
      </c>
      <c r="C297" s="3"/>
      <c r="D297" s="9" t="s">
        <v>123</v>
      </c>
      <c r="E297" s="6"/>
      <c r="F297" s="8"/>
      <c r="G297" s="359"/>
    </row>
    <row r="298" spans="2:7" x14ac:dyDescent="0.3">
      <c r="B298" s="358">
        <v>284</v>
      </c>
      <c r="C298" s="3"/>
      <c r="D298" s="9" t="s">
        <v>123</v>
      </c>
      <c r="E298" s="6"/>
      <c r="F298" s="8"/>
      <c r="G298" s="359"/>
    </row>
    <row r="299" spans="2:7" x14ac:dyDescent="0.3">
      <c r="B299" s="358">
        <v>285</v>
      </c>
      <c r="C299" s="3"/>
      <c r="D299" s="9" t="s">
        <v>123</v>
      </c>
      <c r="E299" s="6"/>
      <c r="F299" s="8"/>
      <c r="G299" s="359"/>
    </row>
    <row r="300" spans="2:7" x14ac:dyDescent="0.3">
      <c r="B300" s="358">
        <v>286</v>
      </c>
      <c r="C300" s="3"/>
      <c r="D300" s="9" t="s">
        <v>123</v>
      </c>
      <c r="E300" s="6"/>
      <c r="F300" s="8"/>
      <c r="G300" s="359"/>
    </row>
    <row r="301" spans="2:7" x14ac:dyDescent="0.3">
      <c r="B301" s="358">
        <v>287</v>
      </c>
      <c r="C301" s="3"/>
      <c r="D301" s="9" t="s">
        <v>123</v>
      </c>
      <c r="E301" s="6"/>
      <c r="F301" s="8"/>
      <c r="G301" s="359"/>
    </row>
    <row r="302" spans="2:7" x14ac:dyDescent="0.3">
      <c r="B302" s="358">
        <v>288</v>
      </c>
      <c r="C302" s="3"/>
      <c r="D302" s="9" t="s">
        <v>123</v>
      </c>
      <c r="E302" s="6"/>
      <c r="F302" s="8"/>
      <c r="G302" s="359"/>
    </row>
    <row r="303" spans="2:7" x14ac:dyDescent="0.3">
      <c r="B303" s="358">
        <v>289</v>
      </c>
      <c r="C303" s="3"/>
      <c r="D303" s="9" t="s">
        <v>123</v>
      </c>
      <c r="E303" s="6"/>
      <c r="F303" s="8"/>
      <c r="G303" s="359"/>
    </row>
    <row r="304" spans="2:7" x14ac:dyDescent="0.3">
      <c r="B304" s="358">
        <v>290</v>
      </c>
      <c r="C304" s="3"/>
      <c r="D304" s="9" t="s">
        <v>123</v>
      </c>
      <c r="E304" s="6"/>
      <c r="F304" s="8"/>
      <c r="G304" s="359"/>
    </row>
    <row r="305" spans="2:7" x14ac:dyDescent="0.3">
      <c r="B305" s="358">
        <v>291</v>
      </c>
      <c r="C305" s="3"/>
      <c r="D305" s="9" t="s">
        <v>123</v>
      </c>
      <c r="E305" s="6"/>
      <c r="F305" s="8"/>
      <c r="G305" s="359"/>
    </row>
    <row r="306" spans="2:7" x14ac:dyDescent="0.3">
      <c r="B306" s="358">
        <v>292</v>
      </c>
      <c r="C306" s="3"/>
      <c r="D306" s="9" t="s">
        <v>123</v>
      </c>
      <c r="E306" s="6"/>
      <c r="F306" s="8"/>
      <c r="G306" s="359"/>
    </row>
    <row r="307" spans="2:7" x14ac:dyDescent="0.3">
      <c r="B307" s="358">
        <v>293</v>
      </c>
      <c r="C307" s="3"/>
      <c r="D307" s="9" t="s">
        <v>123</v>
      </c>
      <c r="E307" s="6"/>
      <c r="F307" s="8"/>
      <c r="G307" s="359"/>
    </row>
    <row r="308" spans="2:7" x14ac:dyDescent="0.3">
      <c r="B308" s="358">
        <v>294</v>
      </c>
      <c r="C308" s="3"/>
      <c r="D308" s="9" t="s">
        <v>123</v>
      </c>
      <c r="E308" s="6"/>
      <c r="F308" s="8"/>
      <c r="G308" s="359"/>
    </row>
    <row r="309" spans="2:7" x14ac:dyDescent="0.3">
      <c r="B309" s="358">
        <v>295</v>
      </c>
      <c r="C309" s="3"/>
      <c r="D309" s="9" t="s">
        <v>123</v>
      </c>
      <c r="E309" s="6"/>
      <c r="F309" s="8"/>
      <c r="G309" s="359"/>
    </row>
    <row r="310" spans="2:7" x14ac:dyDescent="0.3">
      <c r="B310" s="358">
        <v>296</v>
      </c>
      <c r="C310" s="3"/>
      <c r="D310" s="9" t="s">
        <v>123</v>
      </c>
      <c r="E310" s="6"/>
      <c r="F310" s="8"/>
      <c r="G310" s="359"/>
    </row>
    <row r="311" spans="2:7" x14ac:dyDescent="0.3">
      <c r="B311" s="358">
        <v>297</v>
      </c>
      <c r="C311" s="3"/>
      <c r="D311" s="9" t="s">
        <v>123</v>
      </c>
      <c r="E311" s="6"/>
      <c r="F311" s="8"/>
      <c r="G311" s="359"/>
    </row>
    <row r="312" spans="2:7" x14ac:dyDescent="0.3">
      <c r="B312" s="358">
        <v>298</v>
      </c>
      <c r="C312" s="3"/>
      <c r="D312" s="9" t="s">
        <v>123</v>
      </c>
      <c r="E312" s="6"/>
      <c r="F312" s="8"/>
      <c r="G312" s="359"/>
    </row>
    <row r="313" spans="2:7" x14ac:dyDescent="0.3">
      <c r="B313" s="358">
        <v>299</v>
      </c>
      <c r="C313" s="3"/>
      <c r="D313" s="9" t="s">
        <v>123</v>
      </c>
      <c r="E313" s="6"/>
      <c r="F313" s="8"/>
      <c r="G313" s="359"/>
    </row>
    <row r="314" spans="2:7" x14ac:dyDescent="0.3">
      <c r="B314" s="358">
        <v>300</v>
      </c>
      <c r="C314" s="3"/>
      <c r="D314" s="9" t="s">
        <v>123</v>
      </c>
      <c r="E314" s="6"/>
      <c r="F314" s="8"/>
      <c r="G314" s="359"/>
    </row>
    <row r="315" spans="2:7" ht="18" customHeight="1" x14ac:dyDescent="0.3">
      <c r="B315" s="360"/>
      <c r="C315" s="361"/>
      <c r="D315" s="362" t="s">
        <v>124</v>
      </c>
      <c r="E315" s="362">
        <f>SUM(E15:E314)</f>
        <v>0</v>
      </c>
      <c r="F315" s="363">
        <f>SUM(F15:F314)</f>
        <v>0</v>
      </c>
      <c r="G315" s="359"/>
    </row>
    <row r="316" spans="2:7" ht="46" customHeight="1" x14ac:dyDescent="0.3">
      <c r="B316" s="360"/>
      <c r="C316" s="364"/>
      <c r="D316" s="365"/>
      <c r="E316" s="365"/>
      <c r="F316" s="366"/>
      <c r="G316" s="359"/>
    </row>
    <row r="317" spans="2:7" ht="29.5" customHeight="1" x14ac:dyDescent="0.3">
      <c r="B317" s="360"/>
      <c r="C317" s="669" t="s">
        <v>273</v>
      </c>
      <c r="D317" s="670"/>
      <c r="E317" s="670"/>
      <c r="F317" s="671"/>
      <c r="G317" s="359"/>
    </row>
    <row r="318" spans="2:7" ht="10" customHeight="1" thickBot="1" x14ac:dyDescent="0.35">
      <c r="B318" s="360"/>
      <c r="C318" s="364"/>
      <c r="D318" s="365"/>
      <c r="E318" s="365"/>
      <c r="F318" s="366"/>
      <c r="G318" s="359"/>
    </row>
    <row r="319" spans="2:7" ht="28" customHeight="1" x14ac:dyDescent="0.3">
      <c r="B319" s="360"/>
      <c r="C319" s="666" t="s">
        <v>125</v>
      </c>
      <c r="D319" s="667"/>
      <c r="E319" s="667"/>
      <c r="F319" s="668"/>
      <c r="G319" s="359"/>
    </row>
    <row r="320" spans="2:7" ht="18" customHeight="1" x14ac:dyDescent="0.3">
      <c r="B320" s="360"/>
      <c r="C320" s="664" t="s">
        <v>126</v>
      </c>
      <c r="D320" s="665"/>
      <c r="E320" s="367">
        <f>COUNTIF(D15:D314,"Québécois")</f>
        <v>0</v>
      </c>
      <c r="F320" s="368">
        <f>IFERROR(E320/$E$324,0)</f>
        <v>0</v>
      </c>
      <c r="G320" s="359"/>
    </row>
    <row r="321" spans="2:7" ht="18" customHeight="1" x14ac:dyDescent="0.3">
      <c r="B321" s="360"/>
      <c r="C321" s="664" t="s">
        <v>127</v>
      </c>
      <c r="D321" s="665"/>
      <c r="E321" s="369">
        <f>COUNTIF(D15:D314,"Cinématographie étrangère peu diffusée")</f>
        <v>0</v>
      </c>
      <c r="F321" s="368">
        <f>IFERROR(E321/$E$324,0)</f>
        <v>0</v>
      </c>
      <c r="G321" s="359"/>
    </row>
    <row r="322" spans="2:7" ht="22" customHeight="1" x14ac:dyDescent="0.3">
      <c r="B322" s="360"/>
      <c r="C322" s="662" t="s">
        <v>302</v>
      </c>
      <c r="D322" s="663"/>
      <c r="E322" s="370">
        <f>+E320+E321</f>
        <v>0</v>
      </c>
      <c r="F322" s="371">
        <f>IFERROR(E322/$E$324,0)</f>
        <v>0</v>
      </c>
      <c r="G322" s="359"/>
    </row>
    <row r="323" spans="2:7" ht="18" customHeight="1" x14ac:dyDescent="0.3">
      <c r="B323" s="360"/>
      <c r="C323" s="664" t="s">
        <v>128</v>
      </c>
      <c r="D323" s="665"/>
      <c r="E323" s="369">
        <f>COUNTIF(D15:D314,"États-Unis")</f>
        <v>0</v>
      </c>
      <c r="F323" s="372">
        <f>IFERROR(E323/$E$324,0)</f>
        <v>0</v>
      </c>
      <c r="G323" s="359"/>
    </row>
    <row r="324" spans="2:7" ht="28" customHeight="1" thickBot="1" x14ac:dyDescent="0.35">
      <c r="B324" s="360"/>
      <c r="C324" s="658" t="s">
        <v>129</v>
      </c>
      <c r="D324" s="659"/>
      <c r="E324" s="373">
        <f>SUM(E320,E321,E323)</f>
        <v>0</v>
      </c>
      <c r="F324" s="374">
        <f>SUM(F320,F321,F323)</f>
        <v>0</v>
      </c>
      <c r="G324" s="359"/>
    </row>
    <row r="325" spans="2:7" ht="18" customHeight="1" thickBot="1" x14ac:dyDescent="0.35">
      <c r="B325" s="360"/>
      <c r="C325" s="364"/>
      <c r="D325" s="365"/>
      <c r="E325" s="365"/>
      <c r="F325" s="366"/>
      <c r="G325" s="359"/>
    </row>
    <row r="326" spans="2:7" ht="28" customHeight="1" x14ac:dyDescent="0.3">
      <c r="B326" s="360"/>
      <c r="C326" s="666" t="s">
        <v>130</v>
      </c>
      <c r="D326" s="667"/>
      <c r="E326" s="667"/>
      <c r="F326" s="668"/>
      <c r="G326" s="359"/>
    </row>
    <row r="327" spans="2:7" ht="18" customHeight="1" x14ac:dyDescent="0.3">
      <c r="B327" s="360"/>
      <c r="C327" s="664" t="s">
        <v>131</v>
      </c>
      <c r="D327" s="665"/>
      <c r="E327" s="369">
        <f>SUMIF(D15:D314,"Québécois",E15:E314)</f>
        <v>0</v>
      </c>
      <c r="F327" s="368">
        <f>IFERROR(E327/$E$331,0)</f>
        <v>0</v>
      </c>
      <c r="G327" s="359"/>
    </row>
    <row r="328" spans="2:7" ht="18" customHeight="1" x14ac:dyDescent="0.3">
      <c r="B328" s="360"/>
      <c r="C328" s="664" t="s">
        <v>132</v>
      </c>
      <c r="D328" s="665"/>
      <c r="E328" s="369">
        <f>SUMIF(D15:D314,"Cinématographie étrangère peu diffusée",E15:E314)</f>
        <v>0</v>
      </c>
      <c r="F328" s="368">
        <f t="shared" ref="F328:F330" si="0">IFERROR(E328/$E$331,0)</f>
        <v>0</v>
      </c>
      <c r="G328" s="359"/>
    </row>
    <row r="329" spans="2:7" ht="22" customHeight="1" x14ac:dyDescent="0.3">
      <c r="B329" s="360"/>
      <c r="C329" s="660" t="s">
        <v>303</v>
      </c>
      <c r="D329" s="661"/>
      <c r="E329" s="375">
        <f>SUM(E327:E328)</f>
        <v>0</v>
      </c>
      <c r="F329" s="376">
        <f t="shared" si="0"/>
        <v>0</v>
      </c>
      <c r="G329" s="359"/>
    </row>
    <row r="330" spans="2:7" ht="18" customHeight="1" x14ac:dyDescent="0.3">
      <c r="B330" s="360"/>
      <c r="C330" s="664" t="s">
        <v>133</v>
      </c>
      <c r="D330" s="665"/>
      <c r="E330" s="369">
        <f>SUMIF(D15:D314,"États-Unis",E15:E314)</f>
        <v>0</v>
      </c>
      <c r="F330" s="372">
        <f t="shared" si="0"/>
        <v>0</v>
      </c>
      <c r="G330" s="359"/>
    </row>
    <row r="331" spans="2:7" ht="28" customHeight="1" thickBot="1" x14ac:dyDescent="0.35">
      <c r="B331" s="360"/>
      <c r="C331" s="658" t="s">
        <v>134</v>
      </c>
      <c r="D331" s="659"/>
      <c r="E331" s="373">
        <f>SUM(E327:E328,E330)</f>
        <v>0</v>
      </c>
      <c r="F331" s="374">
        <f>SUM(F327,F328,F330)</f>
        <v>0</v>
      </c>
      <c r="G331" s="359"/>
    </row>
    <row r="332" spans="2:7" ht="18" customHeight="1" thickBot="1" x14ac:dyDescent="0.35">
      <c r="B332" s="360"/>
      <c r="C332" s="364"/>
      <c r="D332" s="365"/>
      <c r="E332" s="365"/>
      <c r="F332" s="366"/>
      <c r="G332" s="359"/>
    </row>
    <row r="333" spans="2:7" ht="28" customHeight="1" x14ac:dyDescent="0.3">
      <c r="B333" s="360"/>
      <c r="C333" s="666" t="s">
        <v>135</v>
      </c>
      <c r="D333" s="667"/>
      <c r="E333" s="667"/>
      <c r="F333" s="668"/>
      <c r="G333" s="359"/>
    </row>
    <row r="334" spans="2:7" ht="18" customHeight="1" x14ac:dyDescent="0.3">
      <c r="B334" s="360"/>
      <c r="C334" s="664" t="s">
        <v>136</v>
      </c>
      <c r="D334" s="665"/>
      <c r="E334" s="377">
        <f>SUMIF(D15:D314,"Québécois",F15:F314)</f>
        <v>0</v>
      </c>
      <c r="F334" s="368">
        <f>IFERROR(E334/$E$338,0)</f>
        <v>0</v>
      </c>
      <c r="G334" s="359"/>
    </row>
    <row r="335" spans="2:7" ht="18" customHeight="1" x14ac:dyDescent="0.3">
      <c r="B335" s="360"/>
      <c r="C335" s="664" t="s">
        <v>137</v>
      </c>
      <c r="D335" s="665"/>
      <c r="E335" s="377">
        <f>SUMIF(D15:D314,"Cinématographie étrangère peu diffusée",F15:F314)</f>
        <v>0</v>
      </c>
      <c r="F335" s="368">
        <f t="shared" ref="F335:F337" si="1">IFERROR(E335/$E$338,0)</f>
        <v>0</v>
      </c>
      <c r="G335" s="359"/>
    </row>
    <row r="336" spans="2:7" ht="22" customHeight="1" x14ac:dyDescent="0.3">
      <c r="B336" s="360"/>
      <c r="C336" s="662" t="s">
        <v>304</v>
      </c>
      <c r="D336" s="663"/>
      <c r="E336" s="378">
        <f>SUM(E334:E335)</f>
        <v>0</v>
      </c>
      <c r="F336" s="371">
        <f t="shared" si="1"/>
        <v>0</v>
      </c>
      <c r="G336" s="359"/>
    </row>
    <row r="337" spans="2:7" ht="18" customHeight="1" x14ac:dyDescent="0.3">
      <c r="B337" s="360"/>
      <c r="C337" s="664" t="s">
        <v>138</v>
      </c>
      <c r="D337" s="665"/>
      <c r="E337" s="377">
        <f>SUMIF(D15:D314,"États-Unis",F15:F314)</f>
        <v>0</v>
      </c>
      <c r="F337" s="372">
        <f t="shared" si="1"/>
        <v>0</v>
      </c>
      <c r="G337" s="359"/>
    </row>
    <row r="338" spans="2:7" ht="28" customHeight="1" thickBot="1" x14ac:dyDescent="0.35">
      <c r="B338" s="360"/>
      <c r="C338" s="658" t="s">
        <v>139</v>
      </c>
      <c r="D338" s="659"/>
      <c r="E338" s="379">
        <f>SUM(E334,E335,E337)</f>
        <v>0</v>
      </c>
      <c r="F338" s="374">
        <f>SUM(F334,F335,F337)</f>
        <v>0</v>
      </c>
      <c r="G338" s="359"/>
    </row>
    <row r="339" spans="2:7" ht="10" customHeight="1" thickBot="1" x14ac:dyDescent="0.35">
      <c r="B339" s="380"/>
      <c r="C339" s="381"/>
      <c r="D339" s="382"/>
      <c r="E339" s="381"/>
      <c r="F339" s="383"/>
      <c r="G339" s="384"/>
    </row>
  </sheetData>
  <sheetProtection algorithmName="SHA-512" hashValue="m5ycUUmLw/+bsEe3crIUnefoHXEk30a9BXi4GBTBRVHWKbh0AeT1uC7+IZEkHDj731cbE90WmuyE+g1NrGIk4w==" saltValue="k86P63eJ2RndgjppRkaKiA==" spinCount="100000" sheet="1" objects="1" scenarios="1" formatRows="0"/>
  <mergeCells count="23">
    <mergeCell ref="C1:G1"/>
    <mergeCell ref="C6:F6"/>
    <mergeCell ref="D9:F9"/>
    <mergeCell ref="C13:F13"/>
    <mergeCell ref="C319:F319"/>
    <mergeCell ref="C322:D322"/>
    <mergeCell ref="C317:F317"/>
    <mergeCell ref="C320:D320"/>
    <mergeCell ref="C321:D321"/>
    <mergeCell ref="C323:D323"/>
    <mergeCell ref="C324:D324"/>
    <mergeCell ref="C329:D329"/>
    <mergeCell ref="C331:D331"/>
    <mergeCell ref="C336:D336"/>
    <mergeCell ref="C338:D338"/>
    <mergeCell ref="C337:D337"/>
    <mergeCell ref="C327:D327"/>
    <mergeCell ref="C328:D328"/>
    <mergeCell ref="C330:D330"/>
    <mergeCell ref="C334:D334"/>
    <mergeCell ref="C335:D335"/>
    <mergeCell ref="C326:F326"/>
    <mergeCell ref="C333:F333"/>
  </mergeCells>
  <phoneticPr fontId="34" type="noConversion"/>
  <dataValidations count="1">
    <dataValidation type="whole" operator="greaterThanOrEqual" allowBlank="1" showInputMessage="1" showErrorMessage="1" sqref="E15:F316 E320:E324 E318:F318 E327:E331 E334:E338 E325:F325 E332:F332" xr:uid="{D4F69736-D5A4-4E43-8FE2-10C8EE5DF2A9}">
      <formula1>0</formula1>
    </dataValidation>
  </dataValidations>
  <printOptions horizontalCentered="1"/>
  <pageMargins left="0.25" right="0.25" top="0.75" bottom="0.75" header="0.3" footer="0.3"/>
  <pageSetup paperSize="5" scale="65" fitToHeight="4" orientation="landscape" r:id="rId1"/>
  <headerFooter>
    <oddFooter>&amp;R&amp;P/&amp;N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1BA2D26-49CA-4E11-BEAC-6DAF0CD89460}">
          <x14:formula1>
            <xm:f>Paramètres!$I$1:$I$4</xm:f>
          </x14:formula1>
          <xm:sqref>D15:D314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87695-F8BD-4EBA-891F-6C8B1D74055C}">
  <sheetPr>
    <tabColor rgb="FF00B0F0"/>
  </sheetPr>
  <dimension ref="A1:E14"/>
  <sheetViews>
    <sheetView showGridLines="0" zoomScaleNormal="100" workbookViewId="0">
      <selection activeCell="C6" sqref="C6:D6"/>
    </sheetView>
  </sheetViews>
  <sheetFormatPr baseColWidth="10" defaultColWidth="10.81640625" defaultRowHeight="14" x14ac:dyDescent="0.3"/>
  <cols>
    <col min="1" max="1" width="1.54296875" style="1" customWidth="1"/>
    <col min="2" max="2" width="2.54296875" style="1" customWidth="1"/>
    <col min="3" max="3" width="62.1796875" style="1" customWidth="1"/>
    <col min="4" max="4" width="32.453125" style="1" customWidth="1"/>
    <col min="5" max="5" width="2.54296875" style="1" customWidth="1"/>
    <col min="6" max="6" width="1.54296875" style="1" customWidth="1"/>
    <col min="7" max="16384" width="10.81640625" style="1"/>
  </cols>
  <sheetData>
    <row r="1" spans="1:5" ht="56.15" customHeight="1" x14ac:dyDescent="0.3">
      <c r="A1" s="109"/>
      <c r="B1" s="338"/>
      <c r="C1" s="545" t="s">
        <v>275</v>
      </c>
      <c r="D1" s="545"/>
      <c r="E1" s="545"/>
    </row>
    <row r="2" spans="1:5" ht="18" customHeight="1" x14ac:dyDescent="0.3">
      <c r="A2" s="109"/>
      <c r="B2" s="338"/>
      <c r="C2" s="386"/>
      <c r="D2" s="339"/>
      <c r="E2" s="112" t="s">
        <v>272</v>
      </c>
    </row>
    <row r="3" spans="1:5" ht="18" customHeight="1" x14ac:dyDescent="0.3">
      <c r="A3" s="109"/>
      <c r="B3" s="338"/>
      <c r="C3" s="114"/>
      <c r="D3" s="339"/>
      <c r="E3" s="203" t="str">
        <f>'Gabarit 1C '!I3</f>
        <v>dernière mise à jour : 24 octobre 2024</v>
      </c>
    </row>
    <row r="4" spans="1:5" ht="10" customHeight="1" thickBot="1" x14ac:dyDescent="0.35">
      <c r="A4" s="109"/>
      <c r="B4" s="338"/>
      <c r="C4" s="109"/>
      <c r="D4" s="339"/>
      <c r="E4" s="113"/>
    </row>
    <row r="5" spans="1:5" ht="10" customHeight="1" x14ac:dyDescent="0.3">
      <c r="A5" s="109"/>
      <c r="B5" s="340"/>
      <c r="C5" s="119"/>
      <c r="D5" s="342"/>
      <c r="E5" s="122"/>
    </row>
    <row r="6" spans="1:5" ht="23" x14ac:dyDescent="0.3">
      <c r="A6" s="109"/>
      <c r="B6" s="343"/>
      <c r="C6" s="669" t="s">
        <v>268</v>
      </c>
      <c r="D6" s="671"/>
      <c r="E6" s="126"/>
    </row>
    <row r="7" spans="1:5" ht="10" customHeight="1" x14ac:dyDescent="0.3">
      <c r="A7" s="109"/>
      <c r="B7" s="343"/>
      <c r="C7" s="125"/>
      <c r="D7" s="344"/>
      <c r="E7" s="126"/>
    </row>
    <row r="8" spans="1:5" s="109" customFormat="1" ht="38.5" customHeight="1" x14ac:dyDescent="0.35">
      <c r="B8" s="123"/>
      <c r="C8" s="678" t="s">
        <v>276</v>
      </c>
      <c r="D8" s="679"/>
      <c r="E8" s="124"/>
    </row>
    <row r="9" spans="1:5" ht="10" customHeight="1" x14ac:dyDescent="0.3">
      <c r="A9" s="109"/>
      <c r="B9" s="343"/>
      <c r="C9" s="125"/>
      <c r="D9" s="344"/>
      <c r="E9" s="126"/>
    </row>
    <row r="10" spans="1:5" s="109" customFormat="1" ht="37.5" customHeight="1" x14ac:dyDescent="0.35">
      <c r="B10" s="123"/>
      <c r="C10" s="387" t="s">
        <v>269</v>
      </c>
      <c r="D10" s="385"/>
      <c r="E10" s="124"/>
    </row>
    <row r="11" spans="1:5" s="109" customFormat="1" ht="37.5" customHeight="1" x14ac:dyDescent="0.35">
      <c r="B11" s="123"/>
      <c r="C11" s="388" t="s">
        <v>274</v>
      </c>
      <c r="D11" s="385"/>
      <c r="E11" s="124"/>
    </row>
    <row r="12" spans="1:5" s="109" customFormat="1" ht="37.5" customHeight="1" x14ac:dyDescent="0.35">
      <c r="B12" s="123"/>
      <c r="C12" s="387" t="s">
        <v>270</v>
      </c>
      <c r="D12" s="385"/>
      <c r="E12" s="124"/>
    </row>
    <row r="13" spans="1:5" s="109" customFormat="1" ht="37.5" customHeight="1" x14ac:dyDescent="0.35">
      <c r="B13" s="123"/>
      <c r="C13" s="387" t="s">
        <v>271</v>
      </c>
      <c r="D13" s="385"/>
      <c r="E13" s="124"/>
    </row>
    <row r="14" spans="1:5" ht="10" customHeight="1" thickBot="1" x14ac:dyDescent="0.35">
      <c r="B14" s="389"/>
      <c r="C14" s="381"/>
      <c r="D14" s="381"/>
      <c r="E14" s="384"/>
    </row>
  </sheetData>
  <sheetProtection algorithmName="SHA-512" hashValue="ibIvOInPND6jpUmhEX28Vx2JSj3OTvhkINgxkwZZNozKWhZaQPwbnytiORWm2hJdVQkClWBUgg9d4lcQnIexgg==" saltValue="dj55cairudMeVnfpEygljQ==" spinCount="100000" sheet="1" objects="1" scenarios="1"/>
  <mergeCells count="3">
    <mergeCell ref="C1:E1"/>
    <mergeCell ref="C6:D6"/>
    <mergeCell ref="C8:D8"/>
  </mergeCells>
  <dataValidations count="1">
    <dataValidation type="list" allowBlank="1" showInputMessage="1" showErrorMessage="1" prompt="Sélectionner dans la liste" sqref="D10:D13" xr:uid="{037121AA-D51D-4D44-811D-2F99B0FDF203}">
      <formula1>"Beaucoup,Suffisamment,Peu,Pas du tout,Ne s'applique pas"</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03611-4790-4E11-87BC-726CADCCB07B}">
  <sheetPr>
    <tabColor theme="3" tint="0.59999389629810485"/>
    <pageSetUpPr fitToPage="1"/>
  </sheetPr>
  <dimension ref="B1:R87"/>
  <sheetViews>
    <sheetView showGridLines="0" zoomScaleNormal="100" workbookViewId="0">
      <selection activeCell="C31" sqref="C31:G31"/>
    </sheetView>
  </sheetViews>
  <sheetFormatPr baseColWidth="10" defaultColWidth="11.453125" defaultRowHeight="14" x14ac:dyDescent="0.3"/>
  <cols>
    <col min="1" max="1" width="1.54296875" style="393" customWidth="1"/>
    <col min="2" max="2" width="2.54296875" style="393" customWidth="1"/>
    <col min="3" max="3" width="33.1796875" style="393" customWidth="1"/>
    <col min="4" max="5" width="22.54296875" style="393" customWidth="1"/>
    <col min="6" max="7" width="40.54296875" style="393" customWidth="1"/>
    <col min="8" max="8" width="2.54296875" style="393" customWidth="1"/>
    <col min="9" max="9" width="1.54296875" style="393" customWidth="1"/>
    <col min="10" max="10" width="11.453125" style="393"/>
    <col min="11" max="11" width="19.453125" style="393" bestFit="1" customWidth="1"/>
    <col min="12" max="16" width="13.54296875" style="393" customWidth="1"/>
    <col min="17" max="17" width="15.54296875" style="393" customWidth="1"/>
    <col min="18" max="18" width="21.453125" style="393" customWidth="1"/>
    <col min="19" max="16384" width="11.453125" style="393"/>
  </cols>
  <sheetData>
    <row r="1" spans="2:13" s="392" customFormat="1" ht="38.15" customHeight="1" x14ac:dyDescent="0.35">
      <c r="C1" s="545" t="s">
        <v>0</v>
      </c>
      <c r="D1" s="545"/>
      <c r="E1" s="545"/>
      <c r="F1" s="545"/>
      <c r="G1" s="545"/>
      <c r="H1" s="545"/>
      <c r="I1" s="206"/>
      <c r="J1" s="206"/>
      <c r="K1" s="206"/>
      <c r="L1" s="206"/>
      <c r="M1" s="206"/>
    </row>
    <row r="2" spans="2:13" s="392" customFormat="1" ht="18" customHeight="1" x14ac:dyDescent="0.35">
      <c r="H2" s="112" t="s">
        <v>140</v>
      </c>
    </row>
    <row r="3" spans="2:13" ht="14.15" customHeight="1" thickBot="1" x14ac:dyDescent="0.35"/>
    <row r="4" spans="2:13" ht="10" customHeight="1" x14ac:dyDescent="0.3">
      <c r="B4" s="394"/>
      <c r="C4" s="395"/>
      <c r="D4" s="395"/>
      <c r="E4" s="395"/>
      <c r="F4" s="395"/>
      <c r="G4" s="395"/>
      <c r="H4" s="396"/>
    </row>
    <row r="5" spans="2:13" ht="28" customHeight="1" x14ac:dyDescent="0.3">
      <c r="B5" s="397"/>
      <c r="C5" s="723" t="s">
        <v>141</v>
      </c>
      <c r="D5" s="723"/>
      <c r="E5" s="723"/>
      <c r="F5" s="723"/>
      <c r="G5" s="723"/>
      <c r="H5" s="398"/>
    </row>
    <row r="6" spans="2:13" ht="10" customHeight="1" x14ac:dyDescent="0.3">
      <c r="B6" s="397"/>
      <c r="H6" s="398"/>
    </row>
    <row r="7" spans="2:13" s="402" customFormat="1" ht="24" customHeight="1" x14ac:dyDescent="0.4">
      <c r="B7" s="399"/>
      <c r="C7" s="724" t="s">
        <v>142</v>
      </c>
      <c r="D7" s="725"/>
      <c r="E7" s="10"/>
      <c r="F7" s="400" t="s">
        <v>143</v>
      </c>
      <c r="G7" s="14"/>
      <c r="H7" s="401"/>
      <c r="K7" s="403"/>
      <c r="L7" s="404"/>
    </row>
    <row r="8" spans="2:13" s="402" customFormat="1" ht="24" customHeight="1" x14ac:dyDescent="0.4">
      <c r="B8" s="399"/>
      <c r="C8" s="712" t="s">
        <v>144</v>
      </c>
      <c r="D8" s="713"/>
      <c r="E8" s="716"/>
      <c r="F8" s="716"/>
      <c r="G8" s="717"/>
      <c r="H8" s="401"/>
      <c r="K8" s="403"/>
      <c r="L8" s="404"/>
    </row>
    <row r="9" spans="2:13" s="402" customFormat="1" ht="24" customHeight="1" x14ac:dyDescent="0.35">
      <c r="B9" s="399"/>
      <c r="C9" s="712" t="s">
        <v>145</v>
      </c>
      <c r="D9" s="713"/>
      <c r="E9" s="718" t="str">
        <f>IF('Gabarit 1C '!E11="","",'Gabarit 1C '!E11)</f>
        <v/>
      </c>
      <c r="F9" s="718"/>
      <c r="G9" s="719"/>
      <c r="H9" s="401"/>
      <c r="K9" s="407"/>
      <c r="L9" s="408"/>
    </row>
    <row r="10" spans="2:13" s="402" customFormat="1" ht="24" customHeight="1" x14ac:dyDescent="0.35">
      <c r="B10" s="399"/>
      <c r="C10" s="555" t="s">
        <v>146</v>
      </c>
      <c r="D10" s="556"/>
      <c r="E10" s="718" t="str">
        <f>IF('Gabarit 1C '!E12="","",'Gabarit 1C '!E12)</f>
        <v/>
      </c>
      <c r="F10" s="718"/>
      <c r="G10" s="719"/>
      <c r="H10" s="401"/>
      <c r="K10" s="407"/>
      <c r="L10" s="408"/>
    </row>
    <row r="11" spans="2:13" s="402" customFormat="1" ht="24" customHeight="1" x14ac:dyDescent="0.35">
      <c r="B11" s="399"/>
      <c r="C11" s="712" t="s">
        <v>147</v>
      </c>
      <c r="D11" s="713"/>
      <c r="E11" s="718" t="str">
        <f>IF('Gabarit 1C '!E13="","",'Gabarit 1C '!E13)</f>
        <v/>
      </c>
      <c r="F11" s="718"/>
      <c r="G11" s="719"/>
      <c r="H11" s="401"/>
      <c r="K11" s="409"/>
      <c r="L11" s="408"/>
    </row>
    <row r="12" spans="2:13" s="402" customFormat="1" ht="24" customHeight="1" x14ac:dyDescent="0.35">
      <c r="B12" s="399"/>
      <c r="C12" s="712" t="s">
        <v>148</v>
      </c>
      <c r="D12" s="713"/>
      <c r="E12" s="718" t="str">
        <f>IF('Gabarit 1C '!E14="","",'Gabarit 1C '!E14)</f>
        <v/>
      </c>
      <c r="F12" s="718"/>
      <c r="G12" s="719"/>
      <c r="H12" s="401"/>
      <c r="K12" s="409"/>
      <c r="L12" s="408"/>
    </row>
    <row r="13" spans="2:13" s="402" customFormat="1" ht="24" customHeight="1" x14ac:dyDescent="0.35">
      <c r="B13" s="399"/>
      <c r="C13" s="712" t="s">
        <v>10</v>
      </c>
      <c r="D13" s="713"/>
      <c r="E13" s="405" t="s">
        <v>11</v>
      </c>
      <c r="F13" s="410" t="s">
        <v>306</v>
      </c>
      <c r="G13" s="406" t="str">
        <f>IF('Gabarit 1C '!E15="","",'Gabarit 1C '!E15)</f>
        <v/>
      </c>
      <c r="H13" s="401"/>
      <c r="K13" s="409"/>
      <c r="L13" s="408"/>
    </row>
    <row r="14" spans="2:13" s="402" customFormat="1" ht="24" customHeight="1" x14ac:dyDescent="0.35">
      <c r="B14" s="399"/>
      <c r="C14" s="726" t="s">
        <v>149</v>
      </c>
      <c r="D14" s="727"/>
      <c r="E14" s="728" t="str">
        <f>IF('Gabarit 1C '!E16="","",'Gabarit 1C '!E16)</f>
        <v>(veuillez choisir)</v>
      </c>
      <c r="F14" s="728"/>
      <c r="G14" s="729"/>
      <c r="H14" s="401"/>
      <c r="K14" s="409"/>
      <c r="L14" s="408"/>
    </row>
    <row r="15" spans="2:13" s="402" customFormat="1" ht="10" customHeight="1" x14ac:dyDescent="0.35">
      <c r="B15" s="399"/>
      <c r="C15" s="412"/>
      <c r="D15" s="412"/>
      <c r="E15" s="413"/>
      <c r="F15" s="414"/>
      <c r="G15" s="414"/>
      <c r="H15" s="401"/>
      <c r="K15" s="409"/>
    </row>
    <row r="16" spans="2:13" s="402" customFormat="1" ht="24" customHeight="1" x14ac:dyDescent="0.35">
      <c r="B16" s="399"/>
      <c r="C16" s="732" t="s">
        <v>150</v>
      </c>
      <c r="D16" s="733"/>
      <c r="E16" s="710" t="str">
        <f>IF('Gabarit 1C '!E22="","",'Gabarit 1C '!E22&amp;" "&amp;'Gabarit 1C '!E23)</f>
        <v/>
      </c>
      <c r="F16" s="710"/>
      <c r="G16" s="711"/>
      <c r="H16" s="401"/>
      <c r="K16" s="409"/>
    </row>
    <row r="17" spans="2:18" s="402" customFormat="1" ht="24" customHeight="1" x14ac:dyDescent="0.35">
      <c r="B17" s="399"/>
      <c r="C17" s="730" t="s">
        <v>151</v>
      </c>
      <c r="D17" s="731"/>
      <c r="E17" s="718" t="str">
        <f>IF('Gabarit 1C '!E25="","",'Gabarit 1C '!E25)</f>
        <v/>
      </c>
      <c r="F17" s="718"/>
      <c r="G17" s="719"/>
      <c r="H17" s="401"/>
      <c r="K17" s="407"/>
    </row>
    <row r="18" spans="2:18" s="402" customFormat="1" ht="24" customHeight="1" x14ac:dyDescent="0.35">
      <c r="B18" s="399"/>
      <c r="C18" s="720" t="s">
        <v>152</v>
      </c>
      <c r="D18" s="721"/>
      <c r="E18" s="714" t="str">
        <f>IF('Gabarit 1C '!E26="","",'Gabarit 1C '!E26)</f>
        <v/>
      </c>
      <c r="F18" s="714"/>
      <c r="G18" s="715"/>
      <c r="H18" s="401"/>
      <c r="K18" s="409"/>
    </row>
    <row r="19" spans="2:18" s="402" customFormat="1" ht="24" customHeight="1" x14ac:dyDescent="0.35">
      <c r="B19" s="399"/>
      <c r="C19" s="703" t="s">
        <v>153</v>
      </c>
      <c r="D19" s="704"/>
      <c r="E19" s="705" t="str">
        <f>IF('Gabarit 1C '!E27="","",'Gabarit 1C '!E27)</f>
        <v/>
      </c>
      <c r="F19" s="705"/>
      <c r="G19" s="706"/>
      <c r="H19" s="401"/>
      <c r="K19" s="417"/>
    </row>
    <row r="20" spans="2:18" s="402" customFormat="1" ht="10" customHeight="1" x14ac:dyDescent="0.35">
      <c r="B20" s="399"/>
      <c r="C20" s="412"/>
      <c r="D20" s="412"/>
      <c r="E20" s="413"/>
      <c r="F20" s="414"/>
      <c r="G20" s="414"/>
      <c r="H20" s="401"/>
      <c r="K20" s="409"/>
    </row>
    <row r="21" spans="2:18" s="402" customFormat="1" ht="24" customHeight="1" x14ac:dyDescent="0.35">
      <c r="B21" s="399"/>
      <c r="C21" s="732" t="s">
        <v>154</v>
      </c>
      <c r="D21" s="733"/>
      <c r="E21" s="710" t="str">
        <f>IF(OR('Gabarit 1C '!E32="",'Gabarit 1C '!E33=""),'Gabarit 1C '!E22&amp;" "&amp;'Gabarit 1C '!E23,'Gabarit 1C '!E32&amp;" "&amp;'Gabarit 1C '!E33)</f>
        <v xml:space="preserve"> </v>
      </c>
      <c r="F21" s="710"/>
      <c r="G21" s="711"/>
      <c r="H21" s="401"/>
      <c r="K21" s="407"/>
      <c r="L21" s="408"/>
    </row>
    <row r="22" spans="2:18" s="402" customFormat="1" ht="24" customHeight="1" x14ac:dyDescent="0.35">
      <c r="B22" s="399"/>
      <c r="C22" s="730" t="s">
        <v>307</v>
      </c>
      <c r="D22" s="731"/>
      <c r="E22" s="718">
        <f>IF('Gabarit 1C '!E34="",'Gabarit 1C '!E25,'Gabarit 1C '!E34)</f>
        <v>0</v>
      </c>
      <c r="F22" s="718"/>
      <c r="G22" s="719"/>
      <c r="H22" s="401"/>
      <c r="K22" s="407"/>
      <c r="L22" s="408"/>
    </row>
    <row r="23" spans="2:18" s="402" customFormat="1" ht="24" customHeight="1" x14ac:dyDescent="0.35">
      <c r="B23" s="399"/>
      <c r="C23" s="712" t="s">
        <v>155</v>
      </c>
      <c r="D23" s="713"/>
      <c r="E23" s="714">
        <f>IF('Gabarit 1C '!E35="",'Gabarit 1C '!E26,'Gabarit 1C '!E35)</f>
        <v>0</v>
      </c>
      <c r="F23" s="714"/>
      <c r="G23" s="715"/>
      <c r="H23" s="401"/>
    </row>
    <row r="24" spans="2:18" s="402" customFormat="1" ht="24" customHeight="1" x14ac:dyDescent="0.3">
      <c r="B24" s="399"/>
      <c r="C24" s="703" t="s">
        <v>28</v>
      </c>
      <c r="D24" s="704"/>
      <c r="E24" s="705">
        <f>IF('Gabarit 1C '!E36="",'Gabarit 1C '!E27,'Gabarit 1C '!E36)</f>
        <v>0</v>
      </c>
      <c r="F24" s="705"/>
      <c r="G24" s="706"/>
      <c r="H24" s="401"/>
      <c r="K24" s="722" t="s">
        <v>156</v>
      </c>
      <c r="L24" s="722"/>
      <c r="M24" s="722"/>
      <c r="N24" s="722"/>
      <c r="O24" s="722"/>
      <c r="P24" s="722"/>
      <c r="Q24" s="722"/>
      <c r="R24" s="722"/>
    </row>
    <row r="25" spans="2:18" s="402" customFormat="1" ht="10" customHeight="1" x14ac:dyDescent="0.35">
      <c r="B25" s="399"/>
      <c r="C25" s="412"/>
      <c r="D25" s="412"/>
      <c r="E25" s="413"/>
      <c r="F25" s="414"/>
      <c r="G25" s="414"/>
      <c r="H25" s="401"/>
      <c r="K25" s="409"/>
    </row>
    <row r="26" spans="2:18" s="402" customFormat="1" ht="24" customHeight="1" x14ac:dyDescent="0.35">
      <c r="B26" s="399"/>
      <c r="C26" s="724" t="s">
        <v>157</v>
      </c>
      <c r="D26" s="725"/>
      <c r="E26" s="415" t="str">
        <f>IF(Q28=0,"Non",
IF(Q28&gt;100000,"Oui","Non"))</f>
        <v>Non</v>
      </c>
      <c r="F26" s="418"/>
      <c r="G26" s="416"/>
      <c r="H26" s="401"/>
      <c r="K26" s="419" t="s">
        <v>158</v>
      </c>
      <c r="L26" s="43"/>
      <c r="M26" s="43"/>
      <c r="N26" s="43"/>
      <c r="O26" s="43"/>
      <c r="P26" s="43"/>
      <c r="Q26" s="735" t="s">
        <v>159</v>
      </c>
      <c r="R26" s="734" t="s">
        <v>160</v>
      </c>
    </row>
    <row r="27" spans="2:18" s="402" customFormat="1" ht="24" customHeight="1" x14ac:dyDescent="0.35">
      <c r="B27" s="399"/>
      <c r="C27" s="712" t="s">
        <v>161</v>
      </c>
      <c r="D27" s="713"/>
      <c r="E27" s="41"/>
      <c r="F27" s="420"/>
      <c r="G27" s="406"/>
      <c r="H27" s="401"/>
      <c r="K27" s="419" t="s">
        <v>162</v>
      </c>
      <c r="L27" s="43" t="s">
        <v>123</v>
      </c>
      <c r="M27" s="43" t="s">
        <v>123</v>
      </c>
      <c r="N27" s="43" t="s">
        <v>123</v>
      </c>
      <c r="O27" s="43" t="s">
        <v>123</v>
      </c>
      <c r="P27" s="43" t="s">
        <v>123</v>
      </c>
      <c r="Q27" s="735"/>
      <c r="R27" s="734"/>
    </row>
    <row r="28" spans="2:18" s="402" customFormat="1" ht="24" customHeight="1" x14ac:dyDescent="0.35">
      <c r="B28" s="399"/>
      <c r="C28" s="703" t="s">
        <v>163</v>
      </c>
      <c r="D28" s="704"/>
      <c r="E28" s="42"/>
      <c r="F28" s="421"/>
      <c r="G28" s="411"/>
      <c r="H28" s="401"/>
      <c r="K28" s="419" t="s">
        <v>164</v>
      </c>
      <c r="L28" s="44"/>
      <c r="M28" s="44"/>
      <c r="N28" s="44"/>
      <c r="O28" s="44"/>
      <c r="P28" s="44"/>
      <c r="Q28" s="422">
        <f>SUM(L28:P28)</f>
        <v>0</v>
      </c>
      <c r="R28" s="422">
        <f>IF(Q28&gt;100000,0,100000-Q28)</f>
        <v>100000</v>
      </c>
    </row>
    <row r="29" spans="2:18" s="402" customFormat="1" ht="10" customHeight="1" x14ac:dyDescent="0.35">
      <c r="B29" s="399"/>
      <c r="C29" s="412"/>
      <c r="D29" s="412"/>
      <c r="E29" s="413"/>
      <c r="F29" s="414"/>
      <c r="G29" s="414"/>
      <c r="H29" s="401"/>
      <c r="K29" s="409"/>
    </row>
    <row r="30" spans="2:18" s="392" customFormat="1" ht="24" customHeight="1" x14ac:dyDescent="0.35">
      <c r="B30" s="423"/>
      <c r="C30" s="680" t="s">
        <v>165</v>
      </c>
      <c r="D30" s="681"/>
      <c r="E30" s="681"/>
      <c r="F30" s="681"/>
      <c r="G30" s="682"/>
      <c r="H30" s="424"/>
      <c r="K30" s="736" t="str">
        <f>IF(Q28&gt;100000,"Le requérant ne peut recevoir une aide supérieure à 100 000 $ par projet et/ou par année.","")</f>
        <v/>
      </c>
      <c r="L30" s="736"/>
      <c r="M30" s="736"/>
      <c r="N30" s="736"/>
      <c r="O30" s="736"/>
      <c r="P30" s="736"/>
      <c r="Q30" s="736"/>
      <c r="R30" s="736"/>
    </row>
    <row r="31" spans="2:18" s="402" customFormat="1" ht="130.5" customHeight="1" x14ac:dyDescent="0.35">
      <c r="B31" s="399"/>
      <c r="C31" s="707"/>
      <c r="D31" s="708"/>
      <c r="E31" s="708"/>
      <c r="F31" s="708"/>
      <c r="G31" s="709"/>
      <c r="H31" s="401"/>
      <c r="K31" s="409"/>
      <c r="L31" s="408"/>
    </row>
    <row r="32" spans="2:18" s="402" customFormat="1" ht="10" customHeight="1" x14ac:dyDescent="0.35">
      <c r="B32" s="399"/>
      <c r="C32" s="412"/>
      <c r="D32" s="412"/>
      <c r="E32" s="413"/>
      <c r="F32" s="414"/>
      <c r="G32" s="414"/>
      <c r="H32" s="401"/>
      <c r="K32" s="409"/>
    </row>
    <row r="33" spans="2:12" s="392" customFormat="1" ht="24" customHeight="1" x14ac:dyDescent="0.35">
      <c r="B33" s="423"/>
      <c r="C33" s="680" t="s">
        <v>166</v>
      </c>
      <c r="D33" s="681"/>
      <c r="E33" s="681"/>
      <c r="F33" s="681"/>
      <c r="G33" s="682"/>
      <c r="H33" s="424"/>
    </row>
    <row r="34" spans="2:12" s="402" customFormat="1" ht="143.5" customHeight="1" x14ac:dyDescent="0.35">
      <c r="B34" s="399"/>
      <c r="C34" s="707" t="str">
        <f>IF('Gabarit 1C '!E93="","",'Gabarit 1C '!E93)</f>
        <v/>
      </c>
      <c r="D34" s="708"/>
      <c r="E34" s="708"/>
      <c r="F34" s="708"/>
      <c r="G34" s="709"/>
      <c r="H34" s="401"/>
      <c r="K34" s="409"/>
      <c r="L34" s="408"/>
    </row>
    <row r="35" spans="2:12" s="402" customFormat="1" ht="10" customHeight="1" x14ac:dyDescent="0.35">
      <c r="B35" s="399"/>
      <c r="C35" s="412"/>
      <c r="D35" s="412"/>
      <c r="E35" s="413"/>
      <c r="F35" s="414"/>
      <c r="G35" s="414"/>
      <c r="H35" s="401"/>
      <c r="K35" s="409"/>
    </row>
    <row r="36" spans="2:12" s="392" customFormat="1" ht="24" customHeight="1" x14ac:dyDescent="0.35">
      <c r="B36" s="423"/>
      <c r="C36" s="680" t="s">
        <v>167</v>
      </c>
      <c r="D36" s="681"/>
      <c r="E36" s="681"/>
      <c r="F36" s="681"/>
      <c r="G36" s="682"/>
      <c r="H36" s="424"/>
    </row>
    <row r="37" spans="2:12" ht="43.15" customHeight="1" x14ac:dyDescent="0.3">
      <c r="B37" s="397"/>
      <c r="C37" s="425" t="s">
        <v>168</v>
      </c>
      <c r="D37" s="426" t="s">
        <v>69</v>
      </c>
      <c r="E37" s="426" t="s">
        <v>169</v>
      </c>
      <c r="F37" s="426" t="s">
        <v>170</v>
      </c>
      <c r="G37" s="427" t="s">
        <v>171</v>
      </c>
      <c r="H37" s="398"/>
    </row>
    <row r="38" spans="2:12" ht="39.65" customHeight="1" x14ac:dyDescent="0.3">
      <c r="B38" s="397"/>
      <c r="C38" s="11"/>
      <c r="D38" s="12"/>
      <c r="E38" s="13"/>
      <c r="F38" s="11"/>
      <c r="G38" s="11"/>
      <c r="H38" s="428"/>
    </row>
    <row r="39" spans="2:12" ht="39.65" customHeight="1" x14ac:dyDescent="0.3">
      <c r="B39" s="397"/>
      <c r="C39" s="11"/>
      <c r="D39" s="12"/>
      <c r="E39" s="13"/>
      <c r="F39" s="11"/>
      <c r="G39" s="11"/>
      <c r="H39" s="428"/>
    </row>
    <row r="40" spans="2:12" ht="39.65" customHeight="1" x14ac:dyDescent="0.3">
      <c r="B40" s="397"/>
      <c r="C40" s="11"/>
      <c r="D40" s="12"/>
      <c r="E40" s="13"/>
      <c r="F40" s="11"/>
      <c r="G40" s="11"/>
      <c r="H40" s="428"/>
    </row>
    <row r="41" spans="2:12" ht="10" customHeight="1" x14ac:dyDescent="0.3">
      <c r="B41" s="397"/>
      <c r="C41" s="429"/>
      <c r="D41" s="430"/>
      <c r="E41" s="429"/>
      <c r="F41" s="429"/>
      <c r="G41" s="429"/>
      <c r="H41" s="431"/>
    </row>
    <row r="42" spans="2:12" s="434" customFormat="1" ht="24" customHeight="1" x14ac:dyDescent="0.35">
      <c r="B42" s="432"/>
      <c r="C42" s="680" t="s">
        <v>172</v>
      </c>
      <c r="D42" s="681"/>
      <c r="E42" s="681"/>
      <c r="F42" s="681"/>
      <c r="G42" s="682"/>
      <c r="H42" s="433"/>
    </row>
    <row r="43" spans="2:12" ht="40" customHeight="1" x14ac:dyDescent="0.3">
      <c r="B43" s="397"/>
      <c r="C43" s="435" t="s">
        <v>173</v>
      </c>
      <c r="D43" s="435" t="s">
        <v>308</v>
      </c>
      <c r="E43" s="435" t="s">
        <v>309</v>
      </c>
      <c r="F43" s="738" t="s">
        <v>174</v>
      </c>
      <c r="G43" s="739"/>
      <c r="H43" s="436"/>
      <c r="J43" s="316"/>
    </row>
    <row r="44" spans="2:12" ht="32.15" customHeight="1" x14ac:dyDescent="0.3">
      <c r="B44" s="397"/>
      <c r="C44" s="437" t="s">
        <v>175</v>
      </c>
      <c r="D44" s="37">
        <f>'Grille budgétaire'!H35</f>
        <v>0</v>
      </c>
      <c r="E44" s="45"/>
      <c r="F44" s="687"/>
      <c r="G44" s="688"/>
      <c r="H44" s="38"/>
      <c r="J44" s="39"/>
    </row>
    <row r="45" spans="2:12" ht="36" customHeight="1" x14ac:dyDescent="0.3">
      <c r="B45" s="397"/>
      <c r="C45" s="437" t="s">
        <v>310</v>
      </c>
      <c r="D45" s="37">
        <f>'Grille budgétaire'!H55</f>
        <v>0</v>
      </c>
      <c r="E45" s="45"/>
      <c r="F45" s="687"/>
      <c r="G45" s="688"/>
      <c r="H45" s="38"/>
      <c r="J45" s="39"/>
    </row>
    <row r="46" spans="2:12" ht="36" customHeight="1" x14ac:dyDescent="0.3">
      <c r="B46" s="397"/>
      <c r="C46" s="437" t="s">
        <v>176</v>
      </c>
      <c r="D46" s="37">
        <f>'Grille budgétaire'!H75</f>
        <v>0</v>
      </c>
      <c r="E46" s="45"/>
      <c r="F46" s="687"/>
      <c r="G46" s="688"/>
      <c r="H46" s="38"/>
      <c r="J46" s="39"/>
    </row>
    <row r="47" spans="2:12" ht="32.15" customHeight="1" x14ac:dyDescent="0.3">
      <c r="B47" s="397"/>
      <c r="C47" s="437" t="s">
        <v>177</v>
      </c>
      <c r="D47" s="37">
        <f>'Grille budgétaire'!H87</f>
        <v>0</v>
      </c>
      <c r="E47" s="45"/>
      <c r="F47" s="687"/>
      <c r="G47" s="688"/>
      <c r="H47" s="38"/>
      <c r="J47" s="39"/>
    </row>
    <row r="48" spans="2:12" ht="21" customHeight="1" x14ac:dyDescent="0.3">
      <c r="B48" s="397"/>
      <c r="C48" s="438" t="s">
        <v>159</v>
      </c>
      <c r="D48" s="40">
        <f>SUM(D44:D47)</f>
        <v>0</v>
      </c>
      <c r="E48" s="40">
        <f>SUM(E44:E47)</f>
        <v>0</v>
      </c>
      <c r="F48" s="740"/>
      <c r="G48" s="741"/>
      <c r="H48" s="38"/>
      <c r="J48" s="39"/>
    </row>
    <row r="49" spans="2:8" ht="10" customHeight="1" x14ac:dyDescent="0.3">
      <c r="B49" s="397"/>
      <c r="C49" s="429"/>
      <c r="D49" s="430"/>
      <c r="E49" s="429"/>
      <c r="F49" s="429"/>
      <c r="G49" s="429"/>
      <c r="H49" s="431"/>
    </row>
    <row r="50" spans="2:8" ht="40" customHeight="1" x14ac:dyDescent="0.3">
      <c r="B50" s="397"/>
      <c r="C50" s="427" t="s">
        <v>78</v>
      </c>
      <c r="D50" s="427" t="s">
        <v>178</v>
      </c>
      <c r="E50" s="737" t="s">
        <v>174</v>
      </c>
      <c r="F50" s="738"/>
      <c r="G50" s="739"/>
      <c r="H50" s="439"/>
    </row>
    <row r="51" spans="2:8" ht="22" customHeight="1" x14ac:dyDescent="0.3">
      <c r="B51" s="397"/>
      <c r="C51" s="437" t="s">
        <v>179</v>
      </c>
      <c r="D51" s="37">
        <f>'Grille budgétaire'!E10</f>
        <v>0</v>
      </c>
      <c r="E51" s="686"/>
      <c r="F51" s="687"/>
      <c r="G51" s="688"/>
      <c r="H51" s="38"/>
    </row>
    <row r="52" spans="2:8" ht="22" customHeight="1" x14ac:dyDescent="0.3">
      <c r="B52" s="397"/>
      <c r="C52" s="437" t="s">
        <v>180</v>
      </c>
      <c r="D52" s="37">
        <f>'Grille budgétaire'!E11</f>
        <v>0</v>
      </c>
      <c r="E52" s="686"/>
      <c r="F52" s="687"/>
      <c r="G52" s="688"/>
      <c r="H52" s="38"/>
    </row>
    <row r="53" spans="2:8" ht="22" customHeight="1" x14ac:dyDescent="0.3">
      <c r="B53" s="397"/>
      <c r="C53" s="440" t="str">
        <f>IF('Grille budgétaire'!C12="","",'Grille budgétaire'!C12)</f>
        <v/>
      </c>
      <c r="D53" s="37">
        <f>'Grille budgétaire'!E12</f>
        <v>0</v>
      </c>
      <c r="E53" s="48"/>
      <c r="F53" s="46"/>
      <c r="G53" s="47"/>
      <c r="H53" s="38"/>
    </row>
    <row r="54" spans="2:8" ht="22" customHeight="1" x14ac:dyDescent="0.3">
      <c r="B54" s="397"/>
      <c r="C54" s="440" t="str">
        <f>IF('Grille budgétaire'!C13="","",'Grille budgétaire'!C13)</f>
        <v/>
      </c>
      <c r="D54" s="37">
        <f>'Grille budgétaire'!E13</f>
        <v>0</v>
      </c>
      <c r="E54" s="686"/>
      <c r="F54" s="687"/>
      <c r="G54" s="688"/>
      <c r="H54" s="38"/>
    </row>
    <row r="55" spans="2:8" ht="22" customHeight="1" x14ac:dyDescent="0.3">
      <c r="B55" s="397"/>
      <c r="C55" s="440" t="str">
        <f>IF('Grille budgétaire'!C14="","",'Grille budgétaire'!C14)</f>
        <v/>
      </c>
      <c r="D55" s="37">
        <f>'Grille budgétaire'!E14</f>
        <v>0</v>
      </c>
      <c r="E55" s="686"/>
      <c r="F55" s="687"/>
      <c r="G55" s="688"/>
      <c r="H55" s="38"/>
    </row>
    <row r="56" spans="2:8" ht="21" customHeight="1" x14ac:dyDescent="0.3">
      <c r="B56" s="397"/>
      <c r="C56" s="438" t="s">
        <v>159</v>
      </c>
      <c r="D56" s="40">
        <f>SUM(D51:D55)</f>
        <v>0</v>
      </c>
      <c r="E56" s="689"/>
      <c r="F56" s="690"/>
      <c r="G56" s="691"/>
      <c r="H56" s="38"/>
    </row>
    <row r="57" spans="2:8" ht="10" customHeight="1" x14ac:dyDescent="0.3">
      <c r="B57" s="397"/>
      <c r="C57" s="429"/>
      <c r="D57" s="430"/>
      <c r="E57" s="429"/>
      <c r="F57" s="429"/>
      <c r="G57" s="429"/>
      <c r="H57" s="431"/>
    </row>
    <row r="58" spans="2:8" ht="24" customHeight="1" x14ac:dyDescent="0.3">
      <c r="B58" s="397"/>
      <c r="C58" s="680" t="s">
        <v>181</v>
      </c>
      <c r="D58" s="681"/>
      <c r="E58" s="681"/>
      <c r="F58" s="681"/>
      <c r="G58" s="682"/>
      <c r="H58" s="441"/>
    </row>
    <row r="59" spans="2:8" ht="110.15" customHeight="1" x14ac:dyDescent="0.3">
      <c r="B59" s="397"/>
      <c r="C59" s="683"/>
      <c r="D59" s="684"/>
      <c r="E59" s="684"/>
      <c r="F59" s="684"/>
      <c r="G59" s="685"/>
      <c r="H59" s="442"/>
    </row>
    <row r="60" spans="2:8" ht="24" customHeight="1" x14ac:dyDescent="0.3">
      <c r="B60" s="397"/>
      <c r="C60" s="680" t="s">
        <v>182</v>
      </c>
      <c r="D60" s="681"/>
      <c r="E60" s="681"/>
      <c r="F60" s="681"/>
      <c r="G60" s="682"/>
      <c r="H60" s="441"/>
    </row>
    <row r="61" spans="2:8" ht="110.15" customHeight="1" x14ac:dyDescent="0.3">
      <c r="B61" s="397"/>
      <c r="C61" s="683"/>
      <c r="D61" s="684"/>
      <c r="E61" s="684"/>
      <c r="F61" s="684"/>
      <c r="G61" s="685"/>
      <c r="H61" s="442"/>
    </row>
    <row r="62" spans="2:8" ht="24" customHeight="1" x14ac:dyDescent="0.3">
      <c r="B62" s="397"/>
      <c r="C62" s="680" t="s">
        <v>183</v>
      </c>
      <c r="D62" s="681"/>
      <c r="E62" s="681"/>
      <c r="F62" s="681"/>
      <c r="G62" s="682"/>
      <c r="H62" s="441"/>
    </row>
    <row r="63" spans="2:8" ht="110.15" customHeight="1" x14ac:dyDescent="0.3">
      <c r="B63" s="397"/>
      <c r="C63" s="683"/>
      <c r="D63" s="684"/>
      <c r="E63" s="684"/>
      <c r="F63" s="684"/>
      <c r="G63" s="685"/>
      <c r="H63" s="442"/>
    </row>
    <row r="64" spans="2:8" ht="24" customHeight="1" x14ac:dyDescent="0.3">
      <c r="B64" s="397"/>
      <c r="C64" s="680" t="s">
        <v>184</v>
      </c>
      <c r="D64" s="681"/>
      <c r="E64" s="681"/>
      <c r="F64" s="681"/>
      <c r="G64" s="682"/>
      <c r="H64" s="441"/>
    </row>
    <row r="65" spans="2:11" ht="32.15" customHeight="1" x14ac:dyDescent="0.35">
      <c r="B65" s="397"/>
      <c r="C65" s="443" t="s">
        <v>37</v>
      </c>
      <c r="D65" s="692" t="s">
        <v>294</v>
      </c>
      <c r="E65" s="692"/>
      <c r="F65" s="443" t="s">
        <v>311</v>
      </c>
      <c r="G65" s="443" t="s">
        <v>185</v>
      </c>
      <c r="H65" s="444"/>
    </row>
    <row r="66" spans="2:11" ht="18" customHeight="1" x14ac:dyDescent="0.3">
      <c r="B66" s="397"/>
      <c r="C66" s="53" t="str">
        <f>'Gabarit 1C '!E76</f>
        <v/>
      </c>
      <c r="D66" s="701" t="str">
        <f>'Gabarit 1C '!F76</f>
        <v/>
      </c>
      <c r="E66" s="702"/>
      <c r="F66" s="53" t="str">
        <f>'Gabarit 1C '!G76</f>
        <v/>
      </c>
      <c r="G66" s="53" t="str">
        <f>'Gabarit 1C '!E78</f>
        <v/>
      </c>
      <c r="H66" s="442"/>
    </row>
    <row r="67" spans="2:11" ht="24" customHeight="1" x14ac:dyDescent="0.3">
      <c r="B67" s="397"/>
      <c r="C67" s="680" t="s">
        <v>186</v>
      </c>
      <c r="D67" s="681"/>
      <c r="E67" s="681"/>
      <c r="F67" s="681"/>
      <c r="G67" s="682"/>
      <c r="H67" s="441"/>
    </row>
    <row r="68" spans="2:11" ht="10" customHeight="1" x14ac:dyDescent="0.3">
      <c r="B68" s="397"/>
      <c r="C68" s="445"/>
      <c r="D68" s="446"/>
      <c r="E68" s="446"/>
      <c r="F68" s="446"/>
      <c r="G68" s="447"/>
      <c r="H68" s="448"/>
    </row>
    <row r="69" spans="2:11" ht="24" customHeight="1" x14ac:dyDescent="0.3">
      <c r="B69" s="397"/>
      <c r="C69" s="697" t="s">
        <v>187</v>
      </c>
      <c r="D69" s="698"/>
      <c r="E69" s="56"/>
      <c r="F69" s="451" t="s">
        <v>188</v>
      </c>
      <c r="G69" s="452">
        <f>ROUND(E69*0.7,0)</f>
        <v>0</v>
      </c>
      <c r="H69" s="442"/>
    </row>
    <row r="70" spans="2:11" ht="24" customHeight="1" x14ac:dyDescent="0.3">
      <c r="B70" s="397"/>
      <c r="C70" s="697" t="s">
        <v>189</v>
      </c>
      <c r="D70" s="698"/>
      <c r="E70" s="453">
        <f>IFERROR(E69/E48,0)</f>
        <v>0</v>
      </c>
      <c r="F70" s="451" t="s">
        <v>190</v>
      </c>
      <c r="G70" s="452">
        <f>+E69-G69</f>
        <v>0</v>
      </c>
      <c r="H70" s="442"/>
      <c r="K70" s="454">
        <f>ROUND(E70*100,0)</f>
        <v>0</v>
      </c>
    </row>
    <row r="71" spans="2:11" ht="24" customHeight="1" x14ac:dyDescent="0.3">
      <c r="B71" s="397"/>
      <c r="C71" s="697" t="s">
        <v>191</v>
      </c>
      <c r="D71" s="698"/>
      <c r="E71" s="455">
        <f>IFERROR(E69/D48,0)</f>
        <v>0</v>
      </c>
      <c r="F71" s="699" t="str">
        <f>IF(E70&gt;25%,"La subvention correspond à plus de 25% des frais admissibles.  Révisez le montant.","")</f>
        <v/>
      </c>
      <c r="G71" s="700"/>
      <c r="H71" s="442"/>
      <c r="K71" s="454">
        <f>ROUND(E71*100,0)</f>
        <v>0</v>
      </c>
    </row>
    <row r="72" spans="2:11" ht="10" customHeight="1" x14ac:dyDescent="0.3">
      <c r="B72" s="397"/>
      <c r="C72" s="449"/>
      <c r="D72" s="450"/>
      <c r="E72" s="455"/>
      <c r="F72" s="456"/>
      <c r="G72" s="457"/>
      <c r="H72" s="442"/>
      <c r="K72" s="458"/>
    </row>
    <row r="73" spans="2:11" ht="24" customHeight="1" x14ac:dyDescent="0.3">
      <c r="B73" s="397"/>
      <c r="C73" s="694" t="s">
        <v>192</v>
      </c>
      <c r="D73" s="695"/>
      <c r="E73" s="695"/>
      <c r="F73" s="695"/>
      <c r="G73" s="696"/>
      <c r="H73" s="442"/>
      <c r="K73" s="458"/>
    </row>
    <row r="74" spans="2:11" ht="10" customHeight="1" x14ac:dyDescent="0.3">
      <c r="B74" s="397"/>
      <c r="C74" s="445"/>
      <c r="D74" s="446"/>
      <c r="E74" s="446"/>
      <c r="F74" s="446"/>
      <c r="G74" s="447"/>
      <c r="H74" s="448"/>
    </row>
    <row r="75" spans="2:11" ht="24" customHeight="1" x14ac:dyDescent="0.3">
      <c r="B75" s="397"/>
      <c r="C75" s="459" t="s">
        <v>193</v>
      </c>
      <c r="D75" s="460" t="s">
        <v>194</v>
      </c>
      <c r="E75" s="460" t="s">
        <v>164</v>
      </c>
      <c r="F75" s="461"/>
      <c r="G75" s="462"/>
      <c r="H75" s="442"/>
      <c r="K75" s="458"/>
    </row>
    <row r="76" spans="2:11" ht="24" customHeight="1" x14ac:dyDescent="0.3">
      <c r="B76" s="397"/>
      <c r="C76" s="482"/>
      <c r="D76" s="58"/>
      <c r="E76" s="463" t="str">
        <f>IF($E$69="","",
IF(AND($E$69&lt;&gt;"",D76=""),"",D76*$E$69))</f>
        <v/>
      </c>
      <c r="F76" s="464"/>
      <c r="G76" s="465"/>
      <c r="H76" s="442"/>
      <c r="K76" s="458"/>
    </row>
    <row r="77" spans="2:11" ht="24" customHeight="1" x14ac:dyDescent="0.3">
      <c r="B77" s="397"/>
      <c r="C77" s="482"/>
      <c r="D77" s="58"/>
      <c r="E77" s="463" t="str">
        <f>IF($E$69="","",
IF(AND($E$69&lt;&gt;"",D77=""),"",D77*$E$69))</f>
        <v/>
      </c>
      <c r="F77" s="456"/>
      <c r="G77" s="457"/>
      <c r="H77" s="442"/>
      <c r="K77" s="458"/>
    </row>
    <row r="78" spans="2:11" ht="24" customHeight="1" x14ac:dyDescent="0.3">
      <c r="B78" s="397"/>
      <c r="C78" s="482"/>
      <c r="D78" s="58"/>
      <c r="E78" s="463" t="str">
        <f>IF($E$69="","",
IF(AND($E$69&lt;&gt;"",D78=""),"",D78*$E$69))</f>
        <v/>
      </c>
      <c r="F78" s="456"/>
      <c r="G78" s="457"/>
      <c r="H78" s="442"/>
      <c r="K78" s="458"/>
    </row>
    <row r="79" spans="2:11" ht="24" customHeight="1" x14ac:dyDescent="0.3">
      <c r="B79" s="397"/>
      <c r="C79" s="482"/>
      <c r="D79" s="58"/>
      <c r="E79" s="463" t="str">
        <f>IF($E$69="","",
IF(AND($E$69&lt;&gt;"",D79=""),"",D79*$E$69))</f>
        <v/>
      </c>
      <c r="F79" s="456"/>
      <c r="G79" s="457"/>
      <c r="H79" s="442"/>
      <c r="K79" s="458"/>
    </row>
    <row r="80" spans="2:11" ht="24" customHeight="1" x14ac:dyDescent="0.3">
      <c r="B80" s="397"/>
      <c r="C80" s="449" t="s">
        <v>195</v>
      </c>
      <c r="D80" s="466">
        <f>SUM(D76:D79)</f>
        <v>0</v>
      </c>
      <c r="E80" s="467">
        <f>SUM(E76:E79)</f>
        <v>0</v>
      </c>
      <c r="F80" s="468" t="str">
        <f>IF(D80=0,"",IF(D80&lt;&gt;100%,"Révisez les pourcentages",""))</f>
        <v/>
      </c>
      <c r="G80" s="469"/>
      <c r="H80" s="442"/>
      <c r="K80" s="458"/>
    </row>
    <row r="81" spans="2:11" ht="10" customHeight="1" x14ac:dyDescent="0.3">
      <c r="B81" s="397"/>
      <c r="C81" s="449"/>
      <c r="D81" s="450"/>
      <c r="E81" s="470"/>
      <c r="F81" s="471"/>
      <c r="G81" s="472"/>
      <c r="H81" s="442"/>
      <c r="K81" s="458"/>
    </row>
    <row r="82" spans="2:11" ht="24" customHeight="1" x14ac:dyDescent="0.3">
      <c r="B82" s="397"/>
      <c r="C82" s="680" t="s">
        <v>196</v>
      </c>
      <c r="D82" s="681"/>
      <c r="E82" s="681"/>
      <c r="F82" s="681"/>
      <c r="G82" s="682"/>
      <c r="H82" s="441"/>
    </row>
    <row r="83" spans="2:11" ht="150" customHeight="1" x14ac:dyDescent="0.3">
      <c r="B83" s="397"/>
      <c r="C83" s="683"/>
      <c r="D83" s="684"/>
      <c r="E83" s="684"/>
      <c r="F83" s="684"/>
      <c r="G83" s="685"/>
      <c r="H83" s="442"/>
    </row>
    <row r="84" spans="2:11" ht="14.15" customHeight="1" x14ac:dyDescent="0.3">
      <c r="B84" s="397"/>
      <c r="C84" s="473"/>
      <c r="D84" s="473"/>
      <c r="E84" s="473"/>
      <c r="F84" s="473"/>
      <c r="G84" s="473"/>
      <c r="H84" s="442"/>
    </row>
    <row r="85" spans="2:11" ht="22" customHeight="1" x14ac:dyDescent="0.3">
      <c r="B85" s="397"/>
      <c r="C85" s="474" t="s">
        <v>197</v>
      </c>
      <c r="D85" s="693"/>
      <c r="E85" s="693"/>
      <c r="F85" s="475"/>
      <c r="G85" s="475"/>
      <c r="H85" s="476"/>
      <c r="I85" s="477"/>
    </row>
    <row r="86" spans="2:11" ht="14.15" customHeight="1" thickBot="1" x14ac:dyDescent="0.4">
      <c r="B86" s="478"/>
      <c r="C86" s="479"/>
      <c r="D86" s="479"/>
      <c r="E86" s="479"/>
      <c r="F86" s="480"/>
      <c r="G86" s="480"/>
      <c r="H86" s="481"/>
      <c r="I86" s="477"/>
    </row>
    <row r="87" spans="2:11" ht="14.15" customHeight="1" x14ac:dyDescent="0.3"/>
  </sheetData>
  <sheetProtection algorithmName="SHA-512" hashValue="Rw57PU/cKu2tN/9nEZ3c/pFHyGIxh+Qy8x7J+22PTGPnLt10SHGE1sxRYcYhgveO6AGujsE0g/iPlYcLqCQKlg==" saltValue="S6Q0dyuPa6gsshfNP3Z0AA==" spinCount="100000" sheet="1" objects="1" scenarios="1" formatRows="0"/>
  <mergeCells count="75">
    <mergeCell ref="R26:R27"/>
    <mergeCell ref="Q26:Q27"/>
    <mergeCell ref="K30:R30"/>
    <mergeCell ref="F47:G47"/>
    <mergeCell ref="E50:G50"/>
    <mergeCell ref="F48:G48"/>
    <mergeCell ref="C42:G42"/>
    <mergeCell ref="F43:G43"/>
    <mergeCell ref="F44:G44"/>
    <mergeCell ref="F45:G45"/>
    <mergeCell ref="F46:G46"/>
    <mergeCell ref="C30:G30"/>
    <mergeCell ref="C26:D26"/>
    <mergeCell ref="C27:D27"/>
    <mergeCell ref="C28:D28"/>
    <mergeCell ref="C36:G36"/>
    <mergeCell ref="K24:R24"/>
    <mergeCell ref="C1:H1"/>
    <mergeCell ref="C5:G5"/>
    <mergeCell ref="C7:D7"/>
    <mergeCell ref="C14:D14"/>
    <mergeCell ref="E14:G14"/>
    <mergeCell ref="C22:D22"/>
    <mergeCell ref="E22:G22"/>
    <mergeCell ref="C17:D17"/>
    <mergeCell ref="C11:D11"/>
    <mergeCell ref="E11:G11"/>
    <mergeCell ref="C12:D12"/>
    <mergeCell ref="E12:G12"/>
    <mergeCell ref="C16:D16"/>
    <mergeCell ref="E16:G16"/>
    <mergeCell ref="C21:D21"/>
    <mergeCell ref="E21:G21"/>
    <mergeCell ref="C23:D23"/>
    <mergeCell ref="E23:G23"/>
    <mergeCell ref="C13:D13"/>
    <mergeCell ref="C8:D8"/>
    <mergeCell ref="E8:G8"/>
    <mergeCell ref="C9:D9"/>
    <mergeCell ref="E9:G9"/>
    <mergeCell ref="C10:D10"/>
    <mergeCell ref="E10:G10"/>
    <mergeCell ref="E17:G17"/>
    <mergeCell ref="C18:D18"/>
    <mergeCell ref="E18:G18"/>
    <mergeCell ref="C19:D19"/>
    <mergeCell ref="E19:G19"/>
    <mergeCell ref="E51:G51"/>
    <mergeCell ref="E52:G52"/>
    <mergeCell ref="E54:G54"/>
    <mergeCell ref="C24:D24"/>
    <mergeCell ref="E24:G24"/>
    <mergeCell ref="C31:G31"/>
    <mergeCell ref="C33:G33"/>
    <mergeCell ref="C34:G34"/>
    <mergeCell ref="D65:E65"/>
    <mergeCell ref="D85:E85"/>
    <mergeCell ref="C73:G73"/>
    <mergeCell ref="C83:G83"/>
    <mergeCell ref="C69:D69"/>
    <mergeCell ref="C70:D70"/>
    <mergeCell ref="C71:D71"/>
    <mergeCell ref="F71:G71"/>
    <mergeCell ref="C82:G82"/>
    <mergeCell ref="C67:G67"/>
    <mergeCell ref="D66:E66"/>
    <mergeCell ref="C62:G62"/>
    <mergeCell ref="C63:G63"/>
    <mergeCell ref="E55:G55"/>
    <mergeCell ref="C58:G58"/>
    <mergeCell ref="C64:G64"/>
    <mergeCell ref="C59:G59"/>
    <mergeCell ref="C60:G60"/>
    <mergeCell ref="C61:G61"/>
    <mergeCell ref="E56:G56"/>
  </mergeCells>
  <conditionalFormatting sqref="E27:E28">
    <cfRule type="containsBlanks" dxfId="5" priority="19">
      <formula>LEN(TRIM(E27))=0</formula>
    </cfRule>
  </conditionalFormatting>
  <conditionalFormatting sqref="E69">
    <cfRule type="containsBlanks" dxfId="4" priority="8">
      <formula>LEN(TRIM(E69))=0</formula>
    </cfRule>
  </conditionalFormatting>
  <conditionalFormatting sqref="F80">
    <cfRule type="containsText" dxfId="3" priority="2" operator="containsText" text="Révisez les pourcentages">
      <formula>NOT(ISERROR(SEARCH("Révisez les pourcentages",F80)))</formula>
    </cfRule>
  </conditionalFormatting>
  <conditionalFormatting sqref="F71:G71">
    <cfRule type="containsText" dxfId="2" priority="11" operator="containsText" text="La subvention correspond à plus de 25% des frais admissibles.  Révisez le montant.">
      <formula>NOT(ISERROR(SEARCH("La subvention correspond à plus de 25% des frais admissibles.  Révisez le montant.",F71)))</formula>
    </cfRule>
  </conditionalFormatting>
  <conditionalFormatting sqref="F77:G77">
    <cfRule type="containsText" dxfId="1" priority="3" operator="containsText" text="La subvention correspond à plus de 25% des frais admissibles.  Révisez le montant.">
      <formula>NOT(ISERROR(SEARCH("La subvention correspond à plus de 25% des frais admissibles.  Révisez le montant.",F77)))</formula>
    </cfRule>
  </conditionalFormatting>
  <conditionalFormatting sqref="K30:R30">
    <cfRule type="containsText" dxfId="0" priority="7" operator="containsText" text="Le requérant ne peut recevoir une aide supérieure à 100 000 $ par projet et/ou par année.">
      <formula>NOT(ISERROR(SEARCH("Le requérant ne peut recevoir une aide supérieure à 100 000 $ par projet et/ou par année.",K30)))</formula>
    </cfRule>
  </conditionalFormatting>
  <dataValidations count="1">
    <dataValidation type="whole" operator="lessThanOrEqual" allowBlank="1" showInputMessage="1" showErrorMessage="1" error="Le montant maximum de subvention est de 100 000 $ par projet." sqref="E69" xr:uid="{956ECDD6-E41F-40AA-9D35-67BD7A79A69D}">
      <formula1>100000</formula1>
    </dataValidation>
  </dataValidations>
  <pageMargins left="0.25" right="0.25" top="0.75" bottom="0.75" header="0.3" footer="0.3"/>
  <pageSetup paperSize="5" scale="61" fitToHeight="10" orientation="portrait" r:id="rId1"/>
  <rowBreaks count="1" manualBreakCount="1">
    <brk id="62" max="8"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32166D5-26C4-4A5F-BFEA-0621DAEB2AEC}">
          <x14:formula1>
            <xm:f>Paramètres!$A$2:$A$3</xm:f>
          </x14:formula1>
          <xm:sqref>E27:E28</xm:sqref>
        </x14:dataValidation>
        <x14:dataValidation type="list" allowBlank="1" showInputMessage="1" showErrorMessage="1" xr:uid="{58839F15-819A-468E-8BDA-047E305CD060}">
          <x14:formula1>
            <xm:f>Paramètres!$J$1:$J$6</xm:f>
          </x14:formula1>
          <xm:sqref>L27:P27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E0722-CF54-4420-9EC0-EED9C9514D7D}">
  <sheetPr>
    <tabColor theme="3" tint="0.59999389629810485"/>
  </sheetPr>
  <dimension ref="A1:AJ2"/>
  <sheetViews>
    <sheetView workbookViewId="0">
      <selection activeCell="A2" sqref="A2"/>
    </sheetView>
  </sheetViews>
  <sheetFormatPr baseColWidth="10" defaultColWidth="10.81640625" defaultRowHeight="14.5" x14ac:dyDescent="0.35"/>
  <cols>
    <col min="1" max="1" width="10.1796875" style="59" bestFit="1" customWidth="1"/>
    <col min="2" max="3" width="13.1796875" style="61" customWidth="1"/>
    <col min="4" max="4" width="27.54296875" style="61" customWidth="1"/>
    <col min="5" max="5" width="30.1796875" style="61" customWidth="1"/>
    <col min="6" max="6" width="21.453125" style="61" customWidth="1"/>
    <col min="7" max="7" width="24.81640625" style="61" customWidth="1"/>
    <col min="8" max="8" width="9.54296875" style="60" customWidth="1"/>
    <col min="9" max="9" width="12.1796875" style="60" customWidth="1"/>
    <col min="10" max="10" width="32.26953125" style="61" bestFit="1" customWidth="1"/>
    <col min="11" max="11" width="21.81640625" style="59" bestFit="1" customWidth="1"/>
    <col min="12" max="12" width="9" style="60" customWidth="1"/>
    <col min="13" max="13" width="8.1796875" style="59" bestFit="1" customWidth="1"/>
    <col min="14" max="14" width="19.54296875" style="61" bestFit="1" customWidth="1"/>
    <col min="15" max="15" width="15" style="61" bestFit="1" customWidth="1"/>
    <col min="16" max="16" width="31.453125" style="61" bestFit="1" customWidth="1"/>
    <col min="17" max="17" width="19.453125" style="61" bestFit="1" customWidth="1"/>
    <col min="18" max="18" width="15.81640625" style="60" bestFit="1" customWidth="1"/>
    <col min="19" max="19" width="31.1796875" style="60" bestFit="1" customWidth="1"/>
    <col min="20" max="20" width="17" style="60" bestFit="1" customWidth="1"/>
    <col min="21" max="21" width="25.1796875" style="60" bestFit="1" customWidth="1"/>
    <col min="22" max="22" width="13.1796875" style="60" bestFit="1" customWidth="1"/>
    <col min="23" max="23" width="12.54296875" style="60" bestFit="1" customWidth="1"/>
    <col min="24" max="24" width="15" style="60" bestFit="1" customWidth="1"/>
    <col min="25" max="25" width="25.1796875" style="61" customWidth="1"/>
    <col min="26" max="26" width="12.81640625" style="59" bestFit="1" customWidth="1"/>
    <col min="27" max="27" width="13" style="30" customWidth="1"/>
    <col min="28" max="28" width="24.54296875" style="61" customWidth="1"/>
    <col min="29" max="29" width="12.81640625" style="59" bestFit="1" customWidth="1"/>
    <col min="30" max="30" width="12.26953125" style="30" customWidth="1"/>
    <col min="31" max="31" width="24.54296875" style="61" customWidth="1"/>
    <col min="32" max="32" width="12.81640625" style="60" bestFit="1" customWidth="1"/>
    <col min="33" max="33" width="12.1796875" style="30" customWidth="1"/>
    <col min="34" max="34" width="24.54296875" style="61" customWidth="1"/>
    <col min="35" max="35" width="12.81640625" style="59" bestFit="1" customWidth="1"/>
    <col min="36" max="36" width="12.1796875" style="30" customWidth="1"/>
    <col min="37" max="16384" width="10.81640625" style="59"/>
  </cols>
  <sheetData>
    <row r="1" spans="1:36" x14ac:dyDescent="0.35">
      <c r="A1" s="59" t="s">
        <v>198</v>
      </c>
      <c r="B1" s="61" t="s">
        <v>199</v>
      </c>
      <c r="C1" s="61" t="s">
        <v>25</v>
      </c>
      <c r="D1" s="61" t="s">
        <v>200</v>
      </c>
      <c r="E1" s="61" t="s">
        <v>201</v>
      </c>
      <c r="F1" s="61" t="s">
        <v>202</v>
      </c>
      <c r="G1" s="61" t="s">
        <v>148</v>
      </c>
      <c r="H1" s="60" t="s">
        <v>10</v>
      </c>
      <c r="I1" s="60" t="s">
        <v>203</v>
      </c>
      <c r="J1" s="61" t="s">
        <v>204</v>
      </c>
      <c r="K1" s="59" t="s">
        <v>205</v>
      </c>
      <c r="L1" s="60" t="s">
        <v>305</v>
      </c>
      <c r="M1" s="59" t="s">
        <v>164</v>
      </c>
      <c r="N1" s="61" t="s">
        <v>206</v>
      </c>
      <c r="O1" s="61" t="s">
        <v>207</v>
      </c>
      <c r="P1" s="61" t="s">
        <v>208</v>
      </c>
      <c r="Q1" s="61" t="s">
        <v>209</v>
      </c>
      <c r="R1" s="60" t="s">
        <v>210</v>
      </c>
      <c r="S1" s="60" t="s">
        <v>211</v>
      </c>
      <c r="T1" s="60" t="s">
        <v>212</v>
      </c>
      <c r="U1" s="60" t="s">
        <v>213</v>
      </c>
      <c r="V1" s="60" t="s">
        <v>214</v>
      </c>
      <c r="W1" s="60" t="s">
        <v>215</v>
      </c>
      <c r="X1" s="60" t="s">
        <v>216</v>
      </c>
      <c r="Y1" s="61" t="s">
        <v>217</v>
      </c>
      <c r="Z1" s="59" t="s">
        <v>218</v>
      </c>
      <c r="AA1" s="30" t="s">
        <v>219</v>
      </c>
      <c r="AB1" s="61" t="s">
        <v>220</v>
      </c>
      <c r="AC1" s="59" t="s">
        <v>221</v>
      </c>
      <c r="AD1" s="30" t="s">
        <v>222</v>
      </c>
      <c r="AE1" s="61" t="s">
        <v>223</v>
      </c>
      <c r="AF1" s="60" t="s">
        <v>224</v>
      </c>
      <c r="AG1" s="30" t="s">
        <v>225</v>
      </c>
      <c r="AH1" s="61" t="s">
        <v>226</v>
      </c>
      <c r="AI1" s="59" t="s">
        <v>227</v>
      </c>
      <c r="AJ1" s="30" t="s">
        <v>228</v>
      </c>
    </row>
    <row r="2" spans="1:36" x14ac:dyDescent="0.35">
      <c r="A2" s="61">
        <f>'Gabarit 1C '!E24</f>
        <v>0</v>
      </c>
      <c r="B2" s="61">
        <f>'Gabarit 1C '!E22</f>
        <v>0</v>
      </c>
      <c r="C2" s="61">
        <f>'Gabarit 1C '!E23</f>
        <v>0</v>
      </c>
      <c r="D2" s="61">
        <f>'Gabarit 1C '!E25</f>
        <v>0</v>
      </c>
      <c r="E2" s="61">
        <f>'Gabarit 1C '!E11</f>
        <v>0</v>
      </c>
      <c r="F2" s="61">
        <f>'Gabarit 1C '!E13</f>
        <v>0</v>
      </c>
      <c r="G2" s="61">
        <f>'Gabarit 1C '!E14</f>
        <v>0</v>
      </c>
      <c r="H2" s="60" t="s">
        <v>11</v>
      </c>
      <c r="I2" s="60">
        <f>'Gabarit 1C '!E15</f>
        <v>0</v>
      </c>
      <c r="J2" s="61">
        <f>Recommandation!E8</f>
        <v>0</v>
      </c>
      <c r="K2" s="60">
        <f>Recommandation!E7</f>
        <v>0</v>
      </c>
      <c r="L2" s="390"/>
      <c r="M2" s="59">
        <f>Recommandation!E69</f>
        <v>0</v>
      </c>
      <c r="N2" s="61" t="str">
        <f>Recommandation!E10</f>
        <v/>
      </c>
      <c r="O2" s="61">
        <f>Recommandation!D85</f>
        <v>0</v>
      </c>
      <c r="P2" s="391"/>
      <c r="Q2" s="61">
        <f>Recommandation!C31</f>
        <v>0</v>
      </c>
      <c r="R2" s="60">
        <f>Recommandation!D48</f>
        <v>0</v>
      </c>
      <c r="S2" s="60">
        <f>Recommandation!E48</f>
        <v>0</v>
      </c>
      <c r="T2" s="60">
        <f>Recommandation!K71</f>
        <v>0</v>
      </c>
      <c r="U2" s="60">
        <f>Recommandation!K70</f>
        <v>0</v>
      </c>
      <c r="V2" s="60">
        <f>Recommandation!G69</f>
        <v>0</v>
      </c>
      <c r="W2" s="60">
        <f>Recommandation!G70</f>
        <v>0</v>
      </c>
      <c r="X2" s="483" t="str">
        <f>Recommandation!G66</f>
        <v/>
      </c>
      <c r="Y2" s="62">
        <f>Recommandation!C76</f>
        <v>0</v>
      </c>
      <c r="Z2" s="57">
        <f>Recommandation!D76</f>
        <v>0</v>
      </c>
      <c r="AA2" s="30" t="str">
        <f>Recommandation!E76</f>
        <v/>
      </c>
      <c r="AB2" s="62">
        <f>Recommandation!C77</f>
        <v>0</v>
      </c>
      <c r="AC2" s="57">
        <f>Recommandation!D77</f>
        <v>0</v>
      </c>
      <c r="AD2" s="30" t="str">
        <f>Recommandation!E77</f>
        <v/>
      </c>
      <c r="AE2" s="62">
        <f>Recommandation!C78</f>
        <v>0</v>
      </c>
      <c r="AF2" s="57">
        <f>Recommandation!D78</f>
        <v>0</v>
      </c>
      <c r="AG2" s="30" t="str">
        <f>Recommandation!E78</f>
        <v/>
      </c>
      <c r="AH2" s="62">
        <f>Recommandation!C79</f>
        <v>0</v>
      </c>
      <c r="AI2" s="57">
        <f>Recommandation!D79</f>
        <v>0</v>
      </c>
      <c r="AJ2" s="30" t="str">
        <f>Recommandation!E79</f>
        <v/>
      </c>
    </row>
  </sheetData>
  <sheetProtection algorithmName="SHA-512" hashValue="GBmqAQVVAv18LK6gD2rsbkzVYXKStvLBdbGLKJ8dhnRaRwt7rRMD+M+o7qVQv+HOV+RNi9rpbpifQIxdyuhKxw==" saltValue="vAoLDFHSOmWRfvpbXvmN9A==" spinCount="100000" sheet="1" objects="1" scenarios="1"/>
  <phoneticPr fontId="34"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6D3D1-FF80-4DC3-9A91-F54AA143AB47}">
  <sheetPr>
    <tabColor theme="3" tint="0.59999389629810485"/>
  </sheetPr>
  <dimension ref="A1:J27"/>
  <sheetViews>
    <sheetView workbookViewId="0"/>
  </sheetViews>
  <sheetFormatPr baseColWidth="10" defaultColWidth="10.81640625" defaultRowHeight="14" x14ac:dyDescent="0.3"/>
  <cols>
    <col min="1" max="1" width="12.453125" style="2" bestFit="1" customWidth="1"/>
    <col min="2" max="2" width="15.453125" style="2" customWidth="1"/>
    <col min="3" max="3" width="16.81640625" style="2" customWidth="1"/>
    <col min="4" max="4" width="15.453125" style="2" bestFit="1" customWidth="1"/>
    <col min="5" max="5" width="31.1796875" style="4" bestFit="1" customWidth="1"/>
    <col min="6" max="6" width="17.26953125" style="4" bestFit="1" customWidth="1"/>
    <col min="7" max="7" width="13.453125" style="1" bestFit="1" customWidth="1"/>
    <col min="8" max="8" width="14.7265625" style="1" bestFit="1" customWidth="1"/>
    <col min="9" max="9" width="37.1796875" style="1" bestFit="1" customWidth="1"/>
    <col min="10" max="10" width="15.453125" style="1" bestFit="1" customWidth="1"/>
    <col min="11" max="16384" width="10.81640625" style="1"/>
  </cols>
  <sheetData>
    <row r="1" spans="1:10" ht="14.5" x14ac:dyDescent="0.35">
      <c r="A1" s="2" t="s">
        <v>229</v>
      </c>
      <c r="B1" s="2" t="s">
        <v>123</v>
      </c>
      <c r="C1" s="2" t="s">
        <v>123</v>
      </c>
      <c r="D1" s="2" t="s">
        <v>123</v>
      </c>
      <c r="E1" s="4" t="s">
        <v>123</v>
      </c>
      <c r="F1" s="49" t="s">
        <v>38</v>
      </c>
      <c r="G1" s="7" t="s">
        <v>230</v>
      </c>
      <c r="H1" s="4" t="s">
        <v>123</v>
      </c>
      <c r="I1" s="2" t="s">
        <v>123</v>
      </c>
      <c r="J1" s="2" t="s">
        <v>123</v>
      </c>
    </row>
    <row r="2" spans="1:10" x14ac:dyDescent="0.3">
      <c r="A2" s="2" t="s">
        <v>231</v>
      </c>
      <c r="B2" s="2" t="s">
        <v>231</v>
      </c>
      <c r="C2" s="2" t="s">
        <v>232</v>
      </c>
      <c r="D2" s="2" t="s">
        <v>233</v>
      </c>
      <c r="E2" s="5" t="s">
        <v>234</v>
      </c>
      <c r="F2" s="50">
        <v>0.16200000000000001</v>
      </c>
      <c r="G2" s="1" t="s">
        <v>235</v>
      </c>
      <c r="H2" s="1" t="s">
        <v>236</v>
      </c>
      <c r="I2" s="1" t="s">
        <v>120</v>
      </c>
      <c r="J2" s="1" t="s">
        <v>237</v>
      </c>
    </row>
    <row r="3" spans="1:10" x14ac:dyDescent="0.3">
      <c r="A3" s="2" t="s">
        <v>238</v>
      </c>
      <c r="B3" s="2" t="s">
        <v>238</v>
      </c>
      <c r="C3" s="2" t="s">
        <v>239</v>
      </c>
      <c r="D3" s="2" t="s">
        <v>240</v>
      </c>
      <c r="E3" s="5" t="s">
        <v>241</v>
      </c>
      <c r="F3" s="51">
        <v>0.14299999999999999</v>
      </c>
      <c r="G3" s="1" t="s">
        <v>242</v>
      </c>
      <c r="H3" s="1" t="s">
        <v>243</v>
      </c>
      <c r="I3" s="1" t="s">
        <v>122</v>
      </c>
      <c r="J3" s="1" t="s">
        <v>244</v>
      </c>
    </row>
    <row r="4" spans="1:10" x14ac:dyDescent="0.3">
      <c r="C4" s="2" t="s">
        <v>245</v>
      </c>
      <c r="E4" s="5" t="s">
        <v>246</v>
      </c>
      <c r="F4" s="50">
        <v>0.16900000000000001</v>
      </c>
      <c r="G4" s="1" t="s">
        <v>247</v>
      </c>
      <c r="H4" s="1" t="s">
        <v>248</v>
      </c>
      <c r="I4" s="1" t="s">
        <v>121</v>
      </c>
      <c r="J4" s="1" t="s">
        <v>249</v>
      </c>
    </row>
    <row r="5" spans="1:10" x14ac:dyDescent="0.3">
      <c r="E5" s="5" t="s">
        <v>250</v>
      </c>
      <c r="F5" s="50">
        <v>0.16700000000000001</v>
      </c>
      <c r="G5" s="1" t="s">
        <v>251</v>
      </c>
      <c r="H5" s="1" t="s">
        <v>252</v>
      </c>
      <c r="J5" s="1" t="s">
        <v>253</v>
      </c>
    </row>
    <row r="6" spans="1:10" x14ac:dyDescent="0.3">
      <c r="E6" s="5" t="s">
        <v>254</v>
      </c>
      <c r="F6" s="50">
        <v>0.159</v>
      </c>
      <c r="H6" s="1" t="s">
        <v>255</v>
      </c>
      <c r="J6" s="1" t="s">
        <v>256</v>
      </c>
    </row>
    <row r="7" spans="1:10" x14ac:dyDescent="0.3">
      <c r="E7" s="5" t="s">
        <v>257</v>
      </c>
      <c r="F7" s="50">
        <v>0.156</v>
      </c>
    </row>
    <row r="8" spans="1:10" x14ac:dyDescent="0.3">
      <c r="E8" s="5" t="s">
        <v>13</v>
      </c>
      <c r="F8" s="50">
        <v>0.121</v>
      </c>
    </row>
    <row r="9" spans="1:10" x14ac:dyDescent="0.3">
      <c r="E9" s="5" t="s">
        <v>258</v>
      </c>
      <c r="F9" s="50">
        <v>0.157</v>
      </c>
    </row>
    <row r="10" spans="1:10" x14ac:dyDescent="0.3">
      <c r="E10" s="5" t="s">
        <v>259</v>
      </c>
      <c r="F10" s="50">
        <v>0.13500000000000001</v>
      </c>
    </row>
    <row r="11" spans="1:10" x14ac:dyDescent="0.3">
      <c r="E11" s="5" t="s">
        <v>260</v>
      </c>
      <c r="F11" s="50">
        <v>0</v>
      </c>
    </row>
    <row r="12" spans="1:10" x14ac:dyDescent="0.3">
      <c r="E12" s="5" t="s">
        <v>261</v>
      </c>
      <c r="F12" s="50">
        <v>0.17</v>
      </c>
    </row>
    <row r="13" spans="1:10" x14ac:dyDescent="0.3">
      <c r="E13" s="5" t="s">
        <v>262</v>
      </c>
      <c r="F13" s="50">
        <v>0.151</v>
      </c>
    </row>
    <row r="14" spans="1:10" x14ac:dyDescent="0.3">
      <c r="E14" s="5" t="s">
        <v>263</v>
      </c>
      <c r="F14" s="50">
        <v>0.14199999999999999</v>
      </c>
    </row>
    <row r="15" spans="1:10" x14ac:dyDescent="0.3">
      <c r="E15" s="5" t="s">
        <v>264</v>
      </c>
      <c r="F15" s="50">
        <v>0.151</v>
      </c>
    </row>
    <row r="16" spans="1:10" x14ac:dyDescent="0.3">
      <c r="E16" s="5" t="s">
        <v>265</v>
      </c>
      <c r="F16" s="50">
        <v>0.15</v>
      </c>
    </row>
    <row r="17" spans="5:6" x14ac:dyDescent="0.3">
      <c r="E17" s="5" t="s">
        <v>266</v>
      </c>
      <c r="F17" s="50">
        <v>0.13900000000000001</v>
      </c>
    </row>
    <row r="18" spans="5:6" x14ac:dyDescent="0.3">
      <c r="E18" s="5" t="s">
        <v>267</v>
      </c>
      <c r="F18" s="50">
        <v>0.16300000000000001</v>
      </c>
    </row>
    <row r="27" spans="5:6" ht="78.650000000000006" customHeight="1" x14ac:dyDescent="0.3"/>
  </sheetData>
  <sheetProtection algorithmName="SHA-512" hashValue="J2SFcrBQKTnE7fNs8bf9srfhImHBlZIS9cYIgHByyS3VsnTKIjYbKWO7aTWwCRNBZE4DUJrvEg1NdUMOoWbb9w==" saltValue="XcewFN2Kf+Xpx0r/rtkkyA=="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6105aa4-192f-4fed-8e5c-32a8b5078b5a" xsi:nil="true"/>
    <lcf76f155ced4ddcb4097134ff3c332f xmlns="8006f1af-ea8a-4d8a-a619-42a6cf27c81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AC8209D44399045A89E9F8EBB60704D" ma:contentTypeVersion="15" ma:contentTypeDescription="Crée un document." ma:contentTypeScope="" ma:versionID="e42289d98d3774094db2453b5080d093">
  <xsd:schema xmlns:xsd="http://www.w3.org/2001/XMLSchema" xmlns:xs="http://www.w3.org/2001/XMLSchema" xmlns:p="http://schemas.microsoft.com/office/2006/metadata/properties" xmlns:ns2="8006f1af-ea8a-4d8a-a619-42a6cf27c81c" xmlns:ns3="06105aa4-192f-4fed-8e5c-32a8b5078b5a" targetNamespace="http://schemas.microsoft.com/office/2006/metadata/properties" ma:root="true" ma:fieldsID="50a857dc05338d7a857f0bbbf5232bc3" ns2:_="" ns3:_="">
    <xsd:import namespace="8006f1af-ea8a-4d8a-a619-42a6cf27c81c"/>
    <xsd:import namespace="06105aa4-192f-4fed-8e5c-32a8b5078b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06f1af-ea8a-4d8a-a619-42a6cf27c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a1d638a4-29b4-4d81-9f2c-4f7df86c363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105aa4-192f-4fed-8e5c-32a8b5078b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fdfdcf5-f237-490e-86d3-490d559c0c15}" ma:internalName="TaxCatchAll" ma:showField="CatchAllData" ma:web="06105aa4-192f-4fed-8e5c-32a8b5078b5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27BBD3-5916-474A-B1E5-13BC0FFD162B}">
  <ds:schemaRefs>
    <ds:schemaRef ds:uri="http://schemas.microsoft.com/sharepoint/v3/contenttype/forms"/>
  </ds:schemaRefs>
</ds:datastoreItem>
</file>

<file path=customXml/itemProps2.xml><?xml version="1.0" encoding="utf-8"?>
<ds:datastoreItem xmlns:ds="http://schemas.openxmlformats.org/officeDocument/2006/customXml" ds:itemID="{3CF9BF8F-0964-42AD-8F0C-9CC67F220DB6}">
  <ds:schemaRefs>
    <ds:schemaRef ds:uri="http://schemas.microsoft.com/office/2006/metadata/properties"/>
    <ds:schemaRef ds:uri="http://schemas.microsoft.com/office/infopath/2007/PartnerControls"/>
    <ds:schemaRef ds:uri="http://schemas.microsoft.com/sharepoint/v3"/>
    <ds:schemaRef ds:uri="8dcd97b2-3a87-4ee8-8b6e-5e41db86283d"/>
    <ds:schemaRef ds:uri="63c2e914-cff8-4205-9eb2-3224d1562b4b"/>
  </ds:schemaRefs>
</ds:datastoreItem>
</file>

<file path=customXml/itemProps3.xml><?xml version="1.0" encoding="utf-8"?>
<ds:datastoreItem xmlns:ds="http://schemas.openxmlformats.org/officeDocument/2006/customXml" ds:itemID="{052EF1AB-B918-4BF7-846A-61BDC9B68A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9</vt:i4>
      </vt:variant>
    </vt:vector>
  </HeadingPairs>
  <TitlesOfParts>
    <vt:vector size="17" baseType="lpstr">
      <vt:lpstr>Gabarit 1C </vt:lpstr>
      <vt:lpstr>Plan réalisation échéancier</vt:lpstr>
      <vt:lpstr>Grille budgétaire</vt:lpstr>
      <vt:lpstr>Rapport de programmation</vt:lpstr>
      <vt:lpstr>Atteinte des objectifs</vt:lpstr>
      <vt:lpstr>Recommandation</vt:lpstr>
      <vt:lpstr>Publipostage</vt:lpstr>
      <vt:lpstr>Paramètres</vt:lpstr>
      <vt:lpstr>'Gabarit 1C '!Impression_des_titres</vt:lpstr>
      <vt:lpstr>'Grille budgétaire'!Impression_des_titres</vt:lpstr>
      <vt:lpstr>'Rapport de programmation'!Impression_des_titres</vt:lpstr>
      <vt:lpstr>Recommandation!Impression_des_titres</vt:lpstr>
      <vt:lpstr>'Gabarit 1C '!Zone_d_impression</vt:lpstr>
      <vt:lpstr>'Grille budgétaire'!Zone_d_impression</vt:lpstr>
      <vt:lpstr>'Plan réalisation échéancier'!Zone_d_impression</vt:lpstr>
      <vt:lpstr>'Rapport de programmation'!Zone_d_impression</vt:lpstr>
      <vt:lpstr>Recommandation!Zone_d_impression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Verger, Marlène</dc:creator>
  <cp:keywords/>
  <dc:description/>
  <cp:lastModifiedBy>Verger, Marlène</cp:lastModifiedBy>
  <cp:revision/>
  <dcterms:created xsi:type="dcterms:W3CDTF">2022-01-14T20:29:40Z</dcterms:created>
  <dcterms:modified xsi:type="dcterms:W3CDTF">2024-10-24T19:21:06Z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0x0101007AC8209D44399045A89E9F8EBB60704D</vt:lpwstr>
  </property>
  <property fmtid="{D5CDD505-2E9C-101B-9397-08002B2CF9AE}" pid="3" name="MediaServiceImageTags">
    <vt:lpwstr/>
  </property>
</Properties>
</file>