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Affinternationalesexportationmiseenmarchducinma/Documents partages/08-PromoDiff/Prodif/2023-24/Programme/Formulaires Gabarits GrillesCalcul/Gabarits/Révision Gabarits 2023/"/>
    </mc:Choice>
  </mc:AlternateContent>
  <xr:revisionPtr revIDLastSave="1240" documentId="8_{9E39BA98-D44E-4920-A8D7-52EFFB289D06}" xr6:coauthVersionLast="47" xr6:coauthVersionMax="47" xr10:uidLastSave="{704ECA2D-B106-444D-9C8B-F093F84E6FF1}"/>
  <workbookProtection workbookAlgorithmName="SHA-512" workbookHashValue="AQD47BXDr2tuNiqr6xnxkM23fRncGWpFk+inKdFVi+X+WiURnPZR6Gv+ipNWxbe3R15IBhIudq1RgDsbb93XuQ==" workbookSaltValue="oDAE7QE3CSYsSel2tAe6mA==" workbookSpinCount="100000" lockStructure="1"/>
  <bookViews>
    <workbookView xWindow="28680" yWindow="-120" windowWidth="29040" windowHeight="15840" xr2:uid="{B2F13758-97B0-492D-A8C9-6763B978D61F}"/>
  </bookViews>
  <sheets>
    <sheet name="1A Diffuseurs Clôture" sheetId="2" r:id="rId1"/>
    <sheet name="Films diffusés" sheetId="3" r:id="rId2"/>
    <sheet name="Paramètres" sheetId="1" state="hidden" r:id="rId3"/>
  </sheets>
  <externalReferences>
    <externalReference r:id="rId4"/>
  </externalReferences>
  <definedNames>
    <definedName name="ETABLISSEMENTNO">[1]Paramètres!$C$2:$C$101</definedName>
    <definedName name="_xlnm.Print_Titles" localSheetId="0">'1A Diffuseurs Clôture'!$1:$5</definedName>
    <definedName name="OUINON">[1]Paramètres!$D$2:$D$3</definedName>
    <definedName name="REGION">[1]Paramètres!$B$2:$B$18</definedName>
    <definedName name="_xlnm.Print_Area" localSheetId="0">'1A Diffuseurs Clôture'!$A$1:$I$34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2" l="1"/>
  <c r="K45" i="2" l="1"/>
  <c r="P3" i="3" l="1"/>
  <c r="J245" i="3" l="1"/>
  <c r="J244" i="3"/>
  <c r="J243" i="3"/>
  <c r="J239" i="3"/>
  <c r="J238" i="3"/>
  <c r="J236" i="3"/>
  <c r="J235" i="3"/>
  <c r="J234" i="3"/>
  <c r="J233" i="3"/>
  <c r="J232" i="3"/>
  <c r="E245" i="3"/>
  <c r="E244" i="3"/>
  <c r="E243" i="3"/>
  <c r="E239" i="3"/>
  <c r="E238" i="3"/>
  <c r="E236" i="3"/>
  <c r="E235" i="3"/>
  <c r="E234" i="3"/>
  <c r="E233" i="3"/>
  <c r="E232" i="3"/>
  <c r="F40" i="2" l="1"/>
  <c r="J241" i="3" l="1"/>
  <c r="E241" i="3"/>
  <c r="O230" i="3"/>
  <c r="N230" i="3"/>
  <c r="M230" i="3"/>
  <c r="L230" i="3"/>
  <c r="K230" i="3"/>
  <c r="J237" i="3" l="1"/>
  <c r="E237" i="3"/>
  <c r="K48" i="2"/>
  <c r="G30" i="2" l="1"/>
  <c r="F30" i="2"/>
  <c r="G22" i="2"/>
  <c r="G34" i="2" l="1"/>
  <c r="F22" i="2"/>
  <c r="F34" i="2" s="1"/>
  <c r="F45" i="2" l="1"/>
  <c r="F36" i="2"/>
  <c r="F50" i="2" l="1"/>
  <c r="C46" i="2"/>
  <c r="K51" i="2" s="1"/>
  <c r="L51" i="2" l="1"/>
  <c r="F46" i="2" s="1"/>
  <c r="F52" i="2" l="1"/>
  <c r="L48" i="2" l="1"/>
  <c r="F51" i="2" s="1"/>
</calcChain>
</file>

<file path=xl/sharedStrings.xml><?xml version="1.0" encoding="utf-8"?>
<sst xmlns="http://schemas.openxmlformats.org/spreadsheetml/2006/main" count="541" uniqueCount="96">
  <si>
    <t>Programme d'aide à la promotion et diffusion
Volet 1A - Aide annuelle à l'entreprise (Diffuseurs)</t>
  </si>
  <si>
    <t>Rapport de coûts finaux</t>
  </si>
  <si>
    <t>SECTION A : IDENTIFICATION DE L'ENTREPRISE REQUÉRANTE</t>
  </si>
  <si>
    <t>Nom de l’entreprise requérante</t>
  </si>
  <si>
    <r>
      <t xml:space="preserve">Nom du cinéma ou du ciné-parc </t>
    </r>
    <r>
      <rPr>
        <b/>
        <i/>
        <sz val="10"/>
        <color theme="4" tint="-0.499984740745262"/>
        <rFont val="Arial"/>
        <family val="2"/>
      </rPr>
      <t>(si différent de l'entreprise)</t>
    </r>
  </si>
  <si>
    <t>SECTION B : DÉPENSES</t>
  </si>
  <si>
    <t>Rapport de coûts de mise en marché pour le Québec</t>
  </si>
  <si>
    <r>
      <t xml:space="preserve">Coûts réels
</t>
    </r>
    <r>
      <rPr>
        <b/>
        <sz val="11"/>
        <color theme="0"/>
        <rFont val="Arial"/>
        <family val="2"/>
      </rPr>
      <t>Films québécois</t>
    </r>
  </si>
  <si>
    <r>
      <t xml:space="preserve">Coûts réels
</t>
    </r>
    <r>
      <rPr>
        <b/>
        <sz val="11"/>
        <color theme="0"/>
        <rFont val="Arial"/>
        <family val="2"/>
      </rPr>
      <t>Films de cinématographies étrangères peu diffusées</t>
    </r>
  </si>
  <si>
    <r>
      <t xml:space="preserve">Total des investissements en promotion sur les films </t>
    </r>
    <r>
      <rPr>
        <b/>
        <i/>
        <sz val="11"/>
        <color theme="0"/>
        <rFont val="Arial"/>
        <family val="2"/>
      </rPr>
      <t>(incluant le numérique et la découvrabilité)</t>
    </r>
  </si>
  <si>
    <t xml:space="preserve">Frais de conception, de production et de livraison de matériel promotionnel </t>
  </si>
  <si>
    <t xml:space="preserve">Frais de placement publicitaire </t>
  </si>
  <si>
    <t xml:space="preserve">Honoraires liés à l’élaboration et réalisation de stratégies promotionnelles </t>
  </si>
  <si>
    <t>Frais d'élaboration et réalisation de la stratégie de lancement sur plateformes</t>
  </si>
  <si>
    <t xml:space="preserve">Frais de promotion spécifique pour les projets collectifs  </t>
  </si>
  <si>
    <t xml:space="preserve">Salaires liés aux activités de promotion </t>
  </si>
  <si>
    <r>
      <t xml:space="preserve">Investissements en développement de public </t>
    </r>
    <r>
      <rPr>
        <b/>
        <i/>
        <sz val="11"/>
        <color theme="0"/>
        <rFont val="Arial"/>
        <family val="2"/>
      </rPr>
      <t>(activités de médiation)</t>
    </r>
  </si>
  <si>
    <r>
      <t xml:space="preserve">Frais de projection </t>
    </r>
    <r>
      <rPr>
        <b/>
        <i/>
        <sz val="10"/>
        <color theme="4" tint="-0.499984740745262"/>
        <rFont val="Arial"/>
        <family val="2"/>
      </rPr>
      <t>(ex. droits de distribution, frais de transport du matériel promotionnel et de projection, frais de projectionniste, outils pédagogiques)</t>
    </r>
  </si>
  <si>
    <r>
      <t xml:space="preserve">Frais pour les invités artistiques </t>
    </r>
    <r>
      <rPr>
        <b/>
        <i/>
        <sz val="10"/>
        <color theme="4" tint="-0.499984740745262"/>
        <rFont val="Arial"/>
        <family val="2"/>
      </rPr>
      <t>(ex. déplacement hébergement, per diem, cachets)</t>
    </r>
  </si>
  <si>
    <t>Total des coûts - Films québécois et films de cinématographies étrangères peu diffusées</t>
  </si>
  <si>
    <t>Total des coûts engagés par le requérant</t>
  </si>
  <si>
    <t>Total de l'aide reçue de la SODEC au volet 1A</t>
  </si>
  <si>
    <r>
      <t xml:space="preserve">Montant d'aide reçue pouvant être attribué aux films de cinématographies étrangères peu diffusées </t>
    </r>
    <r>
      <rPr>
        <b/>
        <i/>
        <sz val="11"/>
        <rFont val="Arial"/>
        <family val="2"/>
      </rPr>
      <t>(maximum 15% du total de l'aide reçue de la SODEC au volet 1A)</t>
    </r>
  </si>
  <si>
    <t xml:space="preserve">Conditions à respecter selon les barèmes et limites de l'aide financière : </t>
  </si>
  <si>
    <r>
      <t>Condition 1</t>
    </r>
    <r>
      <rPr>
        <b/>
        <sz val="13"/>
        <color theme="1"/>
        <rFont val="Calibri"/>
        <family val="2"/>
      </rPr>
      <t xml:space="preserve"> : </t>
    </r>
  </si>
  <si>
    <t>1er versement 70%</t>
  </si>
  <si>
    <r>
      <t xml:space="preserve">Condition 2  </t>
    </r>
    <r>
      <rPr>
        <b/>
        <sz val="13"/>
        <color theme="1"/>
        <rFont val="Calibri"/>
        <family val="2"/>
      </rPr>
      <t>:</t>
    </r>
  </si>
  <si>
    <t>2e versement prévu 30%</t>
  </si>
  <si>
    <t>2e versement révisé</t>
  </si>
  <si>
    <t>OU</t>
  </si>
  <si>
    <t>Si montant aide réévalué</t>
  </si>
  <si>
    <t>Montant CEPD réévalué</t>
  </si>
  <si>
    <t>Montant du désengagement, s'il y a lieu</t>
  </si>
  <si>
    <t>Montant du recouvrement, s'il y a lieu</t>
  </si>
  <si>
    <t>SECTION C : BILAN DE PROGRAMMATION</t>
  </si>
  <si>
    <r>
      <t xml:space="preserve">Veuillez fournir les détails des films québécois et films de cinématographies étrangères peu diffusées 
Onglet Films diffusés </t>
    </r>
    <r>
      <rPr>
        <b/>
        <i/>
        <sz val="12"/>
        <color rgb="FFC00000"/>
        <rFont val="Arial"/>
        <family val="2"/>
      </rPr>
      <t>cliquez ici</t>
    </r>
  </si>
  <si>
    <t>Bilan de programmation</t>
  </si>
  <si>
    <t>BILAN DE PROGRAMMATION</t>
  </si>
  <si>
    <t>Instructions</t>
  </si>
  <si>
    <t>1. Veuillez fournir les détails des films québécois et films de cinématographies étrangères peu diffusées uniquement</t>
  </si>
  <si>
    <t xml:space="preserve">2. Veuillez indiquer le nombre total de projections de longs métrages de tous les films, toutes origines confondues ici : </t>
  </si>
  <si>
    <t>Titre du film</t>
  </si>
  <si>
    <t>Année de sortie</t>
  </si>
  <si>
    <t>Pays d'origine</t>
  </si>
  <si>
    <t>Film québécois?</t>
  </si>
  <si>
    <t>Format et Genre</t>
  </si>
  <si>
    <t>Date de mise à l'affiche
(AAAA-MM-JJ)</t>
  </si>
  <si>
    <t>Nombre de semaines à l'affiche</t>
  </si>
  <si>
    <t>Nombre de projection</t>
  </si>
  <si>
    <t>Nombre d'entrées</t>
  </si>
  <si>
    <t>Revenus bruts de recettes guichet (box office) du diffuseur</t>
  </si>
  <si>
    <t>Est-ce qu'un montant d'argent spécifique a été mis sur la promotion du film grâce au soutien de la SODEC? 
Si oui, combien?</t>
  </si>
  <si>
    <t>Est-ce qu'une activité de développement de publics en lien avec ce film a été réalisée grâce au soutien de la SODEC? 
Si oui, combien avez-vous investi?</t>
  </si>
  <si>
    <t>(veuillez choisir)</t>
  </si>
  <si>
    <t>Nombre total de films québécois diffusés</t>
  </si>
  <si>
    <t xml:space="preserve">Nombre total de films de CEPD diffusés </t>
  </si>
  <si>
    <t>Nombre de films de longs métrages de fiction ou animation québécois</t>
  </si>
  <si>
    <t>Nombre de films de longs métrages de fiction ou animation CEPD</t>
  </si>
  <si>
    <t>Nombre de films de longs métrages documentaires québécois</t>
  </si>
  <si>
    <t>Nombre de films de longs métrages documentaires CEPD</t>
  </si>
  <si>
    <t>Nombre de projections de longs métrages de fiction ou animation québécois</t>
  </si>
  <si>
    <t>Nombre de projections de longs métrages de fiction ou animation CEPD</t>
  </si>
  <si>
    <t>Nombre de projections de longs métrages documentaires québécois</t>
  </si>
  <si>
    <t>Nombre de projections de longs métrages documentaires CEPD</t>
  </si>
  <si>
    <t>Taux de diffusion de longs métrages québécois</t>
  </si>
  <si>
    <t>Taux de diffusion de longs métrages CEPD</t>
  </si>
  <si>
    <t>Nombre films autres formats québécois</t>
  </si>
  <si>
    <t>Nombre de films autres formats CEPD</t>
  </si>
  <si>
    <t>Nombre de projections autres formats québécois</t>
  </si>
  <si>
    <t>Nombre de projections autres formats CEPD</t>
  </si>
  <si>
    <t>Revenus bruts de recettes guichet (box-office) du diffuseur sur films québécois</t>
  </si>
  <si>
    <t>Revenus bruts de recettes guichet (box-office) du diffuseur sur films CEPD</t>
  </si>
  <si>
    <t>Investissements en promotion longs métrages de fiction québécois</t>
  </si>
  <si>
    <t>Investissements en promotion longs métrages de fiction CEPD</t>
  </si>
  <si>
    <t>Investissements en promotion longs métrages documentaires québécois</t>
  </si>
  <si>
    <t>Investissements en promotion longs métrages documentaires CEPD</t>
  </si>
  <si>
    <t>Investissements en promotion autres formats québécois</t>
  </si>
  <si>
    <t>Investissements en promotion autres formats CEPD</t>
  </si>
  <si>
    <t>Long métrage fiction</t>
  </si>
  <si>
    <t>Long métrage fiction ou animation</t>
  </si>
  <si>
    <t>Oui</t>
  </si>
  <si>
    <t>Long métrage animation</t>
  </si>
  <si>
    <t>Long métrage documentaire</t>
  </si>
  <si>
    <t>Non</t>
  </si>
  <si>
    <t>Autres formats (court ou moyen métrage fiction, documentaire ou animation)</t>
  </si>
  <si>
    <t>Moyen métrage fiction</t>
  </si>
  <si>
    <t>Moyen métrage animation</t>
  </si>
  <si>
    <t>Moyen métrage documentaire</t>
  </si>
  <si>
    <t>Court métrage fiction</t>
  </si>
  <si>
    <t>Court métrage animation</t>
  </si>
  <si>
    <t>Court métrage documentaire</t>
  </si>
  <si>
    <t>Autres formats</t>
  </si>
  <si>
    <t>dernière mise à jour : 24 mars 2024</t>
  </si>
  <si>
    <r>
      <t xml:space="preserve">Est-ce que le montant dépensé en cinéma québécois par le requérant est égal ou supérieur au double du total de l'aide reçue? </t>
    </r>
    <r>
      <rPr>
        <i/>
        <sz val="11"/>
        <color rgb="FF000000"/>
        <rFont val="Calibri"/>
        <family val="2"/>
      </rPr>
      <t>(la case F34 doit être égale ou supérieur au double de la case F38)</t>
    </r>
  </si>
  <si>
    <r>
      <t xml:space="preserve">Si oui, est-ce que le montant dépensé par le requérant sur ses films québécois est au moins égal ou supérieur au double de l'aide octroyée par la SODEC? </t>
    </r>
    <r>
      <rPr>
        <i/>
        <sz val="11"/>
        <color rgb="FF000000"/>
        <rFont val="Calibri"/>
        <family val="2"/>
      </rPr>
      <t>(la case F34 est-elle égale ou supérieure au double de la case F38)</t>
    </r>
  </si>
  <si>
    <r>
      <t xml:space="preserve">Si non, est-ce que le montant maximal pouvant être dépensé en CEPD est au moins égal au double de l'aide octroyée par la SODEC? </t>
    </r>
    <r>
      <rPr>
        <i/>
        <sz val="11"/>
        <color rgb="FF000000"/>
        <rFont val="Calibri"/>
        <family val="2"/>
      </rPr>
      <t>(la case G34 est égale ou supérieure au double de la case F38)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</si>
</sst>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164" formatCode="#,##0\ [$$-C0C]"/>
    <numFmt numFmtId="165" formatCode="yyyy/mm/dd;@"/>
  </numFmts>
  <fonts count="4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3"/>
      <color theme="4" tint="-0.499984740745262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3"/>
      <color rgb="FF0070C0"/>
      <name val="Arial"/>
      <family val="2"/>
    </font>
    <font>
      <i/>
      <sz val="9"/>
      <name val="Arial"/>
      <family val="2"/>
    </font>
    <font>
      <i/>
      <sz val="9"/>
      <color theme="4" tint="-0.49998474074526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6"/>
      <color rgb="FFC00000"/>
      <name val="Arial"/>
      <family val="2"/>
    </font>
    <font>
      <b/>
      <sz val="12"/>
      <color rgb="FF0070C0"/>
      <name val="Arial"/>
      <family val="2"/>
    </font>
    <font>
      <sz val="11"/>
      <name val="Arial"/>
      <family val="2"/>
    </font>
    <font>
      <b/>
      <sz val="13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0"/>
      <name val="Arial"/>
      <family val="2"/>
    </font>
    <font>
      <sz val="11"/>
      <color theme="4" tint="-0.499984740745262"/>
      <name val="Arial"/>
      <family val="2"/>
    </font>
    <font>
      <b/>
      <i/>
      <sz val="10"/>
      <color theme="4" tint="-0.499984740745262"/>
      <name val="Arial"/>
      <family val="2"/>
    </font>
    <font>
      <b/>
      <sz val="11"/>
      <color rgb="FF0070C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rgb="FFC00000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i/>
      <sz val="13"/>
      <color rgb="FF0070C0"/>
      <name val="Arial"/>
      <family val="2"/>
    </font>
    <font>
      <b/>
      <sz val="11"/>
      <name val="Calibri"/>
      <family val="2"/>
    </font>
    <font>
      <b/>
      <u/>
      <sz val="18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1"/>
      <color rgb="FF000000"/>
      <name val="Calibri"/>
      <family val="2"/>
    </font>
    <font>
      <b/>
      <u/>
      <sz val="13"/>
      <color theme="1"/>
      <name val="Calibri"/>
      <family val="2"/>
    </font>
    <font>
      <sz val="11"/>
      <name val="Calibri"/>
      <family val="2"/>
      <scheme val="minor"/>
    </font>
    <font>
      <b/>
      <i/>
      <sz val="11"/>
      <color theme="0"/>
      <name val="Arial"/>
      <family val="2"/>
    </font>
    <font>
      <i/>
      <sz val="11"/>
      <color rgb="FF000000"/>
      <name val="Calibri"/>
      <family val="2"/>
    </font>
    <font>
      <b/>
      <sz val="13"/>
      <color rgb="FFC00000"/>
      <name val="Arial"/>
      <family val="2"/>
    </font>
    <font>
      <b/>
      <sz val="18"/>
      <color rgb="FFC00000"/>
      <name val="Arial"/>
      <family val="2"/>
    </font>
    <font>
      <b/>
      <sz val="12.5"/>
      <color rgb="FF0070C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/>
    <xf numFmtId="0" fontId="37" fillId="0" borderId="0"/>
    <xf numFmtId="0" fontId="3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64" fontId="22" fillId="0" borderId="21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left" vertical="center" wrapText="1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9" fontId="2" fillId="3" borderId="0" xfId="1" applyFont="1" applyFill="1" applyBorder="1" applyAlignment="1" applyProtection="1">
      <alignment horizontal="center" vertical="center"/>
    </xf>
    <xf numFmtId="0" fontId="31" fillId="0" borderId="2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20" fillId="3" borderId="1" xfId="6" applyFont="1" applyFill="1" applyBorder="1" applyAlignment="1" applyProtection="1">
      <alignment horizontal="center" vertical="center" wrapText="1"/>
    </xf>
    <xf numFmtId="0" fontId="20" fillId="3" borderId="2" xfId="6" applyFont="1" applyFill="1" applyBorder="1" applyAlignment="1" applyProtection="1">
      <alignment horizontal="center" vertical="center"/>
    </xf>
    <xf numFmtId="0" fontId="20" fillId="3" borderId="3" xfId="6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  <protection locked="0"/>
    </xf>
    <xf numFmtId="164" fontId="1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4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13" fillId="2" borderId="0" xfId="0" applyFont="1" applyFill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right" vertical="center"/>
    </xf>
    <xf numFmtId="0" fontId="16" fillId="3" borderId="12" xfId="0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vertical="center"/>
    </xf>
    <xf numFmtId="0" fontId="17" fillId="3" borderId="16" xfId="0" applyFont="1" applyFill="1" applyBorder="1" applyAlignment="1" applyProtection="1">
      <alignment vertical="center"/>
    </xf>
    <xf numFmtId="0" fontId="17" fillId="3" borderId="17" xfId="0" applyFont="1" applyFill="1" applyBorder="1" applyAlignment="1" applyProtection="1">
      <alignment horizontal="left" vertical="center" wrapText="1"/>
    </xf>
    <xf numFmtId="0" fontId="17" fillId="3" borderId="18" xfId="0" applyFont="1" applyFill="1" applyBorder="1" applyAlignment="1" applyProtection="1">
      <alignment horizontal="left" vertical="center" wrapText="1"/>
    </xf>
    <xf numFmtId="14" fontId="18" fillId="3" borderId="18" xfId="0" applyNumberFormat="1" applyFont="1" applyFill="1" applyBorder="1" applyAlignment="1" applyProtection="1">
      <alignment horizontal="left" vertical="center"/>
    </xf>
    <xf numFmtId="0" fontId="18" fillId="3" borderId="18" xfId="0" applyFont="1" applyFill="1" applyBorder="1" applyAlignment="1" applyProtection="1">
      <alignment horizontal="center" vertical="center"/>
    </xf>
    <xf numFmtId="0" fontId="18" fillId="3" borderId="1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12" fillId="0" borderId="10" xfId="0" applyFont="1" applyBorder="1" applyProtection="1"/>
    <xf numFmtId="0" fontId="12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vertical="center"/>
    </xf>
    <xf numFmtId="0" fontId="12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 wrapText="1"/>
    </xf>
    <xf numFmtId="0" fontId="35" fillId="7" borderId="24" xfId="0" applyFont="1" applyFill="1" applyBorder="1" applyAlignment="1" applyProtection="1">
      <alignment horizontal="center" vertical="center"/>
    </xf>
    <xf numFmtId="0" fontId="35" fillId="7" borderId="25" xfId="0" applyFont="1" applyFill="1" applyBorder="1" applyAlignment="1" applyProtection="1">
      <alignment horizontal="center" vertical="center"/>
    </xf>
    <xf numFmtId="0" fontId="35" fillId="7" borderId="26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 wrapText="1"/>
    </xf>
    <xf numFmtId="0" fontId="22" fillId="0" borderId="16" xfId="0" applyFont="1" applyBorder="1" applyAlignment="1" applyProtection="1">
      <alignment vertical="center" wrapText="1"/>
    </xf>
    <xf numFmtId="0" fontId="21" fillId="6" borderId="20" xfId="0" applyFont="1" applyFill="1" applyBorder="1" applyAlignment="1" applyProtection="1">
      <alignment horizontal="center" vertical="center" wrapText="1"/>
    </xf>
    <xf numFmtId="0" fontId="21" fillId="4" borderId="21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 wrapText="1"/>
    </xf>
    <xf numFmtId="164" fontId="22" fillId="0" borderId="0" xfId="0" applyNumberFormat="1" applyFont="1" applyAlignment="1" applyProtection="1">
      <alignment horizontal="right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0" fontId="19" fillId="4" borderId="2" xfId="0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164" fontId="21" fillId="4" borderId="21" xfId="0" applyNumberFormat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left" vertical="center" wrapText="1"/>
    </xf>
    <xf numFmtId="0" fontId="17" fillId="3" borderId="2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/>
    </xf>
    <xf numFmtId="164" fontId="22" fillId="0" borderId="0" xfId="0" applyNumberFormat="1" applyFont="1" applyAlignment="1" applyProtection="1">
      <alignment horizontal="center" vertical="center" wrapText="1"/>
    </xf>
    <xf numFmtId="164" fontId="19" fillId="4" borderId="20" xfId="0" applyNumberFormat="1" applyFont="1" applyFill="1" applyBorder="1" applyAlignment="1" applyProtection="1">
      <alignment horizontal="center" vertical="center" wrapText="1"/>
    </xf>
    <xf numFmtId="164" fontId="25" fillId="0" borderId="8" xfId="0" applyNumberFormat="1" applyFont="1" applyBorder="1" applyAlignment="1" applyProtection="1">
      <alignment horizontal="center" vertical="center" wrapText="1"/>
    </xf>
    <xf numFmtId="0" fontId="27" fillId="7" borderId="0" xfId="0" applyFont="1" applyFill="1" applyAlignment="1" applyProtection="1">
      <alignment horizontal="right" vertical="center" wrapText="1"/>
    </xf>
    <xf numFmtId="164" fontId="19" fillId="7" borderId="1" xfId="0" applyNumberFormat="1" applyFont="1" applyFill="1" applyBorder="1" applyAlignment="1" applyProtection="1">
      <alignment horizontal="center" vertical="center"/>
    </xf>
    <xf numFmtId="164" fontId="19" fillId="7" borderId="3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Alignment="1" applyProtection="1">
      <alignment vertical="center"/>
    </xf>
    <xf numFmtId="0" fontId="7" fillId="3" borderId="1" xfId="0" applyFont="1" applyFill="1" applyBorder="1" applyAlignment="1" applyProtection="1">
      <alignment horizontal="right" vertical="center"/>
    </xf>
    <xf numFmtId="0" fontId="7" fillId="3" borderId="2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right" vertical="center"/>
    </xf>
    <xf numFmtId="0" fontId="47" fillId="0" borderId="0" xfId="0" applyFont="1" applyAlignment="1" applyProtection="1">
      <alignment horizontal="center"/>
    </xf>
    <xf numFmtId="6" fontId="4" fillId="0" borderId="0" xfId="0" applyNumberFormat="1" applyFont="1" applyAlignment="1" applyProtection="1">
      <alignment vertical="center"/>
    </xf>
    <xf numFmtId="6" fontId="47" fillId="0" borderId="0" xfId="0" applyNumberFormat="1" applyFont="1" applyAlignment="1" applyProtection="1">
      <alignment horizontal="center" vertical="center"/>
    </xf>
    <xf numFmtId="0" fontId="31" fillId="3" borderId="1" xfId="0" applyFont="1" applyFill="1" applyBorder="1" applyAlignment="1" applyProtection="1">
      <alignment horizontal="center" vertical="center" wrapText="1"/>
    </xf>
    <xf numFmtId="0" fontId="31" fillId="3" borderId="2" xfId="0" applyFont="1" applyFill="1" applyBorder="1" applyAlignment="1" applyProtection="1">
      <alignment horizontal="center" vertical="center" wrapText="1"/>
    </xf>
    <xf numFmtId="0" fontId="31" fillId="3" borderId="3" xfId="0" applyFont="1" applyFill="1" applyBorder="1" applyAlignment="1" applyProtection="1">
      <alignment horizontal="center" vertical="center" wrapText="1"/>
    </xf>
    <xf numFmtId="164" fontId="31" fillId="3" borderId="1" xfId="0" applyNumberFormat="1" applyFont="1" applyFill="1" applyBorder="1" applyAlignment="1" applyProtection="1">
      <alignment horizontal="center" vertical="center"/>
    </xf>
    <xf numFmtId="164" fontId="31" fillId="3" borderId="3" xfId="0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5" borderId="12" xfId="0" applyFont="1" applyFill="1" applyBorder="1" applyAlignment="1" applyProtection="1">
      <alignment horizontal="left" vertical="center" wrapText="1"/>
    </xf>
    <xf numFmtId="0" fontId="2" fillId="5" borderId="13" xfId="0" applyFont="1" applyFill="1" applyBorder="1" applyAlignment="1" applyProtection="1">
      <alignment horizontal="left" vertical="center" wrapText="1"/>
    </xf>
    <xf numFmtId="0" fontId="0" fillId="5" borderId="13" xfId="0" applyFill="1" applyBorder="1" applyAlignment="1" applyProtection="1">
      <alignment vertical="center"/>
    </xf>
    <xf numFmtId="0" fontId="0" fillId="5" borderId="14" xfId="0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40" fillId="5" borderId="17" xfId="0" applyFont="1" applyFill="1" applyBorder="1" applyAlignment="1" applyProtection="1">
      <alignment horizontal="left" vertical="center" wrapText="1"/>
    </xf>
    <xf numFmtId="0" fontId="40" fillId="5" borderId="18" xfId="0" applyFont="1" applyFill="1" applyBorder="1" applyAlignment="1" applyProtection="1">
      <alignment horizontal="left" vertical="center" wrapText="1"/>
    </xf>
    <xf numFmtId="0" fontId="40" fillId="5" borderId="19" xfId="0" applyFont="1" applyFill="1" applyBorder="1" applyAlignment="1" applyProtection="1">
      <alignment horizontal="left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0" fontId="32" fillId="5" borderId="1" xfId="0" applyFont="1" applyFill="1" applyBorder="1" applyAlignment="1" applyProtection="1">
      <alignment horizontal="left" vertical="center" wrapText="1"/>
    </xf>
    <xf numFmtId="0" fontId="32" fillId="5" borderId="2" xfId="0" applyFont="1" applyFill="1" applyBorder="1" applyAlignment="1" applyProtection="1">
      <alignment horizontal="left" vertical="center" wrapText="1"/>
    </xf>
    <xf numFmtId="0" fontId="32" fillId="5" borderId="3" xfId="0" applyFont="1" applyFill="1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164" fontId="0" fillId="5" borderId="15" xfId="0" applyNumberFormat="1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vertical="center"/>
    </xf>
    <xf numFmtId="0" fontId="43" fillId="5" borderId="1" xfId="0" applyFont="1" applyFill="1" applyBorder="1" applyAlignment="1" applyProtection="1">
      <alignment horizontal="left" vertical="center" wrapText="1"/>
    </xf>
    <xf numFmtId="0" fontId="43" fillId="5" borderId="2" xfId="0" applyFont="1" applyFill="1" applyBorder="1" applyAlignment="1" applyProtection="1">
      <alignment horizontal="left" vertical="center" wrapText="1"/>
    </xf>
    <xf numFmtId="164" fontId="0" fillId="5" borderId="1" xfId="0" applyNumberFormat="1" applyFill="1" applyBorder="1" applyAlignment="1" applyProtection="1">
      <alignment horizontal="center" vertical="center"/>
    </xf>
    <xf numFmtId="0" fontId="40" fillId="5" borderId="1" xfId="0" applyFont="1" applyFill="1" applyBorder="1" applyAlignment="1" applyProtection="1">
      <alignment horizontal="left" wrapText="1"/>
    </xf>
    <xf numFmtId="0" fontId="40" fillId="5" borderId="2" xfId="0" applyFont="1" applyFill="1" applyBorder="1" applyAlignment="1" applyProtection="1">
      <alignment horizontal="left" wrapText="1"/>
    </xf>
    <xf numFmtId="0" fontId="40" fillId="5" borderId="3" xfId="0" applyFont="1" applyFill="1" applyBorder="1" applyAlignment="1" applyProtection="1">
      <alignment horizontal="left" wrapText="1"/>
    </xf>
    <xf numFmtId="0" fontId="34" fillId="5" borderId="15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/>
    </xf>
    <xf numFmtId="164" fontId="0" fillId="5" borderId="16" xfId="0" applyNumberFormat="1" applyFill="1" applyBorder="1" applyAlignment="1" applyProtection="1">
      <alignment horizontal="center" vertical="center"/>
    </xf>
    <xf numFmtId="0" fontId="39" fillId="5" borderId="1" xfId="0" applyFont="1" applyFill="1" applyBorder="1" applyAlignment="1" applyProtection="1">
      <alignment horizontal="left" vertical="center" wrapText="1"/>
    </xf>
    <xf numFmtId="0" fontId="39" fillId="5" borderId="2" xfId="0" applyFont="1" applyFill="1" applyBorder="1" applyAlignment="1" applyProtection="1">
      <alignment horizontal="left" vertical="center" wrapText="1"/>
    </xf>
    <xf numFmtId="0" fontId="39" fillId="5" borderId="3" xfId="0" applyFont="1" applyFill="1" applyBorder="1" applyAlignment="1" applyProtection="1">
      <alignment horizontal="left" vertical="center" wrapText="1"/>
    </xf>
    <xf numFmtId="0" fontId="29" fillId="5" borderId="12" xfId="0" applyFont="1" applyFill="1" applyBorder="1" applyAlignment="1" applyProtection="1">
      <alignment horizontal="center" vertical="center" wrapText="1"/>
    </xf>
    <xf numFmtId="0" fontId="29" fillId="5" borderId="14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left" vertical="center" wrapText="1"/>
    </xf>
    <xf numFmtId="0" fontId="0" fillId="5" borderId="3" xfId="0" applyFill="1" applyBorder="1" applyAlignment="1" applyProtection="1">
      <alignment horizontal="left" vertical="center" wrapText="1"/>
    </xf>
    <xf numFmtId="6" fontId="41" fillId="5" borderId="1" xfId="0" applyNumberFormat="1" applyFont="1" applyFill="1" applyBorder="1" applyAlignment="1" applyProtection="1">
      <alignment horizontal="center" vertical="center"/>
    </xf>
    <xf numFmtId="6" fontId="41" fillId="5" borderId="3" xfId="0" applyNumberFormat="1" applyFont="1" applyFill="1" applyBorder="1" applyAlignment="1" applyProtection="1">
      <alignment horizontal="center" vertical="center"/>
    </xf>
    <xf numFmtId="164" fontId="0" fillId="5" borderId="17" xfId="0" applyNumberFormat="1" applyFill="1" applyBorder="1" applyAlignment="1" applyProtection="1">
      <alignment horizontal="center" vertical="center"/>
    </xf>
    <xf numFmtId="164" fontId="0" fillId="5" borderId="19" xfId="0" applyNumberForma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11" fillId="0" borderId="5" xfId="0" applyFont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horizontal="left" vertical="center"/>
    </xf>
    <xf numFmtId="0" fontId="46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3" fillId="0" borderId="18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4" fillId="3" borderId="21" xfId="0" applyFont="1" applyFill="1" applyBorder="1" applyAlignment="1" applyProtection="1">
      <alignment horizontal="center" vertical="center"/>
    </xf>
    <xf numFmtId="0" fontId="34" fillId="3" borderId="21" xfId="0" applyFont="1" applyFill="1" applyBorder="1" applyAlignment="1" applyProtection="1">
      <alignment horizontal="center" vertical="center" wrapText="1"/>
    </xf>
    <xf numFmtId="0" fontId="34" fillId="3" borderId="20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0" fillId="0" borderId="7" xfId="0" applyBorder="1" applyProtection="1"/>
    <xf numFmtId="0" fontId="0" fillId="0" borderId="0" xfId="0" applyProtection="1"/>
    <xf numFmtId="0" fontId="34" fillId="3" borderId="23" xfId="0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0" fontId="34" fillId="3" borderId="2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3" fontId="2" fillId="3" borderId="21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3" borderId="29" xfId="0" applyFill="1" applyBorder="1" applyAlignment="1" applyProtection="1">
      <alignment vertical="center"/>
    </xf>
    <xf numFmtId="0" fontId="2" fillId="3" borderId="27" xfId="0" applyFont="1" applyFill="1" applyBorder="1" applyAlignment="1" applyProtection="1">
      <alignment horizontal="center" vertical="center"/>
    </xf>
    <xf numFmtId="0" fontId="29" fillId="3" borderId="27" xfId="0" applyFont="1" applyFill="1" applyBorder="1" applyAlignment="1" applyProtection="1">
      <alignment horizontal="left" vertical="center"/>
    </xf>
    <xf numFmtId="0" fontId="0" fillId="3" borderId="27" xfId="0" applyFill="1" applyBorder="1" applyAlignment="1" applyProtection="1">
      <alignment vertical="center"/>
    </xf>
    <xf numFmtId="3" fontId="0" fillId="3" borderId="27" xfId="0" applyNumberFormat="1" applyFill="1" applyBorder="1" applyAlignment="1" applyProtection="1">
      <alignment horizontal="center" vertical="center"/>
    </xf>
    <xf numFmtId="164" fontId="0" fillId="3" borderId="27" xfId="0" applyNumberFormat="1" applyFill="1" applyBorder="1" applyAlignment="1" applyProtection="1">
      <alignment horizontal="center" vertical="center"/>
    </xf>
    <xf numFmtId="164" fontId="0" fillId="3" borderId="30" xfId="0" applyNumberForma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/>
    </xf>
    <xf numFmtId="3" fontId="0" fillId="3" borderId="0" xfId="0" applyNumberFormat="1" applyFill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/>
    </xf>
    <xf numFmtId="164" fontId="0" fillId="3" borderId="32" xfId="0" applyNumberFormat="1" applyFill="1" applyBorder="1" applyAlignment="1" applyProtection="1">
      <alignment horizontal="center" vertical="center"/>
    </xf>
    <xf numFmtId="164" fontId="2" fillId="3" borderId="0" xfId="0" applyNumberFormat="1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vertical="center"/>
    </xf>
    <xf numFmtId="0" fontId="0" fillId="3" borderId="33" xfId="0" applyFill="1" applyBorder="1" applyAlignment="1" applyProtection="1">
      <alignment vertical="center"/>
    </xf>
    <xf numFmtId="164" fontId="2" fillId="3" borderId="28" xfId="0" applyNumberFormat="1" applyFont="1" applyFill="1" applyBorder="1" applyAlignment="1" applyProtection="1">
      <alignment horizontal="center" vertical="center"/>
    </xf>
    <xf numFmtId="0" fontId="29" fillId="3" borderId="28" xfId="0" applyFont="1" applyFill="1" applyBorder="1" applyAlignment="1" applyProtection="1">
      <alignment vertical="center"/>
    </xf>
    <xf numFmtId="0" fontId="0" fillId="3" borderId="28" xfId="0" applyFill="1" applyBorder="1" applyAlignment="1" applyProtection="1">
      <alignment vertical="center"/>
    </xf>
    <xf numFmtId="3" fontId="0" fillId="3" borderId="28" xfId="0" applyNumberFormat="1" applyFill="1" applyBorder="1" applyAlignment="1" applyProtection="1">
      <alignment horizontal="center" vertical="center"/>
    </xf>
    <xf numFmtId="164" fontId="0" fillId="3" borderId="28" xfId="0" applyNumberFormat="1" applyFill="1" applyBorder="1" applyAlignment="1" applyProtection="1">
      <alignment horizontal="center" vertical="center"/>
    </xf>
    <xf numFmtId="164" fontId="0" fillId="3" borderId="34" xfId="0" applyNumberFormat="1" applyFill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</cellXfs>
  <cellStyles count="7">
    <cellStyle name="Lien hypertexte" xfId="6" builtinId="8"/>
    <cellStyle name="Lien hypertexte 2" xfId="3" xr:uid="{3CE7C4B1-1BB8-4D1F-A870-34D0A176B2FD}"/>
    <cellStyle name="Normal" xfId="0" builtinId="0"/>
    <cellStyle name="Normal 2" xfId="4" xr:uid="{50C27C34-B7AB-4A8D-8F7E-B00F9727CD84}"/>
    <cellStyle name="Normal 3" xfId="5" xr:uid="{77EDE0DF-8EEF-45FB-89C6-E51C09D10AFD}"/>
    <cellStyle name="Pourcentage" xfId="1" builtinId="5"/>
    <cellStyle name="Pourcentage 2" xfId="2" xr:uid="{29CEDAA6-A8AC-4635-95A3-56A583A51A50}"/>
  </cellStyles>
  <dxfs count="3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3E9F5"/>
      <color rgb="FFFFFFCC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BC428EC1-7E6C-48F7-921A-D8CBDBC88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49" y="66675"/>
          <a:ext cx="1669967" cy="8826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0</xdr:row>
      <xdr:rowOff>57150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B2987DB7-C5EE-4250-917E-CD59D12A3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57150"/>
          <a:ext cx="1669967" cy="882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ctualisationdesprogrammes/Documents%20partages/Promo%20diff%20cin&#233;ma/Nouveau%20programme/Organisation%20des%20travaux/Documents-gabarits/Formulaires/Gabarit_Salles_Cin&#233;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ppel_Salles"/>
      <sheetName val="Report_Analyse"/>
      <sheetName val="Paramètres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Abitibi-Témiscamingue</v>
          </cell>
          <cell r="C2">
            <v>1</v>
          </cell>
          <cell r="D2" t="str">
            <v>Oui</v>
          </cell>
        </row>
        <row r="3">
          <cell r="B3" t="str">
            <v>Bas-Saint-Laurent</v>
          </cell>
          <cell r="C3">
            <v>2</v>
          </cell>
          <cell r="D3" t="str">
            <v>Non</v>
          </cell>
        </row>
        <row r="4">
          <cell r="B4" t="str">
            <v>Capitale-Nationale</v>
          </cell>
          <cell r="C4">
            <v>3</v>
          </cell>
        </row>
        <row r="5">
          <cell r="B5" t="str">
            <v>Centre-du-Québec</v>
          </cell>
          <cell r="C5">
            <v>4</v>
          </cell>
        </row>
        <row r="6">
          <cell r="B6" t="str">
            <v>Chaudière-Appalaches</v>
          </cell>
          <cell r="C6">
            <v>5</v>
          </cell>
        </row>
        <row r="7">
          <cell r="B7" t="str">
            <v>Côte-Nord</v>
          </cell>
          <cell r="C7">
            <v>6</v>
          </cell>
        </row>
        <row r="8">
          <cell r="B8" t="str">
            <v>Estrie</v>
          </cell>
          <cell r="C8">
            <v>7</v>
          </cell>
        </row>
        <row r="9">
          <cell r="B9" t="str">
            <v>Gaspésie–Îles-de-la-Madeleine</v>
          </cell>
          <cell r="C9">
            <v>8</v>
          </cell>
        </row>
        <row r="10">
          <cell r="B10" t="str">
            <v>Lanaudière</v>
          </cell>
          <cell r="C10">
            <v>9</v>
          </cell>
        </row>
        <row r="11">
          <cell r="B11" t="str">
            <v>Laurentides</v>
          </cell>
          <cell r="C11">
            <v>10</v>
          </cell>
        </row>
        <row r="12">
          <cell r="B12" t="str">
            <v>Laval</v>
          </cell>
          <cell r="C12">
            <v>11</v>
          </cell>
        </row>
        <row r="13">
          <cell r="B13" t="str">
            <v>Mauricie</v>
          </cell>
          <cell r="C13">
            <v>12</v>
          </cell>
        </row>
        <row r="14">
          <cell r="B14" t="str">
            <v>Montérégie</v>
          </cell>
          <cell r="C14">
            <v>13</v>
          </cell>
        </row>
        <row r="15">
          <cell r="B15" t="str">
            <v>Montréal</v>
          </cell>
          <cell r="C15">
            <v>14</v>
          </cell>
        </row>
        <row r="16">
          <cell r="B16" t="str">
            <v>Nord-du-Québec</v>
          </cell>
          <cell r="C16">
            <v>15</v>
          </cell>
        </row>
        <row r="17">
          <cell r="B17" t="str">
            <v>Outaouais</v>
          </cell>
          <cell r="C17">
            <v>16</v>
          </cell>
        </row>
        <row r="18">
          <cell r="B18" t="str">
            <v>Saguenay-Lac-Saint-Jean</v>
          </cell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  <row r="62">
          <cell r="C62">
            <v>61</v>
          </cell>
        </row>
        <row r="63">
          <cell r="C63">
            <v>62</v>
          </cell>
        </row>
        <row r="64">
          <cell r="C64">
            <v>63</v>
          </cell>
        </row>
        <row r="65">
          <cell r="C65">
            <v>64</v>
          </cell>
        </row>
        <row r="66">
          <cell r="C66">
            <v>65</v>
          </cell>
        </row>
        <row r="67">
          <cell r="C67">
            <v>66</v>
          </cell>
        </row>
        <row r="68">
          <cell r="C68">
            <v>67</v>
          </cell>
        </row>
        <row r="69">
          <cell r="C69">
            <v>68</v>
          </cell>
        </row>
        <row r="70">
          <cell r="C70">
            <v>69</v>
          </cell>
        </row>
        <row r="71">
          <cell r="C71">
            <v>70</v>
          </cell>
        </row>
        <row r="72">
          <cell r="C72">
            <v>71</v>
          </cell>
        </row>
        <row r="73">
          <cell r="C73">
            <v>72</v>
          </cell>
        </row>
        <row r="74">
          <cell r="C74">
            <v>73</v>
          </cell>
        </row>
        <row r="75">
          <cell r="C75">
            <v>74</v>
          </cell>
        </row>
        <row r="76">
          <cell r="C76">
            <v>75</v>
          </cell>
        </row>
        <row r="77">
          <cell r="C77">
            <v>76</v>
          </cell>
        </row>
        <row r="78">
          <cell r="C78">
            <v>77</v>
          </cell>
        </row>
        <row r="79">
          <cell r="C79">
            <v>78</v>
          </cell>
        </row>
        <row r="80">
          <cell r="C80">
            <v>79</v>
          </cell>
        </row>
        <row r="81">
          <cell r="C81">
            <v>80</v>
          </cell>
        </row>
        <row r="82">
          <cell r="C82">
            <v>81</v>
          </cell>
        </row>
        <row r="83">
          <cell r="C83">
            <v>82</v>
          </cell>
        </row>
        <row r="84">
          <cell r="C84">
            <v>83</v>
          </cell>
        </row>
        <row r="85">
          <cell r="C85">
            <v>84</v>
          </cell>
        </row>
        <row r="86">
          <cell r="C86">
            <v>85</v>
          </cell>
        </row>
        <row r="87">
          <cell r="C87">
            <v>86</v>
          </cell>
        </row>
        <row r="88">
          <cell r="C88">
            <v>87</v>
          </cell>
        </row>
        <row r="89">
          <cell r="C89">
            <v>88</v>
          </cell>
        </row>
        <row r="90">
          <cell r="C90">
            <v>89</v>
          </cell>
        </row>
        <row r="91">
          <cell r="C91">
            <v>90</v>
          </cell>
        </row>
        <row r="92">
          <cell r="C92">
            <v>91</v>
          </cell>
        </row>
        <row r="93">
          <cell r="C93">
            <v>92</v>
          </cell>
        </row>
        <row r="94">
          <cell r="C94">
            <v>93</v>
          </cell>
        </row>
        <row r="95">
          <cell r="C95">
            <v>94</v>
          </cell>
        </row>
        <row r="96">
          <cell r="C96">
            <v>95</v>
          </cell>
        </row>
        <row r="97">
          <cell r="C97">
            <v>96</v>
          </cell>
        </row>
        <row r="98">
          <cell r="C98">
            <v>97</v>
          </cell>
        </row>
        <row r="99">
          <cell r="C99">
            <v>98</v>
          </cell>
        </row>
        <row r="100">
          <cell r="C100">
            <v>99</v>
          </cell>
        </row>
        <row r="101">
          <cell r="C101">
            <v>100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47B55-E051-4B5B-BD28-A737C369980F}">
  <sheetPr>
    <tabColor theme="4" tint="-0.499984740745262"/>
    <pageSetUpPr fitToPage="1"/>
  </sheetPr>
  <dimension ref="B1:L58"/>
  <sheetViews>
    <sheetView showGridLines="0" tabSelected="1" zoomScale="90" zoomScaleNormal="90" workbookViewId="0">
      <selection activeCell="C7" sqref="C7:G7"/>
    </sheetView>
  </sheetViews>
  <sheetFormatPr baseColWidth="10" defaultColWidth="10.81640625" defaultRowHeight="14" x14ac:dyDescent="0.35"/>
  <cols>
    <col min="1" max="1" width="1.54296875" style="17" customWidth="1"/>
    <col min="2" max="2" width="2.54296875" style="17" customWidth="1"/>
    <col min="3" max="3" width="38.54296875" style="17" customWidth="1"/>
    <col min="4" max="7" width="30.54296875" style="17" customWidth="1"/>
    <col min="8" max="8" width="2.54296875" style="23" customWidth="1"/>
    <col min="9" max="9" width="1.54296875" style="17" customWidth="1"/>
    <col min="10" max="10" width="28.1796875" style="17" bestFit="1" customWidth="1"/>
    <col min="11" max="13" width="21.54296875" style="17" customWidth="1"/>
    <col min="14" max="16384" width="10.81640625" style="17"/>
  </cols>
  <sheetData>
    <row r="1" spans="2:12" ht="41.15" customHeight="1" x14ac:dyDescent="0.35">
      <c r="E1" s="18" t="s">
        <v>0</v>
      </c>
      <c r="F1" s="18"/>
      <c r="G1" s="18"/>
      <c r="H1" s="18"/>
      <c r="I1" s="19"/>
      <c r="J1" s="19"/>
      <c r="K1" s="19"/>
      <c r="L1" s="20"/>
    </row>
    <row r="2" spans="2:12" ht="18" customHeight="1" x14ac:dyDescent="0.35">
      <c r="E2" s="21"/>
      <c r="F2" s="21"/>
      <c r="G2" s="21"/>
      <c r="H2" s="22" t="s">
        <v>1</v>
      </c>
      <c r="K2" s="23"/>
    </row>
    <row r="3" spans="2:12" ht="18" customHeight="1" x14ac:dyDescent="0.35">
      <c r="E3" s="24"/>
      <c r="F3" s="24"/>
      <c r="G3" s="24"/>
      <c r="H3" s="25" t="s">
        <v>92</v>
      </c>
      <c r="K3" s="23"/>
    </row>
    <row r="4" spans="2:12" ht="18" customHeight="1" x14ac:dyDescent="0.35">
      <c r="C4" s="26"/>
      <c r="D4" s="26"/>
      <c r="E4" s="26"/>
      <c r="F4" s="27"/>
      <c r="K4" s="23"/>
    </row>
    <row r="5" spans="2:12" ht="10" customHeight="1" thickBot="1" x14ac:dyDescent="0.4">
      <c r="C5" s="26"/>
      <c r="D5" s="26"/>
      <c r="E5" s="26"/>
      <c r="F5" s="27"/>
      <c r="H5" s="28"/>
      <c r="K5" s="23"/>
    </row>
    <row r="6" spans="2:12" ht="10" customHeight="1" x14ac:dyDescent="0.35">
      <c r="B6" s="29"/>
      <c r="C6" s="30"/>
      <c r="D6" s="30"/>
      <c r="E6" s="30"/>
      <c r="F6" s="31"/>
      <c r="G6" s="32"/>
      <c r="H6" s="33"/>
      <c r="K6" s="23"/>
    </row>
    <row r="7" spans="2:12" ht="26.15" customHeight="1" x14ac:dyDescent="0.35">
      <c r="B7" s="34"/>
      <c r="C7" s="35" t="s">
        <v>2</v>
      </c>
      <c r="D7" s="35"/>
      <c r="E7" s="35"/>
      <c r="F7" s="35"/>
      <c r="G7" s="35"/>
      <c r="H7" s="36"/>
      <c r="K7" s="23"/>
    </row>
    <row r="8" spans="2:12" ht="10" customHeight="1" x14ac:dyDescent="0.35">
      <c r="B8" s="34"/>
      <c r="C8" s="37"/>
      <c r="D8" s="37"/>
      <c r="E8" s="37"/>
      <c r="F8" s="37"/>
      <c r="G8" s="37"/>
      <c r="H8" s="38"/>
    </row>
    <row r="9" spans="2:12" ht="10" customHeight="1" x14ac:dyDescent="0.35">
      <c r="B9" s="34"/>
      <c r="C9" s="39"/>
      <c r="D9" s="40"/>
      <c r="E9" s="40"/>
      <c r="F9" s="40"/>
      <c r="G9" s="41"/>
      <c r="H9" s="38"/>
    </row>
    <row r="10" spans="2:12" ht="24" customHeight="1" x14ac:dyDescent="0.35">
      <c r="B10" s="34"/>
      <c r="C10" s="42" t="s">
        <v>3</v>
      </c>
      <c r="D10" s="43"/>
      <c r="E10" s="10"/>
      <c r="F10" s="10"/>
      <c r="G10" s="11"/>
      <c r="H10" s="38"/>
    </row>
    <row r="11" spans="2:12" ht="28" customHeight="1" x14ac:dyDescent="0.35">
      <c r="B11" s="34"/>
      <c r="C11" s="42" t="s">
        <v>4</v>
      </c>
      <c r="D11" s="43"/>
      <c r="E11" s="10"/>
      <c r="F11" s="10"/>
      <c r="G11" s="11"/>
      <c r="H11" s="38"/>
    </row>
    <row r="12" spans="2:12" ht="10" customHeight="1" x14ac:dyDescent="0.35">
      <c r="B12" s="34"/>
      <c r="C12" s="44"/>
      <c r="D12" s="45"/>
      <c r="E12" s="46"/>
      <c r="F12" s="47"/>
      <c r="G12" s="48"/>
      <c r="H12" s="38"/>
    </row>
    <row r="13" spans="2:12" ht="10" customHeight="1" thickBot="1" x14ac:dyDescent="0.4">
      <c r="B13" s="49"/>
      <c r="C13" s="50"/>
      <c r="D13" s="50"/>
      <c r="E13" s="50"/>
      <c r="F13" s="51"/>
      <c r="G13" s="51"/>
      <c r="H13" s="52"/>
    </row>
    <row r="14" spans="2:12" ht="15" customHeight="1" thickBot="1" x14ac:dyDescent="0.4">
      <c r="C14" s="53"/>
      <c r="D14" s="53"/>
      <c r="E14" s="53"/>
      <c r="F14" s="54"/>
      <c r="G14" s="54"/>
    </row>
    <row r="15" spans="2:12" ht="10" customHeight="1" x14ac:dyDescent="0.35">
      <c r="B15" s="29"/>
      <c r="C15" s="55"/>
      <c r="D15" s="55"/>
      <c r="E15" s="55"/>
      <c r="F15" s="31"/>
      <c r="G15" s="32"/>
      <c r="H15" s="56"/>
    </row>
    <row r="16" spans="2:12" ht="28" customHeight="1" x14ac:dyDescent="0.35">
      <c r="B16" s="34"/>
      <c r="C16" s="35" t="s">
        <v>5</v>
      </c>
      <c r="D16" s="35"/>
      <c r="E16" s="35"/>
      <c r="F16" s="35"/>
      <c r="G16" s="35"/>
      <c r="H16" s="38"/>
    </row>
    <row r="17" spans="2:8" ht="10" customHeight="1" thickBot="1" x14ac:dyDescent="0.4">
      <c r="B17" s="34"/>
      <c r="C17" s="57"/>
      <c r="D17" s="57"/>
      <c r="E17" s="57"/>
      <c r="F17" s="54"/>
      <c r="G17" s="54"/>
      <c r="H17" s="38"/>
    </row>
    <row r="18" spans="2:8" ht="28" customHeight="1" thickBot="1" x14ac:dyDescent="0.4">
      <c r="B18" s="34"/>
      <c r="C18" s="58" t="s">
        <v>6</v>
      </c>
      <c r="D18" s="59"/>
      <c r="E18" s="59"/>
      <c r="F18" s="59"/>
      <c r="G18" s="60"/>
      <c r="H18" s="38"/>
    </row>
    <row r="19" spans="2:8" ht="10" customHeight="1" x14ac:dyDescent="0.35">
      <c r="B19" s="34"/>
      <c r="C19" s="57"/>
      <c r="D19" s="57"/>
      <c r="E19" s="57"/>
      <c r="F19" s="54"/>
      <c r="G19" s="54"/>
      <c r="H19" s="38"/>
    </row>
    <row r="20" spans="2:8" ht="50.15" customHeight="1" x14ac:dyDescent="0.35">
      <c r="B20" s="34"/>
      <c r="C20" s="61"/>
      <c r="D20" s="61"/>
      <c r="E20" s="62"/>
      <c r="F20" s="63" t="s">
        <v>7</v>
      </c>
      <c r="G20" s="64" t="s">
        <v>8</v>
      </c>
      <c r="H20" s="38"/>
    </row>
    <row r="21" spans="2:8" ht="10" customHeight="1" x14ac:dyDescent="0.35">
      <c r="B21" s="34"/>
      <c r="C21" s="65"/>
      <c r="D21" s="65"/>
      <c r="E21" s="66"/>
      <c r="F21" s="66"/>
      <c r="G21" s="66"/>
      <c r="H21" s="38"/>
    </row>
    <row r="22" spans="2:8" ht="28" customHeight="1" x14ac:dyDescent="0.35">
      <c r="B22" s="34"/>
      <c r="C22" s="67" t="s">
        <v>9</v>
      </c>
      <c r="D22" s="68"/>
      <c r="E22" s="69"/>
      <c r="F22" s="70">
        <f>SUM(F23:F28)</f>
        <v>0</v>
      </c>
      <c r="G22" s="70">
        <f>SUM(G23:G28)</f>
        <v>0</v>
      </c>
      <c r="H22" s="38"/>
    </row>
    <row r="23" spans="2:8" ht="28" customHeight="1" x14ac:dyDescent="0.35">
      <c r="B23" s="34"/>
      <c r="C23" s="71" t="s">
        <v>10</v>
      </c>
      <c r="D23" s="72"/>
      <c r="E23" s="73"/>
      <c r="F23" s="3"/>
      <c r="G23" s="3"/>
      <c r="H23" s="38"/>
    </row>
    <row r="24" spans="2:8" ht="28" customHeight="1" x14ac:dyDescent="0.35">
      <c r="B24" s="34"/>
      <c r="C24" s="71" t="s">
        <v>11</v>
      </c>
      <c r="D24" s="72"/>
      <c r="E24" s="73"/>
      <c r="F24" s="3"/>
      <c r="G24" s="3"/>
      <c r="H24" s="38"/>
    </row>
    <row r="25" spans="2:8" ht="28" customHeight="1" x14ac:dyDescent="0.35">
      <c r="B25" s="34"/>
      <c r="C25" s="71" t="s">
        <v>12</v>
      </c>
      <c r="D25" s="72"/>
      <c r="E25" s="73"/>
      <c r="F25" s="3"/>
      <c r="G25" s="3"/>
      <c r="H25" s="38"/>
    </row>
    <row r="26" spans="2:8" ht="28" customHeight="1" x14ac:dyDescent="0.35">
      <c r="B26" s="34"/>
      <c r="C26" s="71" t="s">
        <v>13</v>
      </c>
      <c r="D26" s="72"/>
      <c r="E26" s="73"/>
      <c r="F26" s="3"/>
      <c r="G26" s="3"/>
      <c r="H26" s="38"/>
    </row>
    <row r="27" spans="2:8" ht="28" customHeight="1" x14ac:dyDescent="0.35">
      <c r="B27" s="34"/>
      <c r="C27" s="71" t="s">
        <v>14</v>
      </c>
      <c r="D27" s="72"/>
      <c r="E27" s="73"/>
      <c r="F27" s="3"/>
      <c r="G27" s="3"/>
      <c r="H27" s="38"/>
    </row>
    <row r="28" spans="2:8" ht="28" customHeight="1" x14ac:dyDescent="0.35">
      <c r="B28" s="34"/>
      <c r="C28" s="71" t="s">
        <v>15</v>
      </c>
      <c r="D28" s="72"/>
      <c r="E28" s="73"/>
      <c r="F28" s="3"/>
      <c r="G28" s="3"/>
      <c r="H28" s="38"/>
    </row>
    <row r="29" spans="2:8" ht="10" customHeight="1" x14ac:dyDescent="0.35">
      <c r="B29" s="34"/>
      <c r="C29" s="65"/>
      <c r="D29" s="65"/>
      <c r="E29" s="66"/>
      <c r="F29" s="74"/>
      <c r="G29" s="74"/>
      <c r="H29" s="38"/>
    </row>
    <row r="30" spans="2:8" ht="28" customHeight="1" x14ac:dyDescent="0.35">
      <c r="B30" s="34"/>
      <c r="C30" s="67" t="s">
        <v>16</v>
      </c>
      <c r="D30" s="68"/>
      <c r="E30" s="69"/>
      <c r="F30" s="70">
        <f>SUM(F31:F32)</f>
        <v>0</v>
      </c>
      <c r="G30" s="70">
        <f>SUM(G31:G32)</f>
        <v>0</v>
      </c>
      <c r="H30" s="38"/>
    </row>
    <row r="31" spans="2:8" ht="41.15" customHeight="1" x14ac:dyDescent="0.35">
      <c r="B31" s="34"/>
      <c r="C31" s="71" t="s">
        <v>17</v>
      </c>
      <c r="D31" s="72"/>
      <c r="E31" s="73"/>
      <c r="F31" s="3"/>
      <c r="G31" s="3"/>
      <c r="H31" s="38"/>
    </row>
    <row r="32" spans="2:8" ht="28" customHeight="1" x14ac:dyDescent="0.35">
      <c r="B32" s="34"/>
      <c r="C32" s="71" t="s">
        <v>18</v>
      </c>
      <c r="D32" s="72"/>
      <c r="E32" s="73"/>
      <c r="F32" s="3"/>
      <c r="G32" s="3"/>
      <c r="H32" s="38"/>
    </row>
    <row r="33" spans="2:12" ht="10" customHeight="1" x14ac:dyDescent="0.35">
      <c r="B33" s="34"/>
      <c r="C33" s="65"/>
      <c r="D33" s="65"/>
      <c r="E33" s="66"/>
      <c r="F33" s="66"/>
      <c r="G33" s="66"/>
      <c r="H33" s="38"/>
    </row>
    <row r="34" spans="2:12" ht="44" customHeight="1" x14ac:dyDescent="0.35">
      <c r="B34" s="34"/>
      <c r="C34" s="67" t="s">
        <v>19</v>
      </c>
      <c r="D34" s="68"/>
      <c r="E34" s="69"/>
      <c r="F34" s="75">
        <f>SUM(F30,F22)</f>
        <v>0</v>
      </c>
      <c r="G34" s="75">
        <f>SUM(G30,G22)</f>
        <v>0</v>
      </c>
      <c r="H34" s="76"/>
    </row>
    <row r="35" spans="2:12" ht="18" customHeight="1" x14ac:dyDescent="0.35">
      <c r="B35" s="34"/>
      <c r="H35" s="38"/>
    </row>
    <row r="36" spans="2:12" ht="28" customHeight="1" x14ac:dyDescent="0.35">
      <c r="B36" s="34"/>
      <c r="C36" s="77" t="s">
        <v>20</v>
      </c>
      <c r="D36" s="77"/>
      <c r="E36" s="77"/>
      <c r="F36" s="78">
        <f>+F34+G34</f>
        <v>0</v>
      </c>
      <c r="G36" s="79"/>
      <c r="H36" s="38"/>
      <c r="J36" s="80"/>
    </row>
    <row r="37" spans="2:12" x14ac:dyDescent="0.35">
      <c r="B37" s="34"/>
      <c r="H37" s="38"/>
    </row>
    <row r="38" spans="2:12" ht="28" customHeight="1" x14ac:dyDescent="0.35">
      <c r="B38" s="34"/>
      <c r="C38" s="81" t="s">
        <v>21</v>
      </c>
      <c r="D38" s="82"/>
      <c r="E38" s="83"/>
      <c r="F38" s="15"/>
      <c r="G38" s="16"/>
      <c r="H38" s="38"/>
      <c r="J38" s="80"/>
      <c r="L38" s="84"/>
    </row>
    <row r="39" spans="2:12" ht="14.5" x14ac:dyDescent="0.35">
      <c r="B39" s="34"/>
      <c r="H39" s="38"/>
      <c r="J39" s="85"/>
      <c r="K39" s="86"/>
      <c r="L39" s="86"/>
    </row>
    <row r="40" spans="2:12" ht="36.65" customHeight="1" x14ac:dyDescent="0.35">
      <c r="B40" s="34"/>
      <c r="C40" s="87" t="s">
        <v>22</v>
      </c>
      <c r="D40" s="88"/>
      <c r="E40" s="89"/>
      <c r="F40" s="90">
        <f>+F38*0.15</f>
        <v>0</v>
      </c>
      <c r="G40" s="91"/>
      <c r="H40" s="38"/>
    </row>
    <row r="41" spans="2:12" ht="10" customHeight="1" thickBot="1" x14ac:dyDescent="0.4">
      <c r="B41" s="49"/>
      <c r="C41" s="92"/>
      <c r="D41" s="92"/>
      <c r="E41" s="92"/>
      <c r="F41" s="92"/>
      <c r="G41" s="92"/>
      <c r="H41" s="52"/>
    </row>
    <row r="42" spans="2:12" ht="14.5" thickBot="1" x14ac:dyDescent="0.4"/>
    <row r="43" spans="2:12" s="93" customFormat="1" ht="16" hidden="1" customHeight="1" x14ac:dyDescent="0.35">
      <c r="C43" s="94" t="s">
        <v>23</v>
      </c>
      <c r="D43" s="95"/>
      <c r="E43" s="95"/>
      <c r="F43" s="96"/>
      <c r="G43" s="97"/>
      <c r="H43" s="98"/>
      <c r="J43" s="99"/>
    </row>
    <row r="44" spans="2:12" s="93" customFormat="1" ht="24" hidden="1" customHeight="1" x14ac:dyDescent="0.35">
      <c r="C44" s="100" t="s">
        <v>24</v>
      </c>
      <c r="D44" s="101"/>
      <c r="E44" s="101"/>
      <c r="F44" s="101"/>
      <c r="G44" s="102"/>
      <c r="H44" s="98"/>
      <c r="K44" s="103" t="s">
        <v>25</v>
      </c>
      <c r="L44" s="97"/>
    </row>
    <row r="45" spans="2:12" s="93" customFormat="1" ht="51.65" hidden="1" customHeight="1" x14ac:dyDescent="0.35">
      <c r="C45" s="104" t="s">
        <v>93</v>
      </c>
      <c r="D45" s="105"/>
      <c r="E45" s="106"/>
      <c r="F45" s="107" t="str">
        <f>IF(F38=0,"",
IF(F34&gt;=(F38*2),"Oui","Non"))</f>
        <v/>
      </c>
      <c r="G45" s="108"/>
      <c r="H45" s="98"/>
      <c r="K45" s="109">
        <f>F38*0.7</f>
        <v>0</v>
      </c>
      <c r="L45" s="110"/>
    </row>
    <row r="46" spans="2:12" s="93" customFormat="1" ht="32.15" hidden="1" customHeight="1" x14ac:dyDescent="0.35">
      <c r="C46" s="111" t="str">
        <f>IF(F45="","",
IF(F45="Oui","Procédez au 2e versement prévu",
IF(F45="Non","Montant d'aide à réévaluer")))</f>
        <v/>
      </c>
      <c r="D46" s="112"/>
      <c r="E46" s="112"/>
      <c r="F46" s="113" t="str">
        <f>IF(SUM(K51,L51)=0,"",SUM(K51,L51))</f>
        <v/>
      </c>
      <c r="G46" s="108"/>
      <c r="H46" s="98"/>
      <c r="K46" s="109"/>
      <c r="L46" s="110"/>
    </row>
    <row r="47" spans="2:12" s="93" customFormat="1" ht="24" hidden="1" customHeight="1" x14ac:dyDescent="0.4">
      <c r="C47" s="114" t="s">
        <v>26</v>
      </c>
      <c r="D47" s="115"/>
      <c r="E47" s="115"/>
      <c r="F47" s="115"/>
      <c r="G47" s="116"/>
      <c r="H47" s="98"/>
      <c r="K47" s="117" t="s">
        <v>27</v>
      </c>
      <c r="L47" s="118" t="s">
        <v>28</v>
      </c>
    </row>
    <row r="48" spans="2:12" s="93" customFormat="1" ht="37.5" hidden="1" customHeight="1" x14ac:dyDescent="0.35">
      <c r="C48" s="104" t="s">
        <v>94</v>
      </c>
      <c r="D48" s="105"/>
      <c r="E48" s="106"/>
      <c r="F48" s="113" t="str">
        <f>IF(F45="","",
IF(F45="Non","Non",
IF(AND(F45="Oui",F34&gt;=(F38*2)),"Oui","Non")))</f>
        <v/>
      </c>
      <c r="G48" s="108"/>
      <c r="H48" s="98"/>
      <c r="K48" s="109">
        <f>+F38-K45</f>
        <v>0</v>
      </c>
      <c r="L48" s="119" t="str">
        <f>IF(F46="","",
IF(F46-(F38*0.7)&lt;0,0,F46-(F38*0.7)))</f>
        <v/>
      </c>
    </row>
    <row r="49" spans="2:12" s="93" customFormat="1" ht="20.149999999999999" hidden="1" customHeight="1" x14ac:dyDescent="0.35">
      <c r="C49" s="120" t="s">
        <v>29</v>
      </c>
      <c r="D49" s="121"/>
      <c r="E49" s="121"/>
      <c r="F49" s="121"/>
      <c r="G49" s="122"/>
      <c r="H49" s="98"/>
      <c r="K49" s="117"/>
      <c r="L49" s="118"/>
    </row>
    <row r="50" spans="2:12" s="93" customFormat="1" ht="50.5" hidden="1" customHeight="1" x14ac:dyDescent="0.35">
      <c r="C50" s="104" t="s">
        <v>95</v>
      </c>
      <c r="D50" s="105"/>
      <c r="E50" s="106"/>
      <c r="F50" s="107" t="str">
        <f>IF(F45="","",
IF(F45="Oui","Oui",
IF(AND(F45="Non",F34&gt;=(F38*2)),"Oui","Non")))</f>
        <v/>
      </c>
      <c r="G50" s="108"/>
      <c r="H50" s="98"/>
      <c r="K50" s="123" t="s">
        <v>30</v>
      </c>
      <c r="L50" s="124" t="s">
        <v>31</v>
      </c>
    </row>
    <row r="51" spans="2:12" s="93" customFormat="1" ht="28" hidden="1" customHeight="1" x14ac:dyDescent="0.35">
      <c r="C51" s="125" t="s">
        <v>32</v>
      </c>
      <c r="D51" s="126"/>
      <c r="E51" s="127"/>
      <c r="F51" s="128">
        <f>IF(F46="",0,
IF(F46-(F38*0.7)&lt;(F38*0.3),(F38*0.3)-L48,0))</f>
        <v>0</v>
      </c>
      <c r="G51" s="129"/>
      <c r="H51" s="98"/>
      <c r="K51" s="130">
        <f>IF(C46="",0,
IF(C46="Procédez au 2e versement prévu","",
IF(C46="Montant d'aide à réévaluer",F34*0.5,0)))</f>
        <v>0</v>
      </c>
      <c r="L51" s="131">
        <f>IF(G34=0,0,
IF(K51="","",
IF(K51=0,0,
IF(AND(C46="Montant d'aide à réévaluer",K51*0.1765&lt;=G34),K51*0.1765,G34*0.1765))))</f>
        <v>0</v>
      </c>
    </row>
    <row r="52" spans="2:12" s="93" customFormat="1" ht="28" hidden="1" customHeight="1" x14ac:dyDescent="0.35">
      <c r="C52" s="132" t="s">
        <v>33</v>
      </c>
      <c r="D52" s="132"/>
      <c r="E52" s="132"/>
      <c r="F52" s="128">
        <f>IF(F46="",0,
IF(AND(F46-(F38*0.7)&lt;0,F46-(F38*0.7)&lt;(F38*0.3)),(F38*0.7)-F46,0))</f>
        <v>0</v>
      </c>
      <c r="G52" s="129"/>
      <c r="H52" s="98"/>
    </row>
    <row r="53" spans="2:12" ht="14.5" hidden="1" thickBot="1" x14ac:dyDescent="0.4"/>
    <row r="54" spans="2:12" ht="10" customHeight="1" x14ac:dyDescent="0.35">
      <c r="B54" s="29"/>
      <c r="C54" s="55"/>
      <c r="D54" s="55"/>
      <c r="E54" s="55"/>
      <c r="F54" s="31"/>
      <c r="G54" s="32"/>
      <c r="H54" s="56"/>
    </row>
    <row r="55" spans="2:12" ht="28" customHeight="1" x14ac:dyDescent="0.35">
      <c r="B55" s="34"/>
      <c r="C55" s="35" t="s">
        <v>34</v>
      </c>
      <c r="D55" s="35"/>
      <c r="E55" s="35"/>
      <c r="F55" s="35"/>
      <c r="G55" s="35"/>
      <c r="H55" s="38"/>
    </row>
    <row r="56" spans="2:12" ht="10" customHeight="1" x14ac:dyDescent="0.35">
      <c r="B56" s="34"/>
      <c r="C56" s="57"/>
      <c r="D56" s="57"/>
      <c r="E56" s="57"/>
      <c r="F56" s="54"/>
      <c r="G56" s="54"/>
      <c r="H56" s="38"/>
    </row>
    <row r="57" spans="2:12" ht="40" customHeight="1" x14ac:dyDescent="0.35">
      <c r="B57" s="34"/>
      <c r="C57" s="12" t="s">
        <v>35</v>
      </c>
      <c r="D57" s="13"/>
      <c r="E57" s="13"/>
      <c r="F57" s="13"/>
      <c r="G57" s="14"/>
      <c r="H57" s="38"/>
    </row>
    <row r="58" spans="2:12" ht="10" customHeight="1" thickBot="1" x14ac:dyDescent="0.4">
      <c r="B58" s="49"/>
      <c r="C58" s="92"/>
      <c r="D58" s="92"/>
      <c r="E58" s="92"/>
      <c r="F58" s="92"/>
      <c r="G58" s="92"/>
      <c r="H58" s="52"/>
    </row>
  </sheetData>
  <sheetProtection algorithmName="SHA-512" hashValue="8e6NkXLaoM8UZ0noZz4EWaG3vSSh+J2VxX5conY/LKivapvELOR6lfGjuibXNjY+KC/r/xcdOeCjkn2oMGS+rQ==" saltValue="r0bKCnW86cSUsesk/uKItg==" spinCount="100000" sheet="1" objects="1" scenarios="1"/>
  <mergeCells count="46">
    <mergeCell ref="E1:H1"/>
    <mergeCell ref="C43:E43"/>
    <mergeCell ref="C45:E45"/>
    <mergeCell ref="C50:E50"/>
    <mergeCell ref="F38:G38"/>
    <mergeCell ref="C40:E40"/>
    <mergeCell ref="F40:G40"/>
    <mergeCell ref="C38:E38"/>
    <mergeCell ref="F45:G45"/>
    <mergeCell ref="F36:G36"/>
    <mergeCell ref="C34:E34"/>
    <mergeCell ref="C30:E30"/>
    <mergeCell ref="C31:E31"/>
    <mergeCell ref="C32:E32"/>
    <mergeCell ref="C36:E36"/>
    <mergeCell ref="C23:E23"/>
    <mergeCell ref="C44:G44"/>
    <mergeCell ref="C52:E52"/>
    <mergeCell ref="C51:E51"/>
    <mergeCell ref="C55:G55"/>
    <mergeCell ref="C57:G57"/>
    <mergeCell ref="F52:G52"/>
    <mergeCell ref="F51:G51"/>
    <mergeCell ref="F50:G50"/>
    <mergeCell ref="F46:G46"/>
    <mergeCell ref="F48:G48"/>
    <mergeCell ref="C49:G49"/>
    <mergeCell ref="C47:G47"/>
    <mergeCell ref="C46:E46"/>
    <mergeCell ref="C48:E48"/>
    <mergeCell ref="C12:D12"/>
    <mergeCell ref="C16:G16"/>
    <mergeCell ref="E10:G10"/>
    <mergeCell ref="E11:G11"/>
    <mergeCell ref="C10:D10"/>
    <mergeCell ref="C11:D11"/>
    <mergeCell ref="C20:E20"/>
    <mergeCell ref="C7:G7"/>
    <mergeCell ref="C8:G8"/>
    <mergeCell ref="C28:E28"/>
    <mergeCell ref="C18:G18"/>
    <mergeCell ref="C22:E22"/>
    <mergeCell ref="C24:E24"/>
    <mergeCell ref="C25:E25"/>
    <mergeCell ref="C26:E26"/>
    <mergeCell ref="C27:E27"/>
  </mergeCells>
  <conditionalFormatting sqref="F38:G38">
    <cfRule type="containsBlanks" dxfId="2" priority="1">
      <formula>LEN(TRIM(F38))=0</formula>
    </cfRule>
  </conditionalFormatting>
  <conditionalFormatting sqref="H34">
    <cfRule type="notContainsBlanks" dxfId="1" priority="4">
      <formula>LEN(TRIM(H34))&gt;0</formula>
    </cfRule>
  </conditionalFormatting>
  <hyperlinks>
    <hyperlink ref="C57:G57" location="'Films diffusés'!D6" display="'Films diffusés'!D6" xr:uid="{2B36FE9D-E778-4D7F-8478-76F5ADD33037}"/>
  </hyperlinks>
  <printOptions horizontalCentered="1"/>
  <pageMargins left="0.25" right="0.25" top="0.75" bottom="0.75" header="0.3" footer="0.3"/>
  <pageSetup paperSize="5" scale="56" fitToHeight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035AB-8B9D-4637-B0E6-8761CCBF2162}">
  <sheetPr>
    <tabColor theme="4" tint="-0.499984740745262"/>
  </sheetPr>
  <dimension ref="B1:S246"/>
  <sheetViews>
    <sheetView showGridLines="0" zoomScale="90" zoomScaleNormal="90" workbookViewId="0">
      <selection activeCell="D6" sqref="D6:O6"/>
    </sheetView>
  </sheetViews>
  <sheetFormatPr baseColWidth="10" defaultColWidth="11.453125" defaultRowHeight="14.5" x14ac:dyDescent="0.35"/>
  <cols>
    <col min="1" max="1" width="1.54296875" style="151" customWidth="1"/>
    <col min="2" max="2" width="2.54296875" style="151" customWidth="1"/>
    <col min="3" max="3" width="4.54296875" style="151" customWidth="1"/>
    <col min="4" max="4" width="34.54296875" style="151" customWidth="1"/>
    <col min="5" max="5" width="14.453125" style="151" customWidth="1"/>
    <col min="6" max="6" width="25.81640625" style="151" customWidth="1"/>
    <col min="7" max="7" width="16" style="151" customWidth="1"/>
    <col min="8" max="8" width="30.1796875" style="151" customWidth="1"/>
    <col min="9" max="9" width="18.54296875" style="151" customWidth="1"/>
    <col min="10" max="12" width="12.54296875" style="151" customWidth="1"/>
    <col min="13" max="13" width="15.54296875" style="151" customWidth="1"/>
    <col min="14" max="14" width="25.1796875" style="151" customWidth="1"/>
    <col min="15" max="15" width="28.7265625" style="151" customWidth="1"/>
    <col min="16" max="16" width="6.54296875" style="151" customWidth="1"/>
    <col min="17" max="17" width="1.54296875" style="151" customWidth="1"/>
    <col min="18" max="16384" width="11.453125" style="151"/>
  </cols>
  <sheetData>
    <row r="1" spans="2:19" s="17" customFormat="1" ht="41.15" customHeight="1" x14ac:dyDescent="0.35">
      <c r="F1" s="133"/>
      <c r="G1" s="133"/>
      <c r="H1" s="18" t="s">
        <v>0</v>
      </c>
      <c r="I1" s="18"/>
      <c r="J1" s="18"/>
      <c r="K1" s="18"/>
      <c r="L1" s="18"/>
      <c r="M1" s="18"/>
      <c r="N1" s="18"/>
      <c r="O1" s="18"/>
      <c r="P1" s="18"/>
      <c r="Q1" s="133"/>
      <c r="R1" s="133"/>
      <c r="S1" s="133"/>
    </row>
    <row r="2" spans="2:19" s="17" customFormat="1" ht="18" customHeight="1" x14ac:dyDescent="0.35">
      <c r="F2" s="21"/>
      <c r="G2" s="21"/>
      <c r="H2" s="21"/>
      <c r="I2" s="21"/>
      <c r="J2" s="21"/>
      <c r="K2" s="21"/>
      <c r="L2" s="21"/>
      <c r="P2" s="22" t="s">
        <v>36</v>
      </c>
    </row>
    <row r="3" spans="2:19" s="17" customFormat="1" ht="18" customHeight="1" x14ac:dyDescent="0.35">
      <c r="F3" s="24"/>
      <c r="G3" s="24"/>
      <c r="H3" s="24"/>
      <c r="I3" s="24"/>
      <c r="K3" s="21"/>
      <c r="L3" s="24"/>
      <c r="P3" s="25" t="str">
        <f>'1A Diffuseurs Clôture'!H3</f>
        <v>dernière mise à jour : 24 mars 2024</v>
      </c>
    </row>
    <row r="4" spans="2:19" s="17" customFormat="1" ht="14.15" customHeight="1" thickBot="1" x14ac:dyDescent="0.4">
      <c r="F4" s="24"/>
      <c r="G4" s="24"/>
      <c r="H4" s="24"/>
      <c r="I4" s="24"/>
      <c r="J4" s="24"/>
      <c r="K4" s="24"/>
      <c r="L4" s="24"/>
    </row>
    <row r="5" spans="2:19" s="17" customFormat="1" ht="10" customHeight="1" x14ac:dyDescent="0.35">
      <c r="B5" s="29"/>
      <c r="C5" s="134"/>
      <c r="D5" s="134"/>
      <c r="E5" s="134"/>
      <c r="F5" s="134"/>
      <c r="G5" s="134"/>
      <c r="H5" s="135"/>
      <c r="I5" s="32"/>
      <c r="J5" s="32"/>
      <c r="K5" s="32"/>
      <c r="L5" s="32"/>
      <c r="M5" s="32"/>
      <c r="N5" s="32"/>
      <c r="O5" s="32"/>
      <c r="P5" s="33"/>
    </row>
    <row r="6" spans="2:19" s="17" customFormat="1" ht="28" customHeight="1" x14ac:dyDescent="0.35">
      <c r="B6" s="34"/>
      <c r="C6" s="26"/>
      <c r="D6" s="136" t="s">
        <v>37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P6" s="36"/>
    </row>
    <row r="7" spans="2:19" s="17" customFormat="1" ht="10" customHeight="1" x14ac:dyDescent="0.35">
      <c r="B7" s="34"/>
      <c r="C7" s="26"/>
      <c r="D7" s="26"/>
      <c r="E7" s="26"/>
      <c r="F7" s="26"/>
      <c r="G7" s="26"/>
      <c r="H7" s="27"/>
      <c r="P7" s="36"/>
    </row>
    <row r="8" spans="2:19" s="17" customFormat="1" ht="22" customHeight="1" x14ac:dyDescent="0.35">
      <c r="B8" s="34"/>
      <c r="C8" s="26"/>
      <c r="D8" s="139" t="s">
        <v>38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36"/>
    </row>
    <row r="9" spans="2:19" s="17" customFormat="1" ht="25.5" customHeight="1" x14ac:dyDescent="0.35">
      <c r="B9" s="34"/>
      <c r="C9" s="140"/>
      <c r="D9" s="141" t="s">
        <v>39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36"/>
    </row>
    <row r="10" spans="2:19" s="17" customFormat="1" ht="25.5" customHeight="1" x14ac:dyDescent="0.35">
      <c r="B10" s="34"/>
      <c r="C10" s="140"/>
      <c r="D10" s="142" t="s">
        <v>40</v>
      </c>
      <c r="E10" s="142"/>
      <c r="F10" s="142"/>
      <c r="G10" s="142"/>
      <c r="H10" s="142"/>
      <c r="I10" s="142"/>
      <c r="J10" s="9"/>
      <c r="K10" s="143"/>
      <c r="L10" s="143"/>
      <c r="M10" s="143"/>
      <c r="N10" s="143"/>
      <c r="O10" s="143"/>
      <c r="P10" s="36"/>
    </row>
    <row r="11" spans="2:19" s="17" customFormat="1" ht="10" customHeight="1" x14ac:dyDescent="0.35">
      <c r="B11" s="34"/>
      <c r="C11" s="26"/>
      <c r="D11" s="144"/>
      <c r="E11" s="144"/>
      <c r="F11" s="144"/>
      <c r="G11" s="144"/>
      <c r="H11" s="144"/>
      <c r="I11" s="144"/>
      <c r="J11" s="144"/>
      <c r="K11" s="144"/>
      <c r="L11" s="144"/>
      <c r="M11" s="143"/>
      <c r="N11" s="143"/>
      <c r="O11" s="143"/>
      <c r="P11" s="36"/>
    </row>
    <row r="12" spans="2:19" s="93" customFormat="1" ht="35.15" customHeight="1" x14ac:dyDescent="0.35">
      <c r="B12" s="145"/>
      <c r="D12" s="146" t="s">
        <v>41</v>
      </c>
      <c r="E12" s="147" t="s">
        <v>42</v>
      </c>
      <c r="F12" s="146" t="s">
        <v>43</v>
      </c>
      <c r="G12" s="146" t="s">
        <v>44</v>
      </c>
      <c r="H12" s="146" t="s">
        <v>45</v>
      </c>
      <c r="I12" s="147" t="s">
        <v>46</v>
      </c>
      <c r="J12" s="147" t="s">
        <v>47</v>
      </c>
      <c r="K12" s="147" t="s">
        <v>48</v>
      </c>
      <c r="L12" s="147" t="s">
        <v>49</v>
      </c>
      <c r="M12" s="148" t="s">
        <v>50</v>
      </c>
      <c r="N12" s="148" t="s">
        <v>51</v>
      </c>
      <c r="O12" s="148" t="s">
        <v>52</v>
      </c>
      <c r="P12" s="149"/>
    </row>
    <row r="13" spans="2:19" ht="25" customHeight="1" x14ac:dyDescent="0.35">
      <c r="B13" s="150"/>
      <c r="D13" s="146"/>
      <c r="E13" s="147"/>
      <c r="F13" s="146"/>
      <c r="G13" s="146"/>
      <c r="H13" s="146"/>
      <c r="I13" s="147"/>
      <c r="J13" s="147"/>
      <c r="K13" s="147"/>
      <c r="L13" s="147"/>
      <c r="M13" s="152"/>
      <c r="N13" s="152"/>
      <c r="O13" s="152"/>
      <c r="P13" s="153"/>
    </row>
    <row r="14" spans="2:19" ht="47.5" customHeight="1" x14ac:dyDescent="0.35">
      <c r="B14" s="150"/>
      <c r="D14" s="146"/>
      <c r="E14" s="147"/>
      <c r="F14" s="146"/>
      <c r="G14" s="146"/>
      <c r="H14" s="146"/>
      <c r="I14" s="147"/>
      <c r="J14" s="147"/>
      <c r="K14" s="147"/>
      <c r="L14" s="147"/>
      <c r="M14" s="154"/>
      <c r="N14" s="154"/>
      <c r="O14" s="154"/>
      <c r="P14" s="153"/>
    </row>
    <row r="15" spans="2:19" s="93" customFormat="1" x14ac:dyDescent="0.35">
      <c r="B15" s="145"/>
      <c r="C15" s="155">
        <v>1</v>
      </c>
      <c r="D15" s="1"/>
      <c r="E15" s="4"/>
      <c r="F15" s="1"/>
      <c r="G15" s="2" t="s">
        <v>53</v>
      </c>
      <c r="H15" s="2" t="s">
        <v>53</v>
      </c>
      <c r="I15" s="5"/>
      <c r="J15" s="6"/>
      <c r="K15" s="6"/>
      <c r="L15" s="6"/>
      <c r="M15" s="7"/>
      <c r="N15" s="7"/>
      <c r="O15" s="7"/>
      <c r="P15" s="149"/>
    </row>
    <row r="16" spans="2:19" s="93" customFormat="1" x14ac:dyDescent="0.35">
      <c r="B16" s="145"/>
      <c r="C16" s="155">
        <v>2</v>
      </c>
      <c r="D16" s="1"/>
      <c r="E16" s="4"/>
      <c r="F16" s="1"/>
      <c r="G16" s="2" t="s">
        <v>53</v>
      </c>
      <c r="H16" s="2" t="s">
        <v>53</v>
      </c>
      <c r="I16" s="5"/>
      <c r="J16" s="6"/>
      <c r="K16" s="6"/>
      <c r="L16" s="6"/>
      <c r="M16" s="7"/>
      <c r="N16" s="7"/>
      <c r="O16" s="7"/>
      <c r="P16" s="149"/>
    </row>
    <row r="17" spans="2:16" s="93" customFormat="1" x14ac:dyDescent="0.35">
      <c r="B17" s="145"/>
      <c r="C17" s="155">
        <v>3</v>
      </c>
      <c r="D17" s="1"/>
      <c r="E17" s="4"/>
      <c r="F17" s="1"/>
      <c r="G17" s="2" t="s">
        <v>53</v>
      </c>
      <c r="H17" s="2" t="s">
        <v>53</v>
      </c>
      <c r="I17" s="5"/>
      <c r="J17" s="6"/>
      <c r="K17" s="6"/>
      <c r="L17" s="6"/>
      <c r="M17" s="7"/>
      <c r="N17" s="7"/>
      <c r="O17" s="7"/>
      <c r="P17" s="149"/>
    </row>
    <row r="18" spans="2:16" s="93" customFormat="1" x14ac:dyDescent="0.35">
      <c r="B18" s="145"/>
      <c r="C18" s="155">
        <v>4</v>
      </c>
      <c r="D18" s="1"/>
      <c r="E18" s="4"/>
      <c r="F18" s="1"/>
      <c r="G18" s="2" t="s">
        <v>53</v>
      </c>
      <c r="H18" s="2" t="s">
        <v>53</v>
      </c>
      <c r="I18" s="5"/>
      <c r="J18" s="6"/>
      <c r="K18" s="6"/>
      <c r="L18" s="6"/>
      <c r="M18" s="7"/>
      <c r="N18" s="7"/>
      <c r="O18" s="7"/>
      <c r="P18" s="149"/>
    </row>
    <row r="19" spans="2:16" s="93" customFormat="1" x14ac:dyDescent="0.35">
      <c r="B19" s="145"/>
      <c r="C19" s="155">
        <v>5</v>
      </c>
      <c r="D19" s="1"/>
      <c r="E19" s="4"/>
      <c r="F19" s="1"/>
      <c r="G19" s="2" t="s">
        <v>53</v>
      </c>
      <c r="H19" s="2" t="s">
        <v>53</v>
      </c>
      <c r="I19" s="5"/>
      <c r="J19" s="6"/>
      <c r="K19" s="6"/>
      <c r="L19" s="6"/>
      <c r="M19" s="7"/>
      <c r="N19" s="7"/>
      <c r="O19" s="7"/>
      <c r="P19" s="149"/>
    </row>
    <row r="20" spans="2:16" s="93" customFormat="1" x14ac:dyDescent="0.35">
      <c r="B20" s="145"/>
      <c r="C20" s="155">
        <v>6</v>
      </c>
      <c r="D20" s="1"/>
      <c r="E20" s="4"/>
      <c r="F20" s="1"/>
      <c r="G20" s="2" t="s">
        <v>53</v>
      </c>
      <c r="H20" s="2" t="s">
        <v>53</v>
      </c>
      <c r="I20" s="5"/>
      <c r="J20" s="6"/>
      <c r="K20" s="6"/>
      <c r="L20" s="6"/>
      <c r="M20" s="7"/>
      <c r="N20" s="7"/>
      <c r="O20" s="7"/>
      <c r="P20" s="149"/>
    </row>
    <row r="21" spans="2:16" s="93" customFormat="1" x14ac:dyDescent="0.35">
      <c r="B21" s="145"/>
      <c r="C21" s="155">
        <v>7</v>
      </c>
      <c r="D21" s="1"/>
      <c r="E21" s="4"/>
      <c r="F21" s="1"/>
      <c r="G21" s="2" t="s">
        <v>53</v>
      </c>
      <c r="H21" s="2" t="s">
        <v>53</v>
      </c>
      <c r="I21" s="5"/>
      <c r="J21" s="6"/>
      <c r="K21" s="6"/>
      <c r="L21" s="6"/>
      <c r="M21" s="7"/>
      <c r="N21" s="7"/>
      <c r="O21" s="7"/>
      <c r="P21" s="149"/>
    </row>
    <row r="22" spans="2:16" s="93" customFormat="1" x14ac:dyDescent="0.35">
      <c r="B22" s="145"/>
      <c r="C22" s="155">
        <v>8</v>
      </c>
      <c r="D22" s="1"/>
      <c r="E22" s="4"/>
      <c r="F22" s="1"/>
      <c r="G22" s="2" t="s">
        <v>53</v>
      </c>
      <c r="H22" s="2" t="s">
        <v>53</v>
      </c>
      <c r="I22" s="5"/>
      <c r="J22" s="6"/>
      <c r="K22" s="6"/>
      <c r="L22" s="6"/>
      <c r="M22" s="7"/>
      <c r="N22" s="7"/>
      <c r="O22" s="7"/>
      <c r="P22" s="149"/>
    </row>
    <row r="23" spans="2:16" s="93" customFormat="1" x14ac:dyDescent="0.35">
      <c r="B23" s="145"/>
      <c r="C23" s="155">
        <v>9</v>
      </c>
      <c r="D23" s="1"/>
      <c r="E23" s="4"/>
      <c r="F23" s="1"/>
      <c r="G23" s="2" t="s">
        <v>53</v>
      </c>
      <c r="H23" s="2" t="s">
        <v>53</v>
      </c>
      <c r="I23" s="5"/>
      <c r="J23" s="6"/>
      <c r="K23" s="6"/>
      <c r="L23" s="6"/>
      <c r="M23" s="7"/>
      <c r="N23" s="7"/>
      <c r="O23" s="7"/>
      <c r="P23" s="149"/>
    </row>
    <row r="24" spans="2:16" s="93" customFormat="1" x14ac:dyDescent="0.35">
      <c r="B24" s="145"/>
      <c r="C24" s="155">
        <v>10</v>
      </c>
      <c r="D24" s="1"/>
      <c r="E24" s="4"/>
      <c r="F24" s="1"/>
      <c r="G24" s="2" t="s">
        <v>53</v>
      </c>
      <c r="H24" s="2" t="s">
        <v>53</v>
      </c>
      <c r="I24" s="5"/>
      <c r="J24" s="6"/>
      <c r="K24" s="6"/>
      <c r="L24" s="6"/>
      <c r="M24" s="7"/>
      <c r="N24" s="7"/>
      <c r="O24" s="7"/>
      <c r="P24" s="149"/>
    </row>
    <row r="25" spans="2:16" s="93" customFormat="1" x14ac:dyDescent="0.35">
      <c r="B25" s="145"/>
      <c r="C25" s="155">
        <v>11</v>
      </c>
      <c r="D25" s="1"/>
      <c r="E25" s="4"/>
      <c r="F25" s="1"/>
      <c r="G25" s="2" t="s">
        <v>53</v>
      </c>
      <c r="H25" s="2" t="s">
        <v>53</v>
      </c>
      <c r="I25" s="5"/>
      <c r="J25" s="6"/>
      <c r="K25" s="6"/>
      <c r="L25" s="6"/>
      <c r="M25" s="7"/>
      <c r="N25" s="7"/>
      <c r="O25" s="7"/>
      <c r="P25" s="149"/>
    </row>
    <row r="26" spans="2:16" s="93" customFormat="1" x14ac:dyDescent="0.35">
      <c r="B26" s="145"/>
      <c r="C26" s="155">
        <v>12</v>
      </c>
      <c r="D26" s="1"/>
      <c r="E26" s="4"/>
      <c r="F26" s="1"/>
      <c r="G26" s="2" t="s">
        <v>53</v>
      </c>
      <c r="H26" s="2" t="s">
        <v>53</v>
      </c>
      <c r="I26" s="5"/>
      <c r="J26" s="6"/>
      <c r="K26" s="6"/>
      <c r="L26" s="6"/>
      <c r="M26" s="7"/>
      <c r="N26" s="7"/>
      <c r="O26" s="7"/>
      <c r="P26" s="149"/>
    </row>
    <row r="27" spans="2:16" s="93" customFormat="1" x14ac:dyDescent="0.35">
      <c r="B27" s="145"/>
      <c r="C27" s="155">
        <v>13</v>
      </c>
      <c r="D27" s="1"/>
      <c r="E27" s="4"/>
      <c r="F27" s="1"/>
      <c r="G27" s="2" t="s">
        <v>53</v>
      </c>
      <c r="H27" s="2" t="s">
        <v>53</v>
      </c>
      <c r="I27" s="5"/>
      <c r="J27" s="6"/>
      <c r="K27" s="6"/>
      <c r="L27" s="6"/>
      <c r="M27" s="7"/>
      <c r="N27" s="7"/>
      <c r="O27" s="7"/>
      <c r="P27" s="149"/>
    </row>
    <row r="28" spans="2:16" s="93" customFormat="1" x14ac:dyDescent="0.35">
      <c r="B28" s="145"/>
      <c r="C28" s="155">
        <v>14</v>
      </c>
      <c r="D28" s="1"/>
      <c r="E28" s="4"/>
      <c r="F28" s="1"/>
      <c r="G28" s="2" t="s">
        <v>53</v>
      </c>
      <c r="H28" s="2" t="s">
        <v>53</v>
      </c>
      <c r="I28" s="5"/>
      <c r="J28" s="6"/>
      <c r="K28" s="6"/>
      <c r="L28" s="6"/>
      <c r="M28" s="7"/>
      <c r="N28" s="7"/>
      <c r="O28" s="7"/>
      <c r="P28" s="149"/>
    </row>
    <row r="29" spans="2:16" s="93" customFormat="1" x14ac:dyDescent="0.35">
      <c r="B29" s="145"/>
      <c r="C29" s="155">
        <v>15</v>
      </c>
      <c r="D29" s="1"/>
      <c r="E29" s="4"/>
      <c r="F29" s="1"/>
      <c r="G29" s="2" t="s">
        <v>53</v>
      </c>
      <c r="H29" s="2" t="s">
        <v>53</v>
      </c>
      <c r="I29" s="5"/>
      <c r="J29" s="6"/>
      <c r="K29" s="6"/>
      <c r="L29" s="6"/>
      <c r="M29" s="7"/>
      <c r="N29" s="7"/>
      <c r="O29" s="7"/>
      <c r="P29" s="149"/>
    </row>
    <row r="30" spans="2:16" s="93" customFormat="1" x14ac:dyDescent="0.35">
      <c r="B30" s="145"/>
      <c r="C30" s="155">
        <v>16</v>
      </c>
      <c r="D30" s="1"/>
      <c r="E30" s="4"/>
      <c r="F30" s="1"/>
      <c r="G30" s="2" t="s">
        <v>53</v>
      </c>
      <c r="H30" s="2" t="s">
        <v>53</v>
      </c>
      <c r="I30" s="5"/>
      <c r="J30" s="6"/>
      <c r="K30" s="6"/>
      <c r="L30" s="6"/>
      <c r="M30" s="7"/>
      <c r="N30" s="7"/>
      <c r="O30" s="7"/>
      <c r="P30" s="149"/>
    </row>
    <row r="31" spans="2:16" s="93" customFormat="1" x14ac:dyDescent="0.35">
      <c r="B31" s="145"/>
      <c r="C31" s="155">
        <v>17</v>
      </c>
      <c r="D31" s="1"/>
      <c r="E31" s="4"/>
      <c r="F31" s="1"/>
      <c r="G31" s="2" t="s">
        <v>53</v>
      </c>
      <c r="H31" s="2" t="s">
        <v>53</v>
      </c>
      <c r="I31" s="5"/>
      <c r="J31" s="6"/>
      <c r="K31" s="6"/>
      <c r="L31" s="6"/>
      <c r="M31" s="7"/>
      <c r="N31" s="7"/>
      <c r="O31" s="7"/>
      <c r="P31" s="149"/>
    </row>
    <row r="32" spans="2:16" s="93" customFormat="1" x14ac:dyDescent="0.35">
      <c r="B32" s="145"/>
      <c r="C32" s="155">
        <v>18</v>
      </c>
      <c r="D32" s="1"/>
      <c r="E32" s="4"/>
      <c r="F32" s="1"/>
      <c r="G32" s="2" t="s">
        <v>53</v>
      </c>
      <c r="H32" s="2" t="s">
        <v>53</v>
      </c>
      <c r="I32" s="5"/>
      <c r="J32" s="6"/>
      <c r="K32" s="6"/>
      <c r="L32" s="6"/>
      <c r="M32" s="7"/>
      <c r="N32" s="7"/>
      <c r="O32" s="7"/>
      <c r="P32" s="149"/>
    </row>
    <row r="33" spans="2:16" s="93" customFormat="1" x14ac:dyDescent="0.35">
      <c r="B33" s="145"/>
      <c r="C33" s="155">
        <v>19</v>
      </c>
      <c r="D33" s="1"/>
      <c r="E33" s="4"/>
      <c r="F33" s="1"/>
      <c r="G33" s="2" t="s">
        <v>53</v>
      </c>
      <c r="H33" s="2" t="s">
        <v>53</v>
      </c>
      <c r="I33" s="5"/>
      <c r="J33" s="6"/>
      <c r="K33" s="6"/>
      <c r="L33" s="6"/>
      <c r="M33" s="7"/>
      <c r="N33" s="7"/>
      <c r="O33" s="7"/>
      <c r="P33" s="149"/>
    </row>
    <row r="34" spans="2:16" s="93" customFormat="1" x14ac:dyDescent="0.35">
      <c r="B34" s="145"/>
      <c r="C34" s="155">
        <v>20</v>
      </c>
      <c r="D34" s="1"/>
      <c r="E34" s="4"/>
      <c r="F34" s="1"/>
      <c r="G34" s="2" t="s">
        <v>53</v>
      </c>
      <c r="H34" s="2" t="s">
        <v>53</v>
      </c>
      <c r="I34" s="5"/>
      <c r="J34" s="6"/>
      <c r="K34" s="6"/>
      <c r="L34" s="6"/>
      <c r="M34" s="7"/>
      <c r="N34" s="7"/>
      <c r="O34" s="7"/>
      <c r="P34" s="149"/>
    </row>
    <row r="35" spans="2:16" s="93" customFormat="1" x14ac:dyDescent="0.35">
      <c r="B35" s="145"/>
      <c r="C35" s="155">
        <v>21</v>
      </c>
      <c r="D35" s="1"/>
      <c r="E35" s="4"/>
      <c r="F35" s="1"/>
      <c r="G35" s="2" t="s">
        <v>53</v>
      </c>
      <c r="H35" s="2" t="s">
        <v>53</v>
      </c>
      <c r="I35" s="5"/>
      <c r="J35" s="6"/>
      <c r="K35" s="6"/>
      <c r="L35" s="6"/>
      <c r="M35" s="7"/>
      <c r="N35" s="7"/>
      <c r="O35" s="7"/>
      <c r="P35" s="149"/>
    </row>
    <row r="36" spans="2:16" s="93" customFormat="1" x14ac:dyDescent="0.35">
      <c r="B36" s="145"/>
      <c r="C36" s="155">
        <v>22</v>
      </c>
      <c r="D36" s="1"/>
      <c r="E36" s="4"/>
      <c r="F36" s="1"/>
      <c r="G36" s="2" t="s">
        <v>53</v>
      </c>
      <c r="H36" s="2" t="s">
        <v>53</v>
      </c>
      <c r="I36" s="5"/>
      <c r="J36" s="6"/>
      <c r="K36" s="6"/>
      <c r="L36" s="6"/>
      <c r="M36" s="7"/>
      <c r="N36" s="7"/>
      <c r="O36" s="7"/>
      <c r="P36" s="149"/>
    </row>
    <row r="37" spans="2:16" s="93" customFormat="1" x14ac:dyDescent="0.35">
      <c r="B37" s="145"/>
      <c r="C37" s="155">
        <v>23</v>
      </c>
      <c r="D37" s="1"/>
      <c r="E37" s="4"/>
      <c r="F37" s="1"/>
      <c r="G37" s="2" t="s">
        <v>53</v>
      </c>
      <c r="H37" s="2" t="s">
        <v>53</v>
      </c>
      <c r="I37" s="5"/>
      <c r="J37" s="6"/>
      <c r="K37" s="6"/>
      <c r="L37" s="6"/>
      <c r="M37" s="7"/>
      <c r="N37" s="7"/>
      <c r="O37" s="7"/>
      <c r="P37" s="149"/>
    </row>
    <row r="38" spans="2:16" s="93" customFormat="1" x14ac:dyDescent="0.35">
      <c r="B38" s="145"/>
      <c r="C38" s="155">
        <v>24</v>
      </c>
      <c r="D38" s="1"/>
      <c r="E38" s="4"/>
      <c r="F38" s="1"/>
      <c r="G38" s="2" t="s">
        <v>53</v>
      </c>
      <c r="H38" s="2" t="s">
        <v>53</v>
      </c>
      <c r="I38" s="5"/>
      <c r="J38" s="6"/>
      <c r="K38" s="6"/>
      <c r="L38" s="6"/>
      <c r="M38" s="7"/>
      <c r="N38" s="7"/>
      <c r="O38" s="7"/>
      <c r="P38" s="149"/>
    </row>
    <row r="39" spans="2:16" s="93" customFormat="1" x14ac:dyDescent="0.35">
      <c r="B39" s="145"/>
      <c r="C39" s="155">
        <v>25</v>
      </c>
      <c r="D39" s="1"/>
      <c r="E39" s="4"/>
      <c r="F39" s="1"/>
      <c r="G39" s="2" t="s">
        <v>53</v>
      </c>
      <c r="H39" s="2" t="s">
        <v>53</v>
      </c>
      <c r="I39" s="5"/>
      <c r="J39" s="6"/>
      <c r="K39" s="6"/>
      <c r="L39" s="6"/>
      <c r="M39" s="7"/>
      <c r="N39" s="7"/>
      <c r="O39" s="7"/>
      <c r="P39" s="149"/>
    </row>
    <row r="40" spans="2:16" s="93" customFormat="1" x14ac:dyDescent="0.35">
      <c r="B40" s="145"/>
      <c r="C40" s="155">
        <v>26</v>
      </c>
      <c r="D40" s="1"/>
      <c r="E40" s="4"/>
      <c r="F40" s="1"/>
      <c r="G40" s="2" t="s">
        <v>53</v>
      </c>
      <c r="H40" s="2" t="s">
        <v>53</v>
      </c>
      <c r="I40" s="5"/>
      <c r="J40" s="6"/>
      <c r="K40" s="6"/>
      <c r="L40" s="6"/>
      <c r="M40" s="7"/>
      <c r="N40" s="7"/>
      <c r="O40" s="7"/>
      <c r="P40" s="149"/>
    </row>
    <row r="41" spans="2:16" s="93" customFormat="1" x14ac:dyDescent="0.35">
      <c r="B41" s="145"/>
      <c r="C41" s="155">
        <v>27</v>
      </c>
      <c r="D41" s="1"/>
      <c r="E41" s="4"/>
      <c r="F41" s="1"/>
      <c r="G41" s="2" t="s">
        <v>53</v>
      </c>
      <c r="H41" s="2" t="s">
        <v>53</v>
      </c>
      <c r="I41" s="5"/>
      <c r="J41" s="6"/>
      <c r="K41" s="6"/>
      <c r="L41" s="6"/>
      <c r="M41" s="7"/>
      <c r="N41" s="7"/>
      <c r="O41" s="7"/>
      <c r="P41" s="149"/>
    </row>
    <row r="42" spans="2:16" s="93" customFormat="1" x14ac:dyDescent="0.35">
      <c r="B42" s="145"/>
      <c r="C42" s="155">
        <v>28</v>
      </c>
      <c r="D42" s="1"/>
      <c r="E42" s="4"/>
      <c r="F42" s="1"/>
      <c r="G42" s="2" t="s">
        <v>53</v>
      </c>
      <c r="H42" s="2" t="s">
        <v>53</v>
      </c>
      <c r="I42" s="5"/>
      <c r="J42" s="6"/>
      <c r="K42" s="6"/>
      <c r="L42" s="6"/>
      <c r="M42" s="7"/>
      <c r="N42" s="7"/>
      <c r="O42" s="7"/>
      <c r="P42" s="149"/>
    </row>
    <row r="43" spans="2:16" s="93" customFormat="1" x14ac:dyDescent="0.35">
      <c r="B43" s="145"/>
      <c r="C43" s="155">
        <v>29</v>
      </c>
      <c r="D43" s="1"/>
      <c r="E43" s="4"/>
      <c r="F43" s="1"/>
      <c r="G43" s="2" t="s">
        <v>53</v>
      </c>
      <c r="H43" s="2" t="s">
        <v>53</v>
      </c>
      <c r="I43" s="5"/>
      <c r="J43" s="6"/>
      <c r="K43" s="6"/>
      <c r="L43" s="6"/>
      <c r="M43" s="7"/>
      <c r="N43" s="7"/>
      <c r="O43" s="7"/>
      <c r="P43" s="149"/>
    </row>
    <row r="44" spans="2:16" s="93" customFormat="1" x14ac:dyDescent="0.35">
      <c r="B44" s="145"/>
      <c r="C44" s="155">
        <v>30</v>
      </c>
      <c r="D44" s="1"/>
      <c r="E44" s="4"/>
      <c r="F44" s="1"/>
      <c r="G44" s="2" t="s">
        <v>53</v>
      </c>
      <c r="H44" s="2" t="s">
        <v>53</v>
      </c>
      <c r="I44" s="5"/>
      <c r="J44" s="6"/>
      <c r="K44" s="6"/>
      <c r="L44" s="6"/>
      <c r="M44" s="7"/>
      <c r="N44" s="7"/>
      <c r="O44" s="7"/>
      <c r="P44" s="149"/>
    </row>
    <row r="45" spans="2:16" s="93" customFormat="1" x14ac:dyDescent="0.35">
      <c r="B45" s="145"/>
      <c r="C45" s="155">
        <v>31</v>
      </c>
      <c r="D45" s="1"/>
      <c r="E45" s="4"/>
      <c r="F45" s="1"/>
      <c r="G45" s="2" t="s">
        <v>53</v>
      </c>
      <c r="H45" s="2" t="s">
        <v>53</v>
      </c>
      <c r="I45" s="5"/>
      <c r="J45" s="6"/>
      <c r="K45" s="6"/>
      <c r="L45" s="6"/>
      <c r="M45" s="7"/>
      <c r="N45" s="7"/>
      <c r="O45" s="7"/>
      <c r="P45" s="149"/>
    </row>
    <row r="46" spans="2:16" s="93" customFormat="1" x14ac:dyDescent="0.35">
      <c r="B46" s="145"/>
      <c r="C46" s="155">
        <v>32</v>
      </c>
      <c r="D46" s="1"/>
      <c r="E46" s="4"/>
      <c r="F46" s="1"/>
      <c r="G46" s="2" t="s">
        <v>53</v>
      </c>
      <c r="H46" s="2" t="s">
        <v>53</v>
      </c>
      <c r="I46" s="5"/>
      <c r="J46" s="6"/>
      <c r="K46" s="6"/>
      <c r="L46" s="6"/>
      <c r="M46" s="7"/>
      <c r="N46" s="7"/>
      <c r="O46" s="7"/>
      <c r="P46" s="149"/>
    </row>
    <row r="47" spans="2:16" s="93" customFormat="1" x14ac:dyDescent="0.35">
      <c r="B47" s="145"/>
      <c r="C47" s="155">
        <v>33</v>
      </c>
      <c r="D47" s="1"/>
      <c r="E47" s="4"/>
      <c r="F47" s="1"/>
      <c r="G47" s="2" t="s">
        <v>53</v>
      </c>
      <c r="H47" s="2" t="s">
        <v>53</v>
      </c>
      <c r="I47" s="5"/>
      <c r="J47" s="6"/>
      <c r="K47" s="6"/>
      <c r="L47" s="6"/>
      <c r="M47" s="7"/>
      <c r="N47" s="7"/>
      <c r="O47" s="7"/>
      <c r="P47" s="149"/>
    </row>
    <row r="48" spans="2:16" s="93" customFormat="1" x14ac:dyDescent="0.35">
      <c r="B48" s="145"/>
      <c r="C48" s="155">
        <v>34</v>
      </c>
      <c r="D48" s="1"/>
      <c r="E48" s="4"/>
      <c r="F48" s="1"/>
      <c r="G48" s="2" t="s">
        <v>53</v>
      </c>
      <c r="H48" s="2" t="s">
        <v>53</v>
      </c>
      <c r="I48" s="5"/>
      <c r="J48" s="6"/>
      <c r="K48" s="6"/>
      <c r="L48" s="6"/>
      <c r="M48" s="7"/>
      <c r="N48" s="7"/>
      <c r="O48" s="7"/>
      <c r="P48" s="149"/>
    </row>
    <row r="49" spans="2:16" s="93" customFormat="1" x14ac:dyDescent="0.35">
      <c r="B49" s="145"/>
      <c r="C49" s="155">
        <v>35</v>
      </c>
      <c r="D49" s="1"/>
      <c r="E49" s="4"/>
      <c r="F49" s="1"/>
      <c r="G49" s="2" t="s">
        <v>53</v>
      </c>
      <c r="H49" s="2" t="s">
        <v>53</v>
      </c>
      <c r="I49" s="5"/>
      <c r="J49" s="6"/>
      <c r="K49" s="6"/>
      <c r="L49" s="6"/>
      <c r="M49" s="7"/>
      <c r="N49" s="7"/>
      <c r="O49" s="7"/>
      <c r="P49" s="149"/>
    </row>
    <row r="50" spans="2:16" s="93" customFormat="1" x14ac:dyDescent="0.35">
      <c r="B50" s="145"/>
      <c r="C50" s="155">
        <v>36</v>
      </c>
      <c r="D50" s="1"/>
      <c r="E50" s="4"/>
      <c r="F50" s="1"/>
      <c r="G50" s="2" t="s">
        <v>53</v>
      </c>
      <c r="H50" s="2" t="s">
        <v>53</v>
      </c>
      <c r="I50" s="5"/>
      <c r="J50" s="6"/>
      <c r="K50" s="6"/>
      <c r="L50" s="6"/>
      <c r="M50" s="7"/>
      <c r="N50" s="7"/>
      <c r="O50" s="7"/>
      <c r="P50" s="149"/>
    </row>
    <row r="51" spans="2:16" s="93" customFormat="1" x14ac:dyDescent="0.35">
      <c r="B51" s="145"/>
      <c r="C51" s="155">
        <v>37</v>
      </c>
      <c r="D51" s="1"/>
      <c r="E51" s="4"/>
      <c r="F51" s="1"/>
      <c r="G51" s="2" t="s">
        <v>53</v>
      </c>
      <c r="H51" s="2" t="s">
        <v>53</v>
      </c>
      <c r="I51" s="5"/>
      <c r="J51" s="6"/>
      <c r="K51" s="6"/>
      <c r="L51" s="6"/>
      <c r="M51" s="7"/>
      <c r="N51" s="7"/>
      <c r="O51" s="7"/>
      <c r="P51" s="149"/>
    </row>
    <row r="52" spans="2:16" s="93" customFormat="1" x14ac:dyDescent="0.35">
      <c r="B52" s="145"/>
      <c r="C52" s="155">
        <v>38</v>
      </c>
      <c r="D52" s="1"/>
      <c r="E52" s="4"/>
      <c r="F52" s="1"/>
      <c r="G52" s="2" t="s">
        <v>53</v>
      </c>
      <c r="H52" s="2" t="s">
        <v>53</v>
      </c>
      <c r="I52" s="5"/>
      <c r="J52" s="6"/>
      <c r="K52" s="6"/>
      <c r="L52" s="6"/>
      <c r="M52" s="7"/>
      <c r="N52" s="7"/>
      <c r="O52" s="7"/>
      <c r="P52" s="149"/>
    </row>
    <row r="53" spans="2:16" s="93" customFormat="1" x14ac:dyDescent="0.35">
      <c r="B53" s="145"/>
      <c r="C53" s="155">
        <v>39</v>
      </c>
      <c r="D53" s="1"/>
      <c r="E53" s="4"/>
      <c r="F53" s="1"/>
      <c r="G53" s="2" t="s">
        <v>53</v>
      </c>
      <c r="H53" s="2" t="s">
        <v>53</v>
      </c>
      <c r="I53" s="5"/>
      <c r="J53" s="6"/>
      <c r="K53" s="6"/>
      <c r="L53" s="6"/>
      <c r="M53" s="7"/>
      <c r="N53" s="7"/>
      <c r="O53" s="7"/>
      <c r="P53" s="149"/>
    </row>
    <row r="54" spans="2:16" s="93" customFormat="1" x14ac:dyDescent="0.35">
      <c r="B54" s="145"/>
      <c r="C54" s="155">
        <v>40</v>
      </c>
      <c r="D54" s="1"/>
      <c r="E54" s="4"/>
      <c r="F54" s="1"/>
      <c r="G54" s="2" t="s">
        <v>53</v>
      </c>
      <c r="H54" s="2" t="s">
        <v>53</v>
      </c>
      <c r="I54" s="5"/>
      <c r="J54" s="6"/>
      <c r="K54" s="6"/>
      <c r="L54" s="6"/>
      <c r="M54" s="7"/>
      <c r="N54" s="7"/>
      <c r="O54" s="7"/>
      <c r="P54" s="149"/>
    </row>
    <row r="55" spans="2:16" s="93" customFormat="1" x14ac:dyDescent="0.35">
      <c r="B55" s="145"/>
      <c r="C55" s="155">
        <v>41</v>
      </c>
      <c r="D55" s="1"/>
      <c r="E55" s="4"/>
      <c r="F55" s="1"/>
      <c r="G55" s="2" t="s">
        <v>53</v>
      </c>
      <c r="H55" s="2" t="s">
        <v>53</v>
      </c>
      <c r="I55" s="5"/>
      <c r="J55" s="6"/>
      <c r="K55" s="6"/>
      <c r="L55" s="6"/>
      <c r="M55" s="7"/>
      <c r="N55" s="7"/>
      <c r="O55" s="7"/>
      <c r="P55" s="149"/>
    </row>
    <row r="56" spans="2:16" s="93" customFormat="1" x14ac:dyDescent="0.35">
      <c r="B56" s="145"/>
      <c r="C56" s="155">
        <v>42</v>
      </c>
      <c r="D56" s="1"/>
      <c r="E56" s="4"/>
      <c r="F56" s="1"/>
      <c r="G56" s="2" t="s">
        <v>53</v>
      </c>
      <c r="H56" s="2" t="s">
        <v>53</v>
      </c>
      <c r="I56" s="5"/>
      <c r="J56" s="6"/>
      <c r="K56" s="6"/>
      <c r="L56" s="6"/>
      <c r="M56" s="7"/>
      <c r="N56" s="7"/>
      <c r="O56" s="7"/>
      <c r="P56" s="149"/>
    </row>
    <row r="57" spans="2:16" s="93" customFormat="1" x14ac:dyDescent="0.35">
      <c r="B57" s="145"/>
      <c r="C57" s="155">
        <v>43</v>
      </c>
      <c r="D57" s="1"/>
      <c r="E57" s="4"/>
      <c r="F57" s="1"/>
      <c r="G57" s="2" t="s">
        <v>53</v>
      </c>
      <c r="H57" s="2" t="s">
        <v>53</v>
      </c>
      <c r="I57" s="5"/>
      <c r="J57" s="6"/>
      <c r="K57" s="6"/>
      <c r="L57" s="6"/>
      <c r="M57" s="7"/>
      <c r="N57" s="7"/>
      <c r="O57" s="7"/>
      <c r="P57" s="149"/>
    </row>
    <row r="58" spans="2:16" s="93" customFormat="1" x14ac:dyDescent="0.35">
      <c r="B58" s="145"/>
      <c r="C58" s="155">
        <v>44</v>
      </c>
      <c r="D58" s="1"/>
      <c r="E58" s="4"/>
      <c r="F58" s="1"/>
      <c r="G58" s="2" t="s">
        <v>53</v>
      </c>
      <c r="H58" s="2" t="s">
        <v>53</v>
      </c>
      <c r="I58" s="5"/>
      <c r="J58" s="6"/>
      <c r="K58" s="6"/>
      <c r="L58" s="6"/>
      <c r="M58" s="7"/>
      <c r="N58" s="7"/>
      <c r="O58" s="7"/>
      <c r="P58" s="149"/>
    </row>
    <row r="59" spans="2:16" s="93" customFormat="1" x14ac:dyDescent="0.35">
      <c r="B59" s="145"/>
      <c r="C59" s="155">
        <v>45</v>
      </c>
      <c r="D59" s="1"/>
      <c r="E59" s="4"/>
      <c r="F59" s="1"/>
      <c r="G59" s="2" t="s">
        <v>53</v>
      </c>
      <c r="H59" s="2" t="s">
        <v>53</v>
      </c>
      <c r="I59" s="5"/>
      <c r="J59" s="6"/>
      <c r="K59" s="6"/>
      <c r="L59" s="6"/>
      <c r="M59" s="7"/>
      <c r="N59" s="7"/>
      <c r="O59" s="7"/>
      <c r="P59" s="149"/>
    </row>
    <row r="60" spans="2:16" s="93" customFormat="1" x14ac:dyDescent="0.35">
      <c r="B60" s="145"/>
      <c r="C60" s="155">
        <v>46</v>
      </c>
      <c r="D60" s="1"/>
      <c r="E60" s="4"/>
      <c r="F60" s="1"/>
      <c r="G60" s="2" t="s">
        <v>53</v>
      </c>
      <c r="H60" s="2" t="s">
        <v>53</v>
      </c>
      <c r="I60" s="5"/>
      <c r="J60" s="6"/>
      <c r="K60" s="6"/>
      <c r="L60" s="6"/>
      <c r="M60" s="7"/>
      <c r="N60" s="7"/>
      <c r="O60" s="7"/>
      <c r="P60" s="149"/>
    </row>
    <row r="61" spans="2:16" s="93" customFormat="1" x14ac:dyDescent="0.35">
      <c r="B61" s="145"/>
      <c r="C61" s="155">
        <v>47</v>
      </c>
      <c r="D61" s="1"/>
      <c r="E61" s="4"/>
      <c r="F61" s="1"/>
      <c r="G61" s="2" t="s">
        <v>53</v>
      </c>
      <c r="H61" s="2" t="s">
        <v>53</v>
      </c>
      <c r="I61" s="5"/>
      <c r="J61" s="6"/>
      <c r="K61" s="6"/>
      <c r="L61" s="6"/>
      <c r="M61" s="7"/>
      <c r="N61" s="7"/>
      <c r="O61" s="7"/>
      <c r="P61" s="149"/>
    </row>
    <row r="62" spans="2:16" s="93" customFormat="1" x14ac:dyDescent="0.35">
      <c r="B62" s="145"/>
      <c r="C62" s="155">
        <v>48</v>
      </c>
      <c r="D62" s="1"/>
      <c r="E62" s="4"/>
      <c r="F62" s="1"/>
      <c r="G62" s="2" t="s">
        <v>53</v>
      </c>
      <c r="H62" s="2" t="s">
        <v>53</v>
      </c>
      <c r="I62" s="5"/>
      <c r="J62" s="6"/>
      <c r="K62" s="6"/>
      <c r="L62" s="6"/>
      <c r="M62" s="7"/>
      <c r="N62" s="7"/>
      <c r="O62" s="7"/>
      <c r="P62" s="149"/>
    </row>
    <row r="63" spans="2:16" s="93" customFormat="1" x14ac:dyDescent="0.35">
      <c r="B63" s="145"/>
      <c r="C63" s="155">
        <v>49</v>
      </c>
      <c r="D63" s="1"/>
      <c r="E63" s="4"/>
      <c r="F63" s="1"/>
      <c r="G63" s="2" t="s">
        <v>53</v>
      </c>
      <c r="H63" s="2" t="s">
        <v>53</v>
      </c>
      <c r="I63" s="5"/>
      <c r="J63" s="6"/>
      <c r="K63" s="6"/>
      <c r="L63" s="6"/>
      <c r="M63" s="7"/>
      <c r="N63" s="7"/>
      <c r="O63" s="7"/>
      <c r="P63" s="149"/>
    </row>
    <row r="64" spans="2:16" s="93" customFormat="1" x14ac:dyDescent="0.35">
      <c r="B64" s="145"/>
      <c r="C64" s="155">
        <v>50</v>
      </c>
      <c r="D64" s="1"/>
      <c r="E64" s="4"/>
      <c r="F64" s="1"/>
      <c r="G64" s="2" t="s">
        <v>53</v>
      </c>
      <c r="H64" s="2" t="s">
        <v>53</v>
      </c>
      <c r="I64" s="5"/>
      <c r="J64" s="6"/>
      <c r="K64" s="6"/>
      <c r="L64" s="6"/>
      <c r="M64" s="7"/>
      <c r="N64" s="7"/>
      <c r="O64" s="7"/>
      <c r="P64" s="149"/>
    </row>
    <row r="65" spans="2:16" s="93" customFormat="1" x14ac:dyDescent="0.35">
      <c r="B65" s="145"/>
      <c r="C65" s="155">
        <v>51</v>
      </c>
      <c r="D65" s="1"/>
      <c r="E65" s="4"/>
      <c r="F65" s="1"/>
      <c r="G65" s="2" t="s">
        <v>53</v>
      </c>
      <c r="H65" s="2" t="s">
        <v>53</v>
      </c>
      <c r="I65" s="5"/>
      <c r="J65" s="6"/>
      <c r="K65" s="6"/>
      <c r="L65" s="6"/>
      <c r="M65" s="7"/>
      <c r="N65" s="7"/>
      <c r="O65" s="7"/>
      <c r="P65" s="149"/>
    </row>
    <row r="66" spans="2:16" s="93" customFormat="1" x14ac:dyDescent="0.35">
      <c r="B66" s="145"/>
      <c r="C66" s="155">
        <v>52</v>
      </c>
      <c r="D66" s="1"/>
      <c r="E66" s="4"/>
      <c r="F66" s="1"/>
      <c r="G66" s="2" t="s">
        <v>53</v>
      </c>
      <c r="H66" s="2" t="s">
        <v>53</v>
      </c>
      <c r="I66" s="5"/>
      <c r="J66" s="6"/>
      <c r="K66" s="6"/>
      <c r="L66" s="6"/>
      <c r="M66" s="7"/>
      <c r="N66" s="7"/>
      <c r="O66" s="7"/>
      <c r="P66" s="149"/>
    </row>
    <row r="67" spans="2:16" s="93" customFormat="1" x14ac:dyDescent="0.35">
      <c r="B67" s="145"/>
      <c r="C67" s="155">
        <v>53</v>
      </c>
      <c r="D67" s="1"/>
      <c r="E67" s="4"/>
      <c r="F67" s="1"/>
      <c r="G67" s="2" t="s">
        <v>53</v>
      </c>
      <c r="H67" s="2" t="s">
        <v>53</v>
      </c>
      <c r="I67" s="5"/>
      <c r="J67" s="6"/>
      <c r="K67" s="6"/>
      <c r="L67" s="6"/>
      <c r="M67" s="7"/>
      <c r="N67" s="7"/>
      <c r="O67" s="7"/>
      <c r="P67" s="149"/>
    </row>
    <row r="68" spans="2:16" s="93" customFormat="1" x14ac:dyDescent="0.35">
      <c r="B68" s="145"/>
      <c r="C68" s="155">
        <v>54</v>
      </c>
      <c r="D68" s="1"/>
      <c r="E68" s="4"/>
      <c r="F68" s="1"/>
      <c r="G68" s="2" t="s">
        <v>53</v>
      </c>
      <c r="H68" s="2" t="s">
        <v>53</v>
      </c>
      <c r="I68" s="5"/>
      <c r="J68" s="6"/>
      <c r="K68" s="6"/>
      <c r="L68" s="6"/>
      <c r="M68" s="7"/>
      <c r="N68" s="7"/>
      <c r="O68" s="7"/>
      <c r="P68" s="149"/>
    </row>
    <row r="69" spans="2:16" s="93" customFormat="1" x14ac:dyDescent="0.35">
      <c r="B69" s="145"/>
      <c r="C69" s="155">
        <v>55</v>
      </c>
      <c r="D69" s="1"/>
      <c r="E69" s="4"/>
      <c r="F69" s="1"/>
      <c r="G69" s="2" t="s">
        <v>53</v>
      </c>
      <c r="H69" s="2" t="s">
        <v>53</v>
      </c>
      <c r="I69" s="5"/>
      <c r="J69" s="6"/>
      <c r="K69" s="6"/>
      <c r="L69" s="6"/>
      <c r="M69" s="7"/>
      <c r="N69" s="7"/>
      <c r="O69" s="7"/>
      <c r="P69" s="149"/>
    </row>
    <row r="70" spans="2:16" s="93" customFormat="1" x14ac:dyDescent="0.35">
      <c r="B70" s="145"/>
      <c r="C70" s="155">
        <v>56</v>
      </c>
      <c r="D70" s="1"/>
      <c r="E70" s="4"/>
      <c r="F70" s="1"/>
      <c r="G70" s="2" t="s">
        <v>53</v>
      </c>
      <c r="H70" s="2" t="s">
        <v>53</v>
      </c>
      <c r="I70" s="5"/>
      <c r="J70" s="6"/>
      <c r="K70" s="6"/>
      <c r="L70" s="6"/>
      <c r="M70" s="7"/>
      <c r="N70" s="7"/>
      <c r="O70" s="7"/>
      <c r="P70" s="149"/>
    </row>
    <row r="71" spans="2:16" s="93" customFormat="1" x14ac:dyDescent="0.35">
      <c r="B71" s="145"/>
      <c r="C71" s="155">
        <v>57</v>
      </c>
      <c r="D71" s="1"/>
      <c r="E71" s="4"/>
      <c r="F71" s="1"/>
      <c r="G71" s="2" t="s">
        <v>53</v>
      </c>
      <c r="H71" s="2" t="s">
        <v>53</v>
      </c>
      <c r="I71" s="5"/>
      <c r="J71" s="6"/>
      <c r="K71" s="6"/>
      <c r="L71" s="6"/>
      <c r="M71" s="7"/>
      <c r="N71" s="7"/>
      <c r="O71" s="7"/>
      <c r="P71" s="149"/>
    </row>
    <row r="72" spans="2:16" s="93" customFormat="1" x14ac:dyDescent="0.35">
      <c r="B72" s="145"/>
      <c r="C72" s="155">
        <v>58</v>
      </c>
      <c r="D72" s="1"/>
      <c r="E72" s="4"/>
      <c r="F72" s="1"/>
      <c r="G72" s="2" t="s">
        <v>53</v>
      </c>
      <c r="H72" s="2" t="s">
        <v>53</v>
      </c>
      <c r="I72" s="5"/>
      <c r="J72" s="6"/>
      <c r="K72" s="6"/>
      <c r="L72" s="6"/>
      <c r="M72" s="7"/>
      <c r="N72" s="7"/>
      <c r="O72" s="7"/>
      <c r="P72" s="149"/>
    </row>
    <row r="73" spans="2:16" s="93" customFormat="1" x14ac:dyDescent="0.35">
      <c r="B73" s="145"/>
      <c r="C73" s="155">
        <v>59</v>
      </c>
      <c r="D73" s="1"/>
      <c r="E73" s="4"/>
      <c r="F73" s="1"/>
      <c r="G73" s="2" t="s">
        <v>53</v>
      </c>
      <c r="H73" s="2" t="s">
        <v>53</v>
      </c>
      <c r="I73" s="5"/>
      <c r="J73" s="6"/>
      <c r="K73" s="6"/>
      <c r="L73" s="6"/>
      <c r="M73" s="7"/>
      <c r="N73" s="7"/>
      <c r="O73" s="7"/>
      <c r="P73" s="149"/>
    </row>
    <row r="74" spans="2:16" s="93" customFormat="1" x14ac:dyDescent="0.35">
      <c r="B74" s="145"/>
      <c r="C74" s="155">
        <v>60</v>
      </c>
      <c r="D74" s="1"/>
      <c r="E74" s="4"/>
      <c r="F74" s="1"/>
      <c r="G74" s="2" t="s">
        <v>53</v>
      </c>
      <c r="H74" s="2" t="s">
        <v>53</v>
      </c>
      <c r="I74" s="5"/>
      <c r="J74" s="6"/>
      <c r="K74" s="6"/>
      <c r="L74" s="6"/>
      <c r="M74" s="7"/>
      <c r="N74" s="7"/>
      <c r="O74" s="7"/>
      <c r="P74" s="149"/>
    </row>
    <row r="75" spans="2:16" s="93" customFormat="1" x14ac:dyDescent="0.35">
      <c r="B75" s="145"/>
      <c r="C75" s="155">
        <v>61</v>
      </c>
      <c r="D75" s="1"/>
      <c r="E75" s="4"/>
      <c r="F75" s="1"/>
      <c r="G75" s="2" t="s">
        <v>53</v>
      </c>
      <c r="H75" s="2" t="s">
        <v>53</v>
      </c>
      <c r="I75" s="5"/>
      <c r="J75" s="6"/>
      <c r="K75" s="6"/>
      <c r="L75" s="6"/>
      <c r="M75" s="7"/>
      <c r="N75" s="7"/>
      <c r="O75" s="7"/>
      <c r="P75" s="149"/>
    </row>
    <row r="76" spans="2:16" s="93" customFormat="1" x14ac:dyDescent="0.35">
      <c r="B76" s="145"/>
      <c r="C76" s="155">
        <v>62</v>
      </c>
      <c r="D76" s="1"/>
      <c r="E76" s="4"/>
      <c r="F76" s="1"/>
      <c r="G76" s="2" t="s">
        <v>53</v>
      </c>
      <c r="H76" s="2" t="s">
        <v>53</v>
      </c>
      <c r="I76" s="5"/>
      <c r="J76" s="6"/>
      <c r="K76" s="6"/>
      <c r="L76" s="6"/>
      <c r="M76" s="7"/>
      <c r="N76" s="7"/>
      <c r="O76" s="7"/>
      <c r="P76" s="149"/>
    </row>
    <row r="77" spans="2:16" s="93" customFormat="1" x14ac:dyDescent="0.35">
      <c r="B77" s="145"/>
      <c r="C77" s="155">
        <v>63</v>
      </c>
      <c r="D77" s="1"/>
      <c r="E77" s="4"/>
      <c r="F77" s="1"/>
      <c r="G77" s="2" t="s">
        <v>53</v>
      </c>
      <c r="H77" s="2" t="s">
        <v>53</v>
      </c>
      <c r="I77" s="5"/>
      <c r="J77" s="6"/>
      <c r="K77" s="6"/>
      <c r="L77" s="6"/>
      <c r="M77" s="7"/>
      <c r="N77" s="7"/>
      <c r="O77" s="7"/>
      <c r="P77" s="149"/>
    </row>
    <row r="78" spans="2:16" s="93" customFormat="1" x14ac:dyDescent="0.35">
      <c r="B78" s="145"/>
      <c r="C78" s="155">
        <v>64</v>
      </c>
      <c r="D78" s="1"/>
      <c r="E78" s="4"/>
      <c r="F78" s="1"/>
      <c r="G78" s="2" t="s">
        <v>53</v>
      </c>
      <c r="H78" s="2" t="s">
        <v>53</v>
      </c>
      <c r="I78" s="5"/>
      <c r="J78" s="6"/>
      <c r="K78" s="6"/>
      <c r="L78" s="6"/>
      <c r="M78" s="7"/>
      <c r="N78" s="7"/>
      <c r="O78" s="7"/>
      <c r="P78" s="149"/>
    </row>
    <row r="79" spans="2:16" s="93" customFormat="1" x14ac:dyDescent="0.35">
      <c r="B79" s="145"/>
      <c r="C79" s="155">
        <v>65</v>
      </c>
      <c r="D79" s="1"/>
      <c r="E79" s="4"/>
      <c r="F79" s="1"/>
      <c r="G79" s="2" t="s">
        <v>53</v>
      </c>
      <c r="H79" s="2" t="s">
        <v>53</v>
      </c>
      <c r="I79" s="5"/>
      <c r="J79" s="6"/>
      <c r="K79" s="6"/>
      <c r="L79" s="6"/>
      <c r="M79" s="7"/>
      <c r="N79" s="7"/>
      <c r="O79" s="7"/>
      <c r="P79" s="149"/>
    </row>
    <row r="80" spans="2:16" s="93" customFormat="1" x14ac:dyDescent="0.35">
      <c r="B80" s="145"/>
      <c r="C80" s="155">
        <v>66</v>
      </c>
      <c r="D80" s="1"/>
      <c r="E80" s="4"/>
      <c r="F80" s="1"/>
      <c r="G80" s="2" t="s">
        <v>53</v>
      </c>
      <c r="H80" s="2" t="s">
        <v>53</v>
      </c>
      <c r="I80" s="5"/>
      <c r="J80" s="6"/>
      <c r="K80" s="6"/>
      <c r="L80" s="6"/>
      <c r="M80" s="7"/>
      <c r="N80" s="7"/>
      <c r="O80" s="7"/>
      <c r="P80" s="149"/>
    </row>
    <row r="81" spans="2:16" s="93" customFormat="1" x14ac:dyDescent="0.35">
      <c r="B81" s="145"/>
      <c r="C81" s="155">
        <v>67</v>
      </c>
      <c r="D81" s="1"/>
      <c r="E81" s="4"/>
      <c r="F81" s="1"/>
      <c r="G81" s="2" t="s">
        <v>53</v>
      </c>
      <c r="H81" s="2" t="s">
        <v>53</v>
      </c>
      <c r="I81" s="5"/>
      <c r="J81" s="6"/>
      <c r="K81" s="6"/>
      <c r="L81" s="6"/>
      <c r="M81" s="7"/>
      <c r="N81" s="7"/>
      <c r="O81" s="7"/>
      <c r="P81" s="149"/>
    </row>
    <row r="82" spans="2:16" s="93" customFormat="1" x14ac:dyDescent="0.35">
      <c r="B82" s="145"/>
      <c r="C82" s="155">
        <v>68</v>
      </c>
      <c r="D82" s="1"/>
      <c r="E82" s="4"/>
      <c r="F82" s="1"/>
      <c r="G82" s="2" t="s">
        <v>53</v>
      </c>
      <c r="H82" s="2" t="s">
        <v>53</v>
      </c>
      <c r="I82" s="5"/>
      <c r="J82" s="6"/>
      <c r="K82" s="6"/>
      <c r="L82" s="6"/>
      <c r="M82" s="7"/>
      <c r="N82" s="7"/>
      <c r="O82" s="7"/>
      <c r="P82" s="149"/>
    </row>
    <row r="83" spans="2:16" s="93" customFormat="1" x14ac:dyDescent="0.35">
      <c r="B83" s="145"/>
      <c r="C83" s="155">
        <v>69</v>
      </c>
      <c r="D83" s="1"/>
      <c r="E83" s="4"/>
      <c r="F83" s="1"/>
      <c r="G83" s="2" t="s">
        <v>53</v>
      </c>
      <c r="H83" s="2" t="s">
        <v>53</v>
      </c>
      <c r="I83" s="5"/>
      <c r="J83" s="6"/>
      <c r="K83" s="6"/>
      <c r="L83" s="6"/>
      <c r="M83" s="7"/>
      <c r="N83" s="7"/>
      <c r="O83" s="7"/>
      <c r="P83" s="149"/>
    </row>
    <row r="84" spans="2:16" s="93" customFormat="1" x14ac:dyDescent="0.35">
      <c r="B84" s="145"/>
      <c r="C84" s="155">
        <v>70</v>
      </c>
      <c r="D84" s="1"/>
      <c r="E84" s="4"/>
      <c r="F84" s="1"/>
      <c r="G84" s="2" t="s">
        <v>53</v>
      </c>
      <c r="H84" s="2" t="s">
        <v>53</v>
      </c>
      <c r="I84" s="5"/>
      <c r="J84" s="6"/>
      <c r="K84" s="6"/>
      <c r="L84" s="6"/>
      <c r="M84" s="7"/>
      <c r="N84" s="7"/>
      <c r="O84" s="7"/>
      <c r="P84" s="149"/>
    </row>
    <row r="85" spans="2:16" s="93" customFormat="1" x14ac:dyDescent="0.35">
      <c r="B85" s="145"/>
      <c r="C85" s="155">
        <v>71</v>
      </c>
      <c r="D85" s="1"/>
      <c r="E85" s="4"/>
      <c r="F85" s="1"/>
      <c r="G85" s="2" t="s">
        <v>53</v>
      </c>
      <c r="H85" s="2" t="s">
        <v>53</v>
      </c>
      <c r="I85" s="5"/>
      <c r="J85" s="6"/>
      <c r="K85" s="6"/>
      <c r="L85" s="6"/>
      <c r="M85" s="7"/>
      <c r="N85" s="7"/>
      <c r="O85" s="7"/>
      <c r="P85" s="149"/>
    </row>
    <row r="86" spans="2:16" s="93" customFormat="1" x14ac:dyDescent="0.35">
      <c r="B86" s="145"/>
      <c r="C86" s="155">
        <v>72</v>
      </c>
      <c r="D86" s="1"/>
      <c r="E86" s="4"/>
      <c r="F86" s="1"/>
      <c r="G86" s="2" t="s">
        <v>53</v>
      </c>
      <c r="H86" s="2" t="s">
        <v>53</v>
      </c>
      <c r="I86" s="5"/>
      <c r="J86" s="6"/>
      <c r="K86" s="6"/>
      <c r="L86" s="6"/>
      <c r="M86" s="7"/>
      <c r="N86" s="7"/>
      <c r="O86" s="7"/>
      <c r="P86" s="149"/>
    </row>
    <row r="87" spans="2:16" s="93" customFormat="1" x14ac:dyDescent="0.35">
      <c r="B87" s="145"/>
      <c r="C87" s="155">
        <v>73</v>
      </c>
      <c r="D87" s="1"/>
      <c r="E87" s="4"/>
      <c r="F87" s="1"/>
      <c r="G87" s="2" t="s">
        <v>53</v>
      </c>
      <c r="H87" s="2" t="s">
        <v>53</v>
      </c>
      <c r="I87" s="5"/>
      <c r="J87" s="6"/>
      <c r="K87" s="6"/>
      <c r="L87" s="6"/>
      <c r="M87" s="7"/>
      <c r="N87" s="7"/>
      <c r="O87" s="7"/>
      <c r="P87" s="149"/>
    </row>
    <row r="88" spans="2:16" s="93" customFormat="1" x14ac:dyDescent="0.35">
      <c r="B88" s="145"/>
      <c r="C88" s="155">
        <v>74</v>
      </c>
      <c r="D88" s="1"/>
      <c r="E88" s="4"/>
      <c r="F88" s="1"/>
      <c r="G88" s="2" t="s">
        <v>53</v>
      </c>
      <c r="H88" s="2" t="s">
        <v>53</v>
      </c>
      <c r="I88" s="5"/>
      <c r="J88" s="6"/>
      <c r="K88" s="6"/>
      <c r="L88" s="6"/>
      <c r="M88" s="7"/>
      <c r="N88" s="7"/>
      <c r="O88" s="7"/>
      <c r="P88" s="149"/>
    </row>
    <row r="89" spans="2:16" s="93" customFormat="1" x14ac:dyDescent="0.35">
      <c r="B89" s="145"/>
      <c r="C89" s="155">
        <v>75</v>
      </c>
      <c r="D89" s="1"/>
      <c r="E89" s="4"/>
      <c r="F89" s="1"/>
      <c r="G89" s="2" t="s">
        <v>53</v>
      </c>
      <c r="H89" s="2" t="s">
        <v>53</v>
      </c>
      <c r="I89" s="5"/>
      <c r="J89" s="6"/>
      <c r="K89" s="6"/>
      <c r="L89" s="6"/>
      <c r="M89" s="7"/>
      <c r="N89" s="7"/>
      <c r="O89" s="7"/>
      <c r="P89" s="149"/>
    </row>
    <row r="90" spans="2:16" s="93" customFormat="1" x14ac:dyDescent="0.35">
      <c r="B90" s="145"/>
      <c r="C90" s="155">
        <v>76</v>
      </c>
      <c r="D90" s="1"/>
      <c r="E90" s="4"/>
      <c r="F90" s="1"/>
      <c r="G90" s="2" t="s">
        <v>53</v>
      </c>
      <c r="H90" s="2" t="s">
        <v>53</v>
      </c>
      <c r="I90" s="5"/>
      <c r="J90" s="6"/>
      <c r="K90" s="6"/>
      <c r="L90" s="6"/>
      <c r="M90" s="7"/>
      <c r="N90" s="7"/>
      <c r="O90" s="7"/>
      <c r="P90" s="149"/>
    </row>
    <row r="91" spans="2:16" s="93" customFormat="1" x14ac:dyDescent="0.35">
      <c r="B91" s="145"/>
      <c r="C91" s="155">
        <v>77</v>
      </c>
      <c r="D91" s="1"/>
      <c r="E91" s="4"/>
      <c r="F91" s="1"/>
      <c r="G91" s="2" t="s">
        <v>53</v>
      </c>
      <c r="H91" s="2" t="s">
        <v>53</v>
      </c>
      <c r="I91" s="5"/>
      <c r="J91" s="6"/>
      <c r="K91" s="6"/>
      <c r="L91" s="6"/>
      <c r="M91" s="7"/>
      <c r="N91" s="7"/>
      <c r="O91" s="7"/>
      <c r="P91" s="149"/>
    </row>
    <row r="92" spans="2:16" s="93" customFormat="1" x14ac:dyDescent="0.35">
      <c r="B92" s="145"/>
      <c r="C92" s="155">
        <v>78</v>
      </c>
      <c r="D92" s="1"/>
      <c r="E92" s="4"/>
      <c r="F92" s="1"/>
      <c r="G92" s="2" t="s">
        <v>53</v>
      </c>
      <c r="H92" s="2" t="s">
        <v>53</v>
      </c>
      <c r="I92" s="5"/>
      <c r="J92" s="6"/>
      <c r="K92" s="6"/>
      <c r="L92" s="6"/>
      <c r="M92" s="7"/>
      <c r="N92" s="7"/>
      <c r="O92" s="7"/>
      <c r="P92" s="149"/>
    </row>
    <row r="93" spans="2:16" s="93" customFormat="1" x14ac:dyDescent="0.35">
      <c r="B93" s="145"/>
      <c r="C93" s="155">
        <v>79</v>
      </c>
      <c r="D93" s="1"/>
      <c r="E93" s="4"/>
      <c r="F93" s="1"/>
      <c r="G93" s="2" t="s">
        <v>53</v>
      </c>
      <c r="H93" s="2" t="s">
        <v>53</v>
      </c>
      <c r="I93" s="5"/>
      <c r="J93" s="6"/>
      <c r="K93" s="6"/>
      <c r="L93" s="6"/>
      <c r="M93" s="7"/>
      <c r="N93" s="7"/>
      <c r="O93" s="7"/>
      <c r="P93" s="149"/>
    </row>
    <row r="94" spans="2:16" s="93" customFormat="1" x14ac:dyDescent="0.35">
      <c r="B94" s="145"/>
      <c r="C94" s="155">
        <v>80</v>
      </c>
      <c r="D94" s="1"/>
      <c r="E94" s="4"/>
      <c r="F94" s="1"/>
      <c r="G94" s="2" t="s">
        <v>53</v>
      </c>
      <c r="H94" s="2" t="s">
        <v>53</v>
      </c>
      <c r="I94" s="5"/>
      <c r="J94" s="6"/>
      <c r="K94" s="6"/>
      <c r="L94" s="6"/>
      <c r="M94" s="7"/>
      <c r="N94" s="7"/>
      <c r="O94" s="7"/>
      <c r="P94" s="149"/>
    </row>
    <row r="95" spans="2:16" s="93" customFormat="1" x14ac:dyDescent="0.35">
      <c r="B95" s="145"/>
      <c r="C95" s="155">
        <v>81</v>
      </c>
      <c r="D95" s="1"/>
      <c r="E95" s="4"/>
      <c r="F95" s="1"/>
      <c r="G95" s="2" t="s">
        <v>53</v>
      </c>
      <c r="H95" s="2" t="s">
        <v>53</v>
      </c>
      <c r="I95" s="5"/>
      <c r="J95" s="6"/>
      <c r="K95" s="6"/>
      <c r="L95" s="6"/>
      <c r="M95" s="7"/>
      <c r="N95" s="7"/>
      <c r="O95" s="7"/>
      <c r="P95" s="149"/>
    </row>
    <row r="96" spans="2:16" s="93" customFormat="1" x14ac:dyDescent="0.35">
      <c r="B96" s="145"/>
      <c r="C96" s="155">
        <v>82</v>
      </c>
      <c r="D96" s="1"/>
      <c r="E96" s="4"/>
      <c r="F96" s="1"/>
      <c r="G96" s="2" t="s">
        <v>53</v>
      </c>
      <c r="H96" s="2" t="s">
        <v>53</v>
      </c>
      <c r="I96" s="5"/>
      <c r="J96" s="6"/>
      <c r="K96" s="6"/>
      <c r="L96" s="6"/>
      <c r="M96" s="7"/>
      <c r="N96" s="7"/>
      <c r="O96" s="7"/>
      <c r="P96" s="149"/>
    </row>
    <row r="97" spans="2:16" s="93" customFormat="1" x14ac:dyDescent="0.35">
      <c r="B97" s="145"/>
      <c r="C97" s="155">
        <v>83</v>
      </c>
      <c r="D97" s="1"/>
      <c r="E97" s="4"/>
      <c r="F97" s="1"/>
      <c r="G97" s="2" t="s">
        <v>53</v>
      </c>
      <c r="H97" s="2" t="s">
        <v>53</v>
      </c>
      <c r="I97" s="5"/>
      <c r="J97" s="6"/>
      <c r="K97" s="6"/>
      <c r="L97" s="6"/>
      <c r="M97" s="7"/>
      <c r="N97" s="7"/>
      <c r="O97" s="7"/>
      <c r="P97" s="149"/>
    </row>
    <row r="98" spans="2:16" s="93" customFormat="1" x14ac:dyDescent="0.35">
      <c r="B98" s="145"/>
      <c r="C98" s="155">
        <v>84</v>
      </c>
      <c r="D98" s="1"/>
      <c r="E98" s="4"/>
      <c r="F98" s="1"/>
      <c r="G98" s="2" t="s">
        <v>53</v>
      </c>
      <c r="H98" s="2" t="s">
        <v>53</v>
      </c>
      <c r="I98" s="5"/>
      <c r="J98" s="6"/>
      <c r="K98" s="6"/>
      <c r="L98" s="6"/>
      <c r="M98" s="7"/>
      <c r="N98" s="7"/>
      <c r="O98" s="7"/>
      <c r="P98" s="149"/>
    </row>
    <row r="99" spans="2:16" s="93" customFormat="1" x14ac:dyDescent="0.35">
      <c r="B99" s="145"/>
      <c r="C99" s="155">
        <v>85</v>
      </c>
      <c r="D99" s="1"/>
      <c r="E99" s="4"/>
      <c r="F99" s="1"/>
      <c r="G99" s="2" t="s">
        <v>53</v>
      </c>
      <c r="H99" s="2" t="s">
        <v>53</v>
      </c>
      <c r="I99" s="5"/>
      <c r="J99" s="6"/>
      <c r="K99" s="6"/>
      <c r="L99" s="6"/>
      <c r="M99" s="7"/>
      <c r="N99" s="7"/>
      <c r="O99" s="7"/>
      <c r="P99" s="149"/>
    </row>
    <row r="100" spans="2:16" s="93" customFormat="1" x14ac:dyDescent="0.35">
      <c r="B100" s="145"/>
      <c r="C100" s="155">
        <v>86</v>
      </c>
      <c r="D100" s="1"/>
      <c r="E100" s="4"/>
      <c r="F100" s="1"/>
      <c r="G100" s="2" t="s">
        <v>53</v>
      </c>
      <c r="H100" s="2" t="s">
        <v>53</v>
      </c>
      <c r="I100" s="5"/>
      <c r="J100" s="6"/>
      <c r="K100" s="6"/>
      <c r="L100" s="6"/>
      <c r="M100" s="7"/>
      <c r="N100" s="7"/>
      <c r="O100" s="7"/>
      <c r="P100" s="149"/>
    </row>
    <row r="101" spans="2:16" s="93" customFormat="1" x14ac:dyDescent="0.35">
      <c r="B101" s="145"/>
      <c r="C101" s="155">
        <v>87</v>
      </c>
      <c r="D101" s="1"/>
      <c r="E101" s="4"/>
      <c r="F101" s="1"/>
      <c r="G101" s="2" t="s">
        <v>53</v>
      </c>
      <c r="H101" s="2" t="s">
        <v>53</v>
      </c>
      <c r="I101" s="5"/>
      <c r="J101" s="6"/>
      <c r="K101" s="6"/>
      <c r="L101" s="6"/>
      <c r="M101" s="7"/>
      <c r="N101" s="7"/>
      <c r="O101" s="7"/>
      <c r="P101" s="149"/>
    </row>
    <row r="102" spans="2:16" s="93" customFormat="1" x14ac:dyDescent="0.35">
      <c r="B102" s="145"/>
      <c r="C102" s="155">
        <v>88</v>
      </c>
      <c r="D102" s="1"/>
      <c r="E102" s="4"/>
      <c r="F102" s="1"/>
      <c r="G102" s="2" t="s">
        <v>53</v>
      </c>
      <c r="H102" s="2" t="s">
        <v>53</v>
      </c>
      <c r="I102" s="5"/>
      <c r="J102" s="6"/>
      <c r="K102" s="6"/>
      <c r="L102" s="6"/>
      <c r="M102" s="7"/>
      <c r="N102" s="7"/>
      <c r="O102" s="7"/>
      <c r="P102" s="149"/>
    </row>
    <row r="103" spans="2:16" s="93" customFormat="1" x14ac:dyDescent="0.35">
      <c r="B103" s="145"/>
      <c r="C103" s="155">
        <v>89</v>
      </c>
      <c r="D103" s="1"/>
      <c r="E103" s="4"/>
      <c r="F103" s="1"/>
      <c r="G103" s="2" t="s">
        <v>53</v>
      </c>
      <c r="H103" s="2" t="s">
        <v>53</v>
      </c>
      <c r="I103" s="5"/>
      <c r="J103" s="6"/>
      <c r="K103" s="6"/>
      <c r="L103" s="6"/>
      <c r="M103" s="7"/>
      <c r="N103" s="7"/>
      <c r="O103" s="7"/>
      <c r="P103" s="149"/>
    </row>
    <row r="104" spans="2:16" s="93" customFormat="1" x14ac:dyDescent="0.35">
      <c r="B104" s="145"/>
      <c r="C104" s="155">
        <v>90</v>
      </c>
      <c r="D104" s="1"/>
      <c r="E104" s="4"/>
      <c r="F104" s="1"/>
      <c r="G104" s="2" t="s">
        <v>53</v>
      </c>
      <c r="H104" s="2" t="s">
        <v>53</v>
      </c>
      <c r="I104" s="5"/>
      <c r="J104" s="6"/>
      <c r="K104" s="6"/>
      <c r="L104" s="6"/>
      <c r="M104" s="7"/>
      <c r="N104" s="7"/>
      <c r="O104" s="7"/>
      <c r="P104" s="149"/>
    </row>
    <row r="105" spans="2:16" s="93" customFormat="1" x14ac:dyDescent="0.35">
      <c r="B105" s="145"/>
      <c r="C105" s="155">
        <v>91</v>
      </c>
      <c r="D105" s="1"/>
      <c r="E105" s="4"/>
      <c r="F105" s="1"/>
      <c r="G105" s="2" t="s">
        <v>53</v>
      </c>
      <c r="H105" s="2" t="s">
        <v>53</v>
      </c>
      <c r="I105" s="5"/>
      <c r="J105" s="6"/>
      <c r="K105" s="6"/>
      <c r="L105" s="6"/>
      <c r="M105" s="7"/>
      <c r="N105" s="7"/>
      <c r="O105" s="7"/>
      <c r="P105" s="149"/>
    </row>
    <row r="106" spans="2:16" s="93" customFormat="1" x14ac:dyDescent="0.35">
      <c r="B106" s="145"/>
      <c r="C106" s="155">
        <v>92</v>
      </c>
      <c r="D106" s="1"/>
      <c r="E106" s="4"/>
      <c r="F106" s="1"/>
      <c r="G106" s="2" t="s">
        <v>53</v>
      </c>
      <c r="H106" s="2" t="s">
        <v>53</v>
      </c>
      <c r="I106" s="5"/>
      <c r="J106" s="6"/>
      <c r="K106" s="6"/>
      <c r="L106" s="6"/>
      <c r="M106" s="7"/>
      <c r="N106" s="7"/>
      <c r="O106" s="7"/>
      <c r="P106" s="149"/>
    </row>
    <row r="107" spans="2:16" s="93" customFormat="1" x14ac:dyDescent="0.35">
      <c r="B107" s="145"/>
      <c r="C107" s="155">
        <v>93</v>
      </c>
      <c r="D107" s="1"/>
      <c r="E107" s="4"/>
      <c r="F107" s="1"/>
      <c r="G107" s="2" t="s">
        <v>53</v>
      </c>
      <c r="H107" s="2" t="s">
        <v>53</v>
      </c>
      <c r="I107" s="5"/>
      <c r="J107" s="6"/>
      <c r="K107" s="6"/>
      <c r="L107" s="6"/>
      <c r="M107" s="7"/>
      <c r="N107" s="7"/>
      <c r="O107" s="7"/>
      <c r="P107" s="149"/>
    </row>
    <row r="108" spans="2:16" s="93" customFormat="1" x14ac:dyDescent="0.35">
      <c r="B108" s="145"/>
      <c r="C108" s="155">
        <v>94</v>
      </c>
      <c r="D108" s="1"/>
      <c r="E108" s="4"/>
      <c r="F108" s="1"/>
      <c r="G108" s="2" t="s">
        <v>53</v>
      </c>
      <c r="H108" s="2" t="s">
        <v>53</v>
      </c>
      <c r="I108" s="5"/>
      <c r="J108" s="6"/>
      <c r="K108" s="6"/>
      <c r="L108" s="6"/>
      <c r="M108" s="7"/>
      <c r="N108" s="7"/>
      <c r="O108" s="7"/>
      <c r="P108" s="149"/>
    </row>
    <row r="109" spans="2:16" s="93" customFormat="1" x14ac:dyDescent="0.35">
      <c r="B109" s="145"/>
      <c r="C109" s="155">
        <v>95</v>
      </c>
      <c r="D109" s="1"/>
      <c r="E109" s="4"/>
      <c r="F109" s="1"/>
      <c r="G109" s="2" t="s">
        <v>53</v>
      </c>
      <c r="H109" s="2" t="s">
        <v>53</v>
      </c>
      <c r="I109" s="5"/>
      <c r="J109" s="6"/>
      <c r="K109" s="6"/>
      <c r="L109" s="6"/>
      <c r="M109" s="7"/>
      <c r="N109" s="7"/>
      <c r="O109" s="7"/>
      <c r="P109" s="149"/>
    </row>
    <row r="110" spans="2:16" s="93" customFormat="1" x14ac:dyDescent="0.35">
      <c r="B110" s="145"/>
      <c r="C110" s="155">
        <v>96</v>
      </c>
      <c r="D110" s="1"/>
      <c r="E110" s="4"/>
      <c r="F110" s="1"/>
      <c r="G110" s="2" t="s">
        <v>53</v>
      </c>
      <c r="H110" s="2" t="s">
        <v>53</v>
      </c>
      <c r="I110" s="5"/>
      <c r="J110" s="6"/>
      <c r="K110" s="6"/>
      <c r="L110" s="6"/>
      <c r="M110" s="7"/>
      <c r="N110" s="7"/>
      <c r="O110" s="7"/>
      <c r="P110" s="149"/>
    </row>
    <row r="111" spans="2:16" s="93" customFormat="1" x14ac:dyDescent="0.35">
      <c r="B111" s="145"/>
      <c r="C111" s="155">
        <v>97</v>
      </c>
      <c r="D111" s="1"/>
      <c r="E111" s="4"/>
      <c r="F111" s="1"/>
      <c r="G111" s="2" t="s">
        <v>53</v>
      </c>
      <c r="H111" s="2" t="s">
        <v>53</v>
      </c>
      <c r="I111" s="5"/>
      <c r="J111" s="6"/>
      <c r="K111" s="6"/>
      <c r="L111" s="6"/>
      <c r="M111" s="7"/>
      <c r="N111" s="7"/>
      <c r="O111" s="7"/>
      <c r="P111" s="149"/>
    </row>
    <row r="112" spans="2:16" s="93" customFormat="1" x14ac:dyDescent="0.35">
      <c r="B112" s="145"/>
      <c r="C112" s="155">
        <v>98</v>
      </c>
      <c r="D112" s="1"/>
      <c r="E112" s="4"/>
      <c r="F112" s="1"/>
      <c r="G112" s="2" t="s">
        <v>53</v>
      </c>
      <c r="H112" s="2" t="s">
        <v>53</v>
      </c>
      <c r="I112" s="5"/>
      <c r="J112" s="6"/>
      <c r="K112" s="6"/>
      <c r="L112" s="6"/>
      <c r="M112" s="7"/>
      <c r="N112" s="7"/>
      <c r="O112" s="7"/>
      <c r="P112" s="149"/>
    </row>
    <row r="113" spans="2:16" s="93" customFormat="1" x14ac:dyDescent="0.35">
      <c r="B113" s="145"/>
      <c r="C113" s="155">
        <v>99</v>
      </c>
      <c r="D113" s="1"/>
      <c r="E113" s="4"/>
      <c r="F113" s="1"/>
      <c r="G113" s="2" t="s">
        <v>53</v>
      </c>
      <c r="H113" s="2" t="s">
        <v>53</v>
      </c>
      <c r="I113" s="5"/>
      <c r="J113" s="6"/>
      <c r="K113" s="6"/>
      <c r="L113" s="6"/>
      <c r="M113" s="7"/>
      <c r="N113" s="7"/>
      <c r="O113" s="7"/>
      <c r="P113" s="149"/>
    </row>
    <row r="114" spans="2:16" s="93" customFormat="1" x14ac:dyDescent="0.35">
      <c r="B114" s="145"/>
      <c r="C114" s="155">
        <v>100</v>
      </c>
      <c r="D114" s="1"/>
      <c r="E114" s="4"/>
      <c r="F114" s="1"/>
      <c r="G114" s="2" t="s">
        <v>53</v>
      </c>
      <c r="H114" s="2" t="s">
        <v>53</v>
      </c>
      <c r="I114" s="5"/>
      <c r="J114" s="6"/>
      <c r="K114" s="6"/>
      <c r="L114" s="6"/>
      <c r="M114" s="7"/>
      <c r="N114" s="7"/>
      <c r="O114" s="7"/>
      <c r="P114" s="149"/>
    </row>
    <row r="115" spans="2:16" s="93" customFormat="1" x14ac:dyDescent="0.35">
      <c r="B115" s="145"/>
      <c r="C115" s="155">
        <v>101</v>
      </c>
      <c r="D115" s="1"/>
      <c r="E115" s="4"/>
      <c r="F115" s="1"/>
      <c r="G115" s="2" t="s">
        <v>53</v>
      </c>
      <c r="H115" s="2" t="s">
        <v>53</v>
      </c>
      <c r="I115" s="5"/>
      <c r="J115" s="6"/>
      <c r="K115" s="6"/>
      <c r="L115" s="6"/>
      <c r="M115" s="7"/>
      <c r="N115" s="7"/>
      <c r="O115" s="7"/>
      <c r="P115" s="149"/>
    </row>
    <row r="116" spans="2:16" s="93" customFormat="1" x14ac:dyDescent="0.35">
      <c r="B116" s="145"/>
      <c r="C116" s="155">
        <v>102</v>
      </c>
      <c r="D116" s="1"/>
      <c r="E116" s="4"/>
      <c r="F116" s="1"/>
      <c r="G116" s="2" t="s">
        <v>53</v>
      </c>
      <c r="H116" s="2" t="s">
        <v>53</v>
      </c>
      <c r="I116" s="5"/>
      <c r="J116" s="6"/>
      <c r="K116" s="6"/>
      <c r="L116" s="6"/>
      <c r="M116" s="7"/>
      <c r="N116" s="7"/>
      <c r="O116" s="7"/>
      <c r="P116" s="149"/>
    </row>
    <row r="117" spans="2:16" s="93" customFormat="1" x14ac:dyDescent="0.35">
      <c r="B117" s="145"/>
      <c r="C117" s="155">
        <v>103</v>
      </c>
      <c r="D117" s="1"/>
      <c r="E117" s="4"/>
      <c r="F117" s="1"/>
      <c r="G117" s="2" t="s">
        <v>53</v>
      </c>
      <c r="H117" s="2" t="s">
        <v>53</v>
      </c>
      <c r="I117" s="5"/>
      <c r="J117" s="6"/>
      <c r="K117" s="6"/>
      <c r="L117" s="6"/>
      <c r="M117" s="7"/>
      <c r="N117" s="7"/>
      <c r="O117" s="7"/>
      <c r="P117" s="149"/>
    </row>
    <row r="118" spans="2:16" s="93" customFormat="1" x14ac:dyDescent="0.35">
      <c r="B118" s="145"/>
      <c r="C118" s="155">
        <v>104</v>
      </c>
      <c r="D118" s="1"/>
      <c r="E118" s="4"/>
      <c r="F118" s="1"/>
      <c r="G118" s="2" t="s">
        <v>53</v>
      </c>
      <c r="H118" s="2" t="s">
        <v>53</v>
      </c>
      <c r="I118" s="5"/>
      <c r="J118" s="6"/>
      <c r="K118" s="6"/>
      <c r="L118" s="6"/>
      <c r="M118" s="7"/>
      <c r="N118" s="7"/>
      <c r="O118" s="7"/>
      <c r="P118" s="149"/>
    </row>
    <row r="119" spans="2:16" s="93" customFormat="1" x14ac:dyDescent="0.35">
      <c r="B119" s="145"/>
      <c r="C119" s="155">
        <v>105</v>
      </c>
      <c r="D119" s="1"/>
      <c r="E119" s="4"/>
      <c r="F119" s="1"/>
      <c r="G119" s="2" t="s">
        <v>53</v>
      </c>
      <c r="H119" s="2" t="s">
        <v>53</v>
      </c>
      <c r="I119" s="5"/>
      <c r="J119" s="6"/>
      <c r="K119" s="6"/>
      <c r="L119" s="6"/>
      <c r="M119" s="7"/>
      <c r="N119" s="7"/>
      <c r="O119" s="7"/>
      <c r="P119" s="149"/>
    </row>
    <row r="120" spans="2:16" s="93" customFormat="1" x14ac:dyDescent="0.35">
      <c r="B120" s="145"/>
      <c r="C120" s="155">
        <v>106</v>
      </c>
      <c r="D120" s="1"/>
      <c r="E120" s="4"/>
      <c r="F120" s="1"/>
      <c r="G120" s="2" t="s">
        <v>53</v>
      </c>
      <c r="H120" s="2" t="s">
        <v>53</v>
      </c>
      <c r="I120" s="5"/>
      <c r="J120" s="6"/>
      <c r="K120" s="6"/>
      <c r="L120" s="6"/>
      <c r="M120" s="7"/>
      <c r="N120" s="7"/>
      <c r="O120" s="7"/>
      <c r="P120" s="149"/>
    </row>
    <row r="121" spans="2:16" s="93" customFormat="1" x14ac:dyDescent="0.35">
      <c r="B121" s="145"/>
      <c r="C121" s="155">
        <v>107</v>
      </c>
      <c r="D121" s="1"/>
      <c r="E121" s="4"/>
      <c r="F121" s="1"/>
      <c r="G121" s="2" t="s">
        <v>53</v>
      </c>
      <c r="H121" s="2" t="s">
        <v>53</v>
      </c>
      <c r="I121" s="5"/>
      <c r="J121" s="6"/>
      <c r="K121" s="6"/>
      <c r="L121" s="6"/>
      <c r="M121" s="7"/>
      <c r="N121" s="7"/>
      <c r="O121" s="7"/>
      <c r="P121" s="149"/>
    </row>
    <row r="122" spans="2:16" s="93" customFormat="1" x14ac:dyDescent="0.35">
      <c r="B122" s="145"/>
      <c r="C122" s="155">
        <v>108</v>
      </c>
      <c r="D122" s="1"/>
      <c r="E122" s="4"/>
      <c r="F122" s="1"/>
      <c r="G122" s="2" t="s">
        <v>53</v>
      </c>
      <c r="H122" s="2" t="s">
        <v>53</v>
      </c>
      <c r="I122" s="5"/>
      <c r="J122" s="6"/>
      <c r="K122" s="6"/>
      <c r="L122" s="6"/>
      <c r="M122" s="7"/>
      <c r="N122" s="7"/>
      <c r="O122" s="7"/>
      <c r="P122" s="149"/>
    </row>
    <row r="123" spans="2:16" s="93" customFormat="1" x14ac:dyDescent="0.35">
      <c r="B123" s="145"/>
      <c r="C123" s="155">
        <v>109</v>
      </c>
      <c r="D123" s="1"/>
      <c r="E123" s="4"/>
      <c r="F123" s="1"/>
      <c r="G123" s="2" t="s">
        <v>53</v>
      </c>
      <c r="H123" s="2" t="s">
        <v>53</v>
      </c>
      <c r="I123" s="5"/>
      <c r="J123" s="6"/>
      <c r="K123" s="6"/>
      <c r="L123" s="6"/>
      <c r="M123" s="7"/>
      <c r="N123" s="7"/>
      <c r="O123" s="7"/>
      <c r="P123" s="149"/>
    </row>
    <row r="124" spans="2:16" s="93" customFormat="1" x14ac:dyDescent="0.35">
      <c r="B124" s="145"/>
      <c r="C124" s="155">
        <v>110</v>
      </c>
      <c r="D124" s="1"/>
      <c r="E124" s="4"/>
      <c r="F124" s="1"/>
      <c r="G124" s="2" t="s">
        <v>53</v>
      </c>
      <c r="H124" s="2" t="s">
        <v>53</v>
      </c>
      <c r="I124" s="5"/>
      <c r="J124" s="6"/>
      <c r="K124" s="6"/>
      <c r="L124" s="6"/>
      <c r="M124" s="7"/>
      <c r="N124" s="7"/>
      <c r="O124" s="7"/>
      <c r="P124" s="149"/>
    </row>
    <row r="125" spans="2:16" s="93" customFormat="1" x14ac:dyDescent="0.35">
      <c r="B125" s="145"/>
      <c r="C125" s="155">
        <v>111</v>
      </c>
      <c r="D125" s="1"/>
      <c r="E125" s="4"/>
      <c r="F125" s="1"/>
      <c r="G125" s="2" t="s">
        <v>53</v>
      </c>
      <c r="H125" s="2" t="s">
        <v>53</v>
      </c>
      <c r="I125" s="5"/>
      <c r="J125" s="6"/>
      <c r="K125" s="6"/>
      <c r="L125" s="6"/>
      <c r="M125" s="7"/>
      <c r="N125" s="7"/>
      <c r="O125" s="7"/>
      <c r="P125" s="149"/>
    </row>
    <row r="126" spans="2:16" s="93" customFormat="1" x14ac:dyDescent="0.35">
      <c r="B126" s="145"/>
      <c r="C126" s="155">
        <v>112</v>
      </c>
      <c r="D126" s="1"/>
      <c r="E126" s="4"/>
      <c r="F126" s="1"/>
      <c r="G126" s="2" t="s">
        <v>53</v>
      </c>
      <c r="H126" s="2" t="s">
        <v>53</v>
      </c>
      <c r="I126" s="5"/>
      <c r="J126" s="6"/>
      <c r="K126" s="6"/>
      <c r="L126" s="6"/>
      <c r="M126" s="7"/>
      <c r="N126" s="7"/>
      <c r="O126" s="7"/>
      <c r="P126" s="149"/>
    </row>
    <row r="127" spans="2:16" s="93" customFormat="1" x14ac:dyDescent="0.35">
      <c r="B127" s="145"/>
      <c r="C127" s="155">
        <v>113</v>
      </c>
      <c r="D127" s="1"/>
      <c r="E127" s="4"/>
      <c r="F127" s="1"/>
      <c r="G127" s="2" t="s">
        <v>53</v>
      </c>
      <c r="H127" s="2" t="s">
        <v>53</v>
      </c>
      <c r="I127" s="5"/>
      <c r="J127" s="6"/>
      <c r="K127" s="6"/>
      <c r="L127" s="6"/>
      <c r="M127" s="7"/>
      <c r="N127" s="7"/>
      <c r="O127" s="7"/>
      <c r="P127" s="149"/>
    </row>
    <row r="128" spans="2:16" s="93" customFormat="1" x14ac:dyDescent="0.35">
      <c r="B128" s="145"/>
      <c r="C128" s="155">
        <v>114</v>
      </c>
      <c r="D128" s="1"/>
      <c r="E128" s="4"/>
      <c r="F128" s="1"/>
      <c r="G128" s="2" t="s">
        <v>53</v>
      </c>
      <c r="H128" s="2" t="s">
        <v>53</v>
      </c>
      <c r="I128" s="5"/>
      <c r="J128" s="6"/>
      <c r="K128" s="6"/>
      <c r="L128" s="6"/>
      <c r="M128" s="7"/>
      <c r="N128" s="7"/>
      <c r="O128" s="7"/>
      <c r="P128" s="149"/>
    </row>
    <row r="129" spans="2:16" s="93" customFormat="1" x14ac:dyDescent="0.35">
      <c r="B129" s="145"/>
      <c r="C129" s="155">
        <v>115</v>
      </c>
      <c r="D129" s="1"/>
      <c r="E129" s="4"/>
      <c r="F129" s="1"/>
      <c r="G129" s="2" t="s">
        <v>53</v>
      </c>
      <c r="H129" s="2" t="s">
        <v>53</v>
      </c>
      <c r="I129" s="5"/>
      <c r="J129" s="6"/>
      <c r="K129" s="6"/>
      <c r="L129" s="6"/>
      <c r="M129" s="7"/>
      <c r="N129" s="7"/>
      <c r="O129" s="7"/>
      <c r="P129" s="149"/>
    </row>
    <row r="130" spans="2:16" s="93" customFormat="1" x14ac:dyDescent="0.35">
      <c r="B130" s="145"/>
      <c r="C130" s="155">
        <v>116</v>
      </c>
      <c r="D130" s="1"/>
      <c r="E130" s="4"/>
      <c r="F130" s="1"/>
      <c r="G130" s="2" t="s">
        <v>53</v>
      </c>
      <c r="H130" s="2" t="s">
        <v>53</v>
      </c>
      <c r="I130" s="5"/>
      <c r="J130" s="6"/>
      <c r="K130" s="6"/>
      <c r="L130" s="6"/>
      <c r="M130" s="7"/>
      <c r="N130" s="7"/>
      <c r="O130" s="7"/>
      <c r="P130" s="149"/>
    </row>
    <row r="131" spans="2:16" s="93" customFormat="1" x14ac:dyDescent="0.35">
      <c r="B131" s="145"/>
      <c r="C131" s="155">
        <v>117</v>
      </c>
      <c r="D131" s="1"/>
      <c r="E131" s="4"/>
      <c r="F131" s="1"/>
      <c r="G131" s="2" t="s">
        <v>53</v>
      </c>
      <c r="H131" s="2" t="s">
        <v>53</v>
      </c>
      <c r="I131" s="5"/>
      <c r="J131" s="6"/>
      <c r="K131" s="6"/>
      <c r="L131" s="6"/>
      <c r="M131" s="7"/>
      <c r="N131" s="7"/>
      <c r="O131" s="7"/>
      <c r="P131" s="149"/>
    </row>
    <row r="132" spans="2:16" s="93" customFormat="1" x14ac:dyDescent="0.35">
      <c r="B132" s="145"/>
      <c r="C132" s="155">
        <v>118</v>
      </c>
      <c r="D132" s="1"/>
      <c r="E132" s="4"/>
      <c r="F132" s="1"/>
      <c r="G132" s="2" t="s">
        <v>53</v>
      </c>
      <c r="H132" s="2" t="s">
        <v>53</v>
      </c>
      <c r="I132" s="5"/>
      <c r="J132" s="6"/>
      <c r="K132" s="6"/>
      <c r="L132" s="6"/>
      <c r="M132" s="7"/>
      <c r="N132" s="7"/>
      <c r="O132" s="7"/>
      <c r="P132" s="149"/>
    </row>
    <row r="133" spans="2:16" s="93" customFormat="1" x14ac:dyDescent="0.35">
      <c r="B133" s="145"/>
      <c r="C133" s="155">
        <v>119</v>
      </c>
      <c r="D133" s="1"/>
      <c r="E133" s="4"/>
      <c r="F133" s="1"/>
      <c r="G133" s="2" t="s">
        <v>53</v>
      </c>
      <c r="H133" s="2" t="s">
        <v>53</v>
      </c>
      <c r="I133" s="5"/>
      <c r="J133" s="6"/>
      <c r="K133" s="6"/>
      <c r="L133" s="6"/>
      <c r="M133" s="7"/>
      <c r="N133" s="7"/>
      <c r="O133" s="7"/>
      <c r="P133" s="149"/>
    </row>
    <row r="134" spans="2:16" s="93" customFormat="1" x14ac:dyDescent="0.35">
      <c r="B134" s="145"/>
      <c r="C134" s="155">
        <v>120</v>
      </c>
      <c r="D134" s="1"/>
      <c r="E134" s="4"/>
      <c r="F134" s="1"/>
      <c r="G134" s="2" t="s">
        <v>53</v>
      </c>
      <c r="H134" s="2" t="s">
        <v>53</v>
      </c>
      <c r="I134" s="5"/>
      <c r="J134" s="6"/>
      <c r="K134" s="6"/>
      <c r="L134" s="6"/>
      <c r="M134" s="7"/>
      <c r="N134" s="7"/>
      <c r="O134" s="7"/>
      <c r="P134" s="149"/>
    </row>
    <row r="135" spans="2:16" s="93" customFormat="1" x14ac:dyDescent="0.35">
      <c r="B135" s="145"/>
      <c r="C135" s="155">
        <v>121</v>
      </c>
      <c r="D135" s="1"/>
      <c r="E135" s="4"/>
      <c r="F135" s="1"/>
      <c r="G135" s="2" t="s">
        <v>53</v>
      </c>
      <c r="H135" s="2" t="s">
        <v>53</v>
      </c>
      <c r="I135" s="5"/>
      <c r="J135" s="6"/>
      <c r="K135" s="6"/>
      <c r="L135" s="6"/>
      <c r="M135" s="7"/>
      <c r="N135" s="7"/>
      <c r="O135" s="7"/>
      <c r="P135" s="149"/>
    </row>
    <row r="136" spans="2:16" s="93" customFormat="1" x14ac:dyDescent="0.35">
      <c r="B136" s="145"/>
      <c r="C136" s="155">
        <v>122</v>
      </c>
      <c r="D136" s="1"/>
      <c r="E136" s="4"/>
      <c r="F136" s="1"/>
      <c r="G136" s="2" t="s">
        <v>53</v>
      </c>
      <c r="H136" s="2" t="s">
        <v>53</v>
      </c>
      <c r="I136" s="5"/>
      <c r="J136" s="6"/>
      <c r="K136" s="6"/>
      <c r="L136" s="6"/>
      <c r="M136" s="7"/>
      <c r="N136" s="7"/>
      <c r="O136" s="7"/>
      <c r="P136" s="149"/>
    </row>
    <row r="137" spans="2:16" s="93" customFormat="1" x14ac:dyDescent="0.35">
      <c r="B137" s="145"/>
      <c r="C137" s="155">
        <v>123</v>
      </c>
      <c r="D137" s="1"/>
      <c r="E137" s="4"/>
      <c r="F137" s="1"/>
      <c r="G137" s="2" t="s">
        <v>53</v>
      </c>
      <c r="H137" s="2" t="s">
        <v>53</v>
      </c>
      <c r="I137" s="5"/>
      <c r="J137" s="6"/>
      <c r="K137" s="6"/>
      <c r="L137" s="6"/>
      <c r="M137" s="7"/>
      <c r="N137" s="7"/>
      <c r="O137" s="7"/>
      <c r="P137" s="149"/>
    </row>
    <row r="138" spans="2:16" s="93" customFormat="1" x14ac:dyDescent="0.35">
      <c r="B138" s="145"/>
      <c r="C138" s="155">
        <v>124</v>
      </c>
      <c r="D138" s="1"/>
      <c r="E138" s="4"/>
      <c r="F138" s="1"/>
      <c r="G138" s="2" t="s">
        <v>53</v>
      </c>
      <c r="H138" s="2" t="s">
        <v>53</v>
      </c>
      <c r="I138" s="5"/>
      <c r="J138" s="6"/>
      <c r="K138" s="6"/>
      <c r="L138" s="6"/>
      <c r="M138" s="7"/>
      <c r="N138" s="7"/>
      <c r="O138" s="7"/>
      <c r="P138" s="149"/>
    </row>
    <row r="139" spans="2:16" s="93" customFormat="1" x14ac:dyDescent="0.35">
      <c r="B139" s="145"/>
      <c r="C139" s="155">
        <v>125</v>
      </c>
      <c r="D139" s="1"/>
      <c r="E139" s="4"/>
      <c r="F139" s="1"/>
      <c r="G139" s="2" t="s">
        <v>53</v>
      </c>
      <c r="H139" s="2" t="s">
        <v>53</v>
      </c>
      <c r="I139" s="5"/>
      <c r="J139" s="6"/>
      <c r="K139" s="6"/>
      <c r="L139" s="6"/>
      <c r="M139" s="7"/>
      <c r="N139" s="7"/>
      <c r="O139" s="7"/>
      <c r="P139" s="149"/>
    </row>
    <row r="140" spans="2:16" s="93" customFormat="1" x14ac:dyDescent="0.35">
      <c r="B140" s="145"/>
      <c r="C140" s="155">
        <v>126</v>
      </c>
      <c r="D140" s="1"/>
      <c r="E140" s="4"/>
      <c r="F140" s="1"/>
      <c r="G140" s="2" t="s">
        <v>53</v>
      </c>
      <c r="H140" s="2" t="s">
        <v>53</v>
      </c>
      <c r="I140" s="5"/>
      <c r="J140" s="6"/>
      <c r="K140" s="6"/>
      <c r="L140" s="6"/>
      <c r="M140" s="7"/>
      <c r="N140" s="7"/>
      <c r="O140" s="7"/>
      <c r="P140" s="149"/>
    </row>
    <row r="141" spans="2:16" s="93" customFormat="1" x14ac:dyDescent="0.35">
      <c r="B141" s="145"/>
      <c r="C141" s="155">
        <v>127</v>
      </c>
      <c r="D141" s="1"/>
      <c r="E141" s="4"/>
      <c r="F141" s="1"/>
      <c r="G141" s="2" t="s">
        <v>53</v>
      </c>
      <c r="H141" s="2" t="s">
        <v>53</v>
      </c>
      <c r="I141" s="5"/>
      <c r="J141" s="6"/>
      <c r="K141" s="6"/>
      <c r="L141" s="6"/>
      <c r="M141" s="7"/>
      <c r="N141" s="7"/>
      <c r="O141" s="7"/>
      <c r="P141" s="149"/>
    </row>
    <row r="142" spans="2:16" s="93" customFormat="1" x14ac:dyDescent="0.35">
      <c r="B142" s="145"/>
      <c r="C142" s="155">
        <v>128</v>
      </c>
      <c r="D142" s="1"/>
      <c r="E142" s="4"/>
      <c r="F142" s="1"/>
      <c r="G142" s="2" t="s">
        <v>53</v>
      </c>
      <c r="H142" s="2" t="s">
        <v>53</v>
      </c>
      <c r="I142" s="5"/>
      <c r="J142" s="6"/>
      <c r="K142" s="6"/>
      <c r="L142" s="6"/>
      <c r="M142" s="7"/>
      <c r="N142" s="7"/>
      <c r="O142" s="7"/>
      <c r="P142" s="149"/>
    </row>
    <row r="143" spans="2:16" s="93" customFormat="1" x14ac:dyDescent="0.35">
      <c r="B143" s="145"/>
      <c r="C143" s="155">
        <v>129</v>
      </c>
      <c r="D143" s="1"/>
      <c r="E143" s="4"/>
      <c r="F143" s="1"/>
      <c r="G143" s="2" t="s">
        <v>53</v>
      </c>
      <c r="H143" s="2" t="s">
        <v>53</v>
      </c>
      <c r="I143" s="5"/>
      <c r="J143" s="6"/>
      <c r="K143" s="6"/>
      <c r="L143" s="6"/>
      <c r="M143" s="7"/>
      <c r="N143" s="7"/>
      <c r="O143" s="7"/>
      <c r="P143" s="149"/>
    </row>
    <row r="144" spans="2:16" s="93" customFormat="1" x14ac:dyDescent="0.35">
      <c r="B144" s="145"/>
      <c r="C144" s="155">
        <v>130</v>
      </c>
      <c r="D144" s="1"/>
      <c r="E144" s="4"/>
      <c r="F144" s="1"/>
      <c r="G144" s="2" t="s">
        <v>53</v>
      </c>
      <c r="H144" s="2" t="s">
        <v>53</v>
      </c>
      <c r="I144" s="5"/>
      <c r="J144" s="6"/>
      <c r="K144" s="6"/>
      <c r="L144" s="6"/>
      <c r="M144" s="7"/>
      <c r="N144" s="7"/>
      <c r="O144" s="7"/>
      <c r="P144" s="149"/>
    </row>
    <row r="145" spans="2:16" s="93" customFormat="1" x14ac:dyDescent="0.35">
      <c r="B145" s="145"/>
      <c r="C145" s="155">
        <v>131</v>
      </c>
      <c r="D145" s="1"/>
      <c r="E145" s="4"/>
      <c r="F145" s="1"/>
      <c r="G145" s="2" t="s">
        <v>53</v>
      </c>
      <c r="H145" s="2" t="s">
        <v>53</v>
      </c>
      <c r="I145" s="5"/>
      <c r="J145" s="6"/>
      <c r="K145" s="6"/>
      <c r="L145" s="6"/>
      <c r="M145" s="7"/>
      <c r="N145" s="7"/>
      <c r="O145" s="7"/>
      <c r="P145" s="149"/>
    </row>
    <row r="146" spans="2:16" s="93" customFormat="1" x14ac:dyDescent="0.35">
      <c r="B146" s="145"/>
      <c r="C146" s="155">
        <v>132</v>
      </c>
      <c r="D146" s="1"/>
      <c r="E146" s="4"/>
      <c r="F146" s="1"/>
      <c r="G146" s="2" t="s">
        <v>53</v>
      </c>
      <c r="H146" s="2" t="s">
        <v>53</v>
      </c>
      <c r="I146" s="5"/>
      <c r="J146" s="6"/>
      <c r="K146" s="6"/>
      <c r="L146" s="6"/>
      <c r="M146" s="7"/>
      <c r="N146" s="7"/>
      <c r="O146" s="7"/>
      <c r="P146" s="149"/>
    </row>
    <row r="147" spans="2:16" s="93" customFormat="1" x14ac:dyDescent="0.35">
      <c r="B147" s="145"/>
      <c r="C147" s="155">
        <v>133</v>
      </c>
      <c r="D147" s="1"/>
      <c r="E147" s="4"/>
      <c r="F147" s="1"/>
      <c r="G147" s="2" t="s">
        <v>53</v>
      </c>
      <c r="H147" s="2" t="s">
        <v>53</v>
      </c>
      <c r="I147" s="5"/>
      <c r="J147" s="6"/>
      <c r="K147" s="6"/>
      <c r="L147" s="6"/>
      <c r="M147" s="7"/>
      <c r="N147" s="7"/>
      <c r="O147" s="7"/>
      <c r="P147" s="149"/>
    </row>
    <row r="148" spans="2:16" s="93" customFormat="1" x14ac:dyDescent="0.35">
      <c r="B148" s="145"/>
      <c r="C148" s="155">
        <v>134</v>
      </c>
      <c r="D148" s="1"/>
      <c r="E148" s="4"/>
      <c r="F148" s="1"/>
      <c r="G148" s="2" t="s">
        <v>53</v>
      </c>
      <c r="H148" s="2" t="s">
        <v>53</v>
      </c>
      <c r="I148" s="5"/>
      <c r="J148" s="6"/>
      <c r="K148" s="6"/>
      <c r="L148" s="6"/>
      <c r="M148" s="7"/>
      <c r="N148" s="7"/>
      <c r="O148" s="7"/>
      <c r="P148" s="149"/>
    </row>
    <row r="149" spans="2:16" s="93" customFormat="1" x14ac:dyDescent="0.35">
      <c r="B149" s="145"/>
      <c r="C149" s="155">
        <v>135</v>
      </c>
      <c r="D149" s="1"/>
      <c r="E149" s="4"/>
      <c r="F149" s="1"/>
      <c r="G149" s="2" t="s">
        <v>53</v>
      </c>
      <c r="H149" s="2" t="s">
        <v>53</v>
      </c>
      <c r="I149" s="5"/>
      <c r="J149" s="6"/>
      <c r="K149" s="6"/>
      <c r="L149" s="6"/>
      <c r="M149" s="7"/>
      <c r="N149" s="7"/>
      <c r="O149" s="7"/>
      <c r="P149" s="149"/>
    </row>
    <row r="150" spans="2:16" s="93" customFormat="1" x14ac:dyDescent="0.35">
      <c r="B150" s="145"/>
      <c r="C150" s="155">
        <v>136</v>
      </c>
      <c r="D150" s="1"/>
      <c r="E150" s="4"/>
      <c r="F150" s="1"/>
      <c r="G150" s="2" t="s">
        <v>53</v>
      </c>
      <c r="H150" s="2" t="s">
        <v>53</v>
      </c>
      <c r="I150" s="5"/>
      <c r="J150" s="6"/>
      <c r="K150" s="6"/>
      <c r="L150" s="6"/>
      <c r="M150" s="7"/>
      <c r="N150" s="7"/>
      <c r="O150" s="7"/>
      <c r="P150" s="149"/>
    </row>
    <row r="151" spans="2:16" s="93" customFormat="1" x14ac:dyDescent="0.35">
      <c r="B151" s="145"/>
      <c r="C151" s="155">
        <v>137</v>
      </c>
      <c r="D151" s="1"/>
      <c r="E151" s="4"/>
      <c r="F151" s="1"/>
      <c r="G151" s="2" t="s">
        <v>53</v>
      </c>
      <c r="H151" s="2" t="s">
        <v>53</v>
      </c>
      <c r="I151" s="5"/>
      <c r="J151" s="6"/>
      <c r="K151" s="6"/>
      <c r="L151" s="6"/>
      <c r="M151" s="7"/>
      <c r="N151" s="7"/>
      <c r="O151" s="7"/>
      <c r="P151" s="149"/>
    </row>
    <row r="152" spans="2:16" s="93" customFormat="1" x14ac:dyDescent="0.35">
      <c r="B152" s="145"/>
      <c r="C152" s="155">
        <v>138</v>
      </c>
      <c r="D152" s="1"/>
      <c r="E152" s="4"/>
      <c r="F152" s="1"/>
      <c r="G152" s="2" t="s">
        <v>53</v>
      </c>
      <c r="H152" s="2" t="s">
        <v>53</v>
      </c>
      <c r="I152" s="5"/>
      <c r="J152" s="6"/>
      <c r="K152" s="6"/>
      <c r="L152" s="6"/>
      <c r="M152" s="7"/>
      <c r="N152" s="7"/>
      <c r="O152" s="7"/>
      <c r="P152" s="149"/>
    </row>
    <row r="153" spans="2:16" s="93" customFormat="1" x14ac:dyDescent="0.35">
      <c r="B153" s="145"/>
      <c r="C153" s="155">
        <v>139</v>
      </c>
      <c r="D153" s="1"/>
      <c r="E153" s="4"/>
      <c r="F153" s="1"/>
      <c r="G153" s="2" t="s">
        <v>53</v>
      </c>
      <c r="H153" s="2" t="s">
        <v>53</v>
      </c>
      <c r="I153" s="5"/>
      <c r="J153" s="6"/>
      <c r="K153" s="6"/>
      <c r="L153" s="6"/>
      <c r="M153" s="7"/>
      <c r="N153" s="7"/>
      <c r="O153" s="7"/>
      <c r="P153" s="149"/>
    </row>
    <row r="154" spans="2:16" s="93" customFormat="1" x14ac:dyDescent="0.35">
      <c r="B154" s="145"/>
      <c r="C154" s="155">
        <v>140</v>
      </c>
      <c r="D154" s="1"/>
      <c r="E154" s="4"/>
      <c r="F154" s="1"/>
      <c r="G154" s="2" t="s">
        <v>53</v>
      </c>
      <c r="H154" s="2" t="s">
        <v>53</v>
      </c>
      <c r="I154" s="5"/>
      <c r="J154" s="6"/>
      <c r="K154" s="6"/>
      <c r="L154" s="6"/>
      <c r="M154" s="7"/>
      <c r="N154" s="7"/>
      <c r="O154" s="7"/>
      <c r="P154" s="149"/>
    </row>
    <row r="155" spans="2:16" s="93" customFormat="1" x14ac:dyDescent="0.35">
      <c r="B155" s="145"/>
      <c r="C155" s="155">
        <v>141</v>
      </c>
      <c r="D155" s="1"/>
      <c r="E155" s="4"/>
      <c r="F155" s="1"/>
      <c r="G155" s="2" t="s">
        <v>53</v>
      </c>
      <c r="H155" s="2" t="s">
        <v>53</v>
      </c>
      <c r="I155" s="5"/>
      <c r="J155" s="6"/>
      <c r="K155" s="6"/>
      <c r="L155" s="6"/>
      <c r="M155" s="7"/>
      <c r="N155" s="7"/>
      <c r="O155" s="7"/>
      <c r="P155" s="149"/>
    </row>
    <row r="156" spans="2:16" s="93" customFormat="1" x14ac:dyDescent="0.35">
      <c r="B156" s="145"/>
      <c r="C156" s="155">
        <v>142</v>
      </c>
      <c r="D156" s="1"/>
      <c r="E156" s="4"/>
      <c r="F156" s="1"/>
      <c r="G156" s="2" t="s">
        <v>53</v>
      </c>
      <c r="H156" s="2" t="s">
        <v>53</v>
      </c>
      <c r="I156" s="5"/>
      <c r="J156" s="6"/>
      <c r="K156" s="6"/>
      <c r="L156" s="6"/>
      <c r="M156" s="7"/>
      <c r="N156" s="7"/>
      <c r="O156" s="7"/>
      <c r="P156" s="149"/>
    </row>
    <row r="157" spans="2:16" s="93" customFormat="1" x14ac:dyDescent="0.35">
      <c r="B157" s="145"/>
      <c r="C157" s="155">
        <v>143</v>
      </c>
      <c r="D157" s="1"/>
      <c r="E157" s="4"/>
      <c r="F157" s="1"/>
      <c r="G157" s="2" t="s">
        <v>53</v>
      </c>
      <c r="H157" s="2" t="s">
        <v>53</v>
      </c>
      <c r="I157" s="5"/>
      <c r="J157" s="6"/>
      <c r="K157" s="6"/>
      <c r="L157" s="6"/>
      <c r="M157" s="7"/>
      <c r="N157" s="7"/>
      <c r="O157" s="7"/>
      <c r="P157" s="149"/>
    </row>
    <row r="158" spans="2:16" s="93" customFormat="1" x14ac:dyDescent="0.35">
      <c r="B158" s="145"/>
      <c r="C158" s="155">
        <v>144</v>
      </c>
      <c r="D158" s="1"/>
      <c r="E158" s="4"/>
      <c r="F158" s="1"/>
      <c r="G158" s="2" t="s">
        <v>53</v>
      </c>
      <c r="H158" s="2" t="s">
        <v>53</v>
      </c>
      <c r="I158" s="5"/>
      <c r="J158" s="6"/>
      <c r="K158" s="6"/>
      <c r="L158" s="6"/>
      <c r="M158" s="7"/>
      <c r="N158" s="7"/>
      <c r="O158" s="7"/>
      <c r="P158" s="149"/>
    </row>
    <row r="159" spans="2:16" s="93" customFormat="1" x14ac:dyDescent="0.35">
      <c r="B159" s="145"/>
      <c r="C159" s="155">
        <v>145</v>
      </c>
      <c r="D159" s="1"/>
      <c r="E159" s="4"/>
      <c r="F159" s="1"/>
      <c r="G159" s="2" t="s">
        <v>53</v>
      </c>
      <c r="H159" s="2" t="s">
        <v>53</v>
      </c>
      <c r="I159" s="5"/>
      <c r="J159" s="6"/>
      <c r="K159" s="6"/>
      <c r="L159" s="6"/>
      <c r="M159" s="7"/>
      <c r="N159" s="7"/>
      <c r="O159" s="7"/>
      <c r="P159" s="149"/>
    </row>
    <row r="160" spans="2:16" s="93" customFormat="1" x14ac:dyDescent="0.35">
      <c r="B160" s="145"/>
      <c r="C160" s="155">
        <v>146</v>
      </c>
      <c r="D160" s="1"/>
      <c r="E160" s="4"/>
      <c r="F160" s="1"/>
      <c r="G160" s="2" t="s">
        <v>53</v>
      </c>
      <c r="H160" s="2" t="s">
        <v>53</v>
      </c>
      <c r="I160" s="5"/>
      <c r="J160" s="6"/>
      <c r="K160" s="6"/>
      <c r="L160" s="6"/>
      <c r="M160" s="7"/>
      <c r="N160" s="7"/>
      <c r="O160" s="7"/>
      <c r="P160" s="149"/>
    </row>
    <row r="161" spans="2:16" s="93" customFormat="1" x14ac:dyDescent="0.35">
      <c r="B161" s="145"/>
      <c r="C161" s="155">
        <v>147</v>
      </c>
      <c r="D161" s="1"/>
      <c r="E161" s="4"/>
      <c r="F161" s="1"/>
      <c r="G161" s="2" t="s">
        <v>53</v>
      </c>
      <c r="H161" s="2" t="s">
        <v>53</v>
      </c>
      <c r="I161" s="5"/>
      <c r="J161" s="6"/>
      <c r="K161" s="6"/>
      <c r="L161" s="6"/>
      <c r="M161" s="7"/>
      <c r="N161" s="7"/>
      <c r="O161" s="7"/>
      <c r="P161" s="149"/>
    </row>
    <row r="162" spans="2:16" s="93" customFormat="1" x14ac:dyDescent="0.35">
      <c r="B162" s="145"/>
      <c r="C162" s="155">
        <v>148</v>
      </c>
      <c r="D162" s="1"/>
      <c r="E162" s="4"/>
      <c r="F162" s="1"/>
      <c r="G162" s="2" t="s">
        <v>53</v>
      </c>
      <c r="H162" s="2" t="s">
        <v>53</v>
      </c>
      <c r="I162" s="5"/>
      <c r="J162" s="6"/>
      <c r="K162" s="6"/>
      <c r="L162" s="6"/>
      <c r="M162" s="7"/>
      <c r="N162" s="7"/>
      <c r="O162" s="7"/>
      <c r="P162" s="149"/>
    </row>
    <row r="163" spans="2:16" s="93" customFormat="1" x14ac:dyDescent="0.35">
      <c r="B163" s="145"/>
      <c r="C163" s="155">
        <v>149</v>
      </c>
      <c r="D163" s="1"/>
      <c r="E163" s="4"/>
      <c r="F163" s="1"/>
      <c r="G163" s="2" t="s">
        <v>53</v>
      </c>
      <c r="H163" s="2" t="s">
        <v>53</v>
      </c>
      <c r="I163" s="5"/>
      <c r="J163" s="6"/>
      <c r="K163" s="6"/>
      <c r="L163" s="6"/>
      <c r="M163" s="7"/>
      <c r="N163" s="7"/>
      <c r="O163" s="7"/>
      <c r="P163" s="149"/>
    </row>
    <row r="164" spans="2:16" s="93" customFormat="1" x14ac:dyDescent="0.35">
      <c r="B164" s="145"/>
      <c r="C164" s="155">
        <v>150</v>
      </c>
      <c r="D164" s="1"/>
      <c r="E164" s="4"/>
      <c r="F164" s="1"/>
      <c r="G164" s="2" t="s">
        <v>53</v>
      </c>
      <c r="H164" s="2" t="s">
        <v>53</v>
      </c>
      <c r="I164" s="5"/>
      <c r="J164" s="6"/>
      <c r="K164" s="6"/>
      <c r="L164" s="6"/>
      <c r="M164" s="7"/>
      <c r="N164" s="7"/>
      <c r="O164" s="7"/>
      <c r="P164" s="149"/>
    </row>
    <row r="165" spans="2:16" s="93" customFormat="1" x14ac:dyDescent="0.35">
      <c r="B165" s="145"/>
      <c r="C165" s="155">
        <v>151</v>
      </c>
      <c r="D165" s="1"/>
      <c r="E165" s="4"/>
      <c r="F165" s="1"/>
      <c r="G165" s="2" t="s">
        <v>53</v>
      </c>
      <c r="H165" s="2" t="s">
        <v>53</v>
      </c>
      <c r="I165" s="5"/>
      <c r="J165" s="6"/>
      <c r="K165" s="6"/>
      <c r="L165" s="6"/>
      <c r="M165" s="7"/>
      <c r="N165" s="7"/>
      <c r="O165" s="7"/>
      <c r="P165" s="149"/>
    </row>
    <row r="166" spans="2:16" s="93" customFormat="1" x14ac:dyDescent="0.35">
      <c r="B166" s="145"/>
      <c r="C166" s="155">
        <v>152</v>
      </c>
      <c r="D166" s="1"/>
      <c r="E166" s="4"/>
      <c r="F166" s="1"/>
      <c r="G166" s="2" t="s">
        <v>53</v>
      </c>
      <c r="H166" s="2" t="s">
        <v>53</v>
      </c>
      <c r="I166" s="5"/>
      <c r="J166" s="6"/>
      <c r="K166" s="6"/>
      <c r="L166" s="6"/>
      <c r="M166" s="7"/>
      <c r="N166" s="7"/>
      <c r="O166" s="7"/>
      <c r="P166" s="149"/>
    </row>
    <row r="167" spans="2:16" s="93" customFormat="1" x14ac:dyDescent="0.35">
      <c r="B167" s="145"/>
      <c r="C167" s="155">
        <v>153</v>
      </c>
      <c r="D167" s="1"/>
      <c r="E167" s="4"/>
      <c r="F167" s="1"/>
      <c r="G167" s="2" t="s">
        <v>53</v>
      </c>
      <c r="H167" s="2" t="s">
        <v>53</v>
      </c>
      <c r="I167" s="5"/>
      <c r="J167" s="6"/>
      <c r="K167" s="6"/>
      <c r="L167" s="6"/>
      <c r="M167" s="7"/>
      <c r="N167" s="7"/>
      <c r="O167" s="7"/>
      <c r="P167" s="149"/>
    </row>
    <row r="168" spans="2:16" s="93" customFormat="1" x14ac:dyDescent="0.35">
      <c r="B168" s="145"/>
      <c r="C168" s="155">
        <v>154</v>
      </c>
      <c r="D168" s="1"/>
      <c r="E168" s="4"/>
      <c r="F168" s="1"/>
      <c r="G168" s="2" t="s">
        <v>53</v>
      </c>
      <c r="H168" s="2" t="s">
        <v>53</v>
      </c>
      <c r="I168" s="5"/>
      <c r="J168" s="6"/>
      <c r="K168" s="6"/>
      <c r="L168" s="6"/>
      <c r="M168" s="7"/>
      <c r="N168" s="7"/>
      <c r="O168" s="7"/>
      <c r="P168" s="149"/>
    </row>
    <row r="169" spans="2:16" s="93" customFormat="1" x14ac:dyDescent="0.35">
      <c r="B169" s="145"/>
      <c r="C169" s="155">
        <v>155</v>
      </c>
      <c r="D169" s="1"/>
      <c r="E169" s="4"/>
      <c r="F169" s="1"/>
      <c r="G169" s="2" t="s">
        <v>53</v>
      </c>
      <c r="H169" s="2" t="s">
        <v>53</v>
      </c>
      <c r="I169" s="5"/>
      <c r="J169" s="6"/>
      <c r="K169" s="6"/>
      <c r="L169" s="6"/>
      <c r="M169" s="7"/>
      <c r="N169" s="7"/>
      <c r="O169" s="7"/>
      <c r="P169" s="149"/>
    </row>
    <row r="170" spans="2:16" s="93" customFormat="1" x14ac:dyDescent="0.35">
      <c r="B170" s="145"/>
      <c r="C170" s="155">
        <v>156</v>
      </c>
      <c r="D170" s="1"/>
      <c r="E170" s="4"/>
      <c r="F170" s="1"/>
      <c r="G170" s="2" t="s">
        <v>53</v>
      </c>
      <c r="H170" s="2" t="s">
        <v>53</v>
      </c>
      <c r="I170" s="5"/>
      <c r="J170" s="6"/>
      <c r="K170" s="6"/>
      <c r="L170" s="6"/>
      <c r="M170" s="7"/>
      <c r="N170" s="7"/>
      <c r="O170" s="7"/>
      <c r="P170" s="149"/>
    </row>
    <row r="171" spans="2:16" s="93" customFormat="1" x14ac:dyDescent="0.35">
      <c r="B171" s="145"/>
      <c r="C171" s="155">
        <v>157</v>
      </c>
      <c r="D171" s="1"/>
      <c r="E171" s="4"/>
      <c r="F171" s="1"/>
      <c r="G171" s="2" t="s">
        <v>53</v>
      </c>
      <c r="H171" s="2" t="s">
        <v>53</v>
      </c>
      <c r="I171" s="5"/>
      <c r="J171" s="6"/>
      <c r="K171" s="6"/>
      <c r="L171" s="6"/>
      <c r="M171" s="7"/>
      <c r="N171" s="7"/>
      <c r="O171" s="7"/>
      <c r="P171" s="149"/>
    </row>
    <row r="172" spans="2:16" s="93" customFormat="1" x14ac:dyDescent="0.35">
      <c r="B172" s="145"/>
      <c r="C172" s="155">
        <v>158</v>
      </c>
      <c r="D172" s="1"/>
      <c r="E172" s="4"/>
      <c r="F172" s="1"/>
      <c r="G172" s="2" t="s">
        <v>53</v>
      </c>
      <c r="H172" s="2" t="s">
        <v>53</v>
      </c>
      <c r="I172" s="5"/>
      <c r="J172" s="6"/>
      <c r="K172" s="6"/>
      <c r="L172" s="6"/>
      <c r="M172" s="7"/>
      <c r="N172" s="7"/>
      <c r="O172" s="7"/>
      <c r="P172" s="149"/>
    </row>
    <row r="173" spans="2:16" s="93" customFormat="1" x14ac:dyDescent="0.35">
      <c r="B173" s="145"/>
      <c r="C173" s="155">
        <v>159</v>
      </c>
      <c r="D173" s="1"/>
      <c r="E173" s="4"/>
      <c r="F173" s="1"/>
      <c r="G173" s="2" t="s">
        <v>53</v>
      </c>
      <c r="H173" s="2" t="s">
        <v>53</v>
      </c>
      <c r="I173" s="5"/>
      <c r="J173" s="6"/>
      <c r="K173" s="6"/>
      <c r="L173" s="6"/>
      <c r="M173" s="7"/>
      <c r="N173" s="7"/>
      <c r="O173" s="7"/>
      <c r="P173" s="149"/>
    </row>
    <row r="174" spans="2:16" s="93" customFormat="1" x14ac:dyDescent="0.35">
      <c r="B174" s="145"/>
      <c r="C174" s="155">
        <v>160</v>
      </c>
      <c r="D174" s="1"/>
      <c r="E174" s="4"/>
      <c r="F174" s="1"/>
      <c r="G174" s="2" t="s">
        <v>53</v>
      </c>
      <c r="H174" s="2" t="s">
        <v>53</v>
      </c>
      <c r="I174" s="5"/>
      <c r="J174" s="6"/>
      <c r="K174" s="6"/>
      <c r="L174" s="6"/>
      <c r="M174" s="7"/>
      <c r="N174" s="7"/>
      <c r="O174" s="7"/>
      <c r="P174" s="149"/>
    </row>
    <row r="175" spans="2:16" s="93" customFormat="1" x14ac:dyDescent="0.35">
      <c r="B175" s="145"/>
      <c r="C175" s="155">
        <v>161</v>
      </c>
      <c r="D175" s="1"/>
      <c r="E175" s="4"/>
      <c r="F175" s="1"/>
      <c r="G175" s="2" t="s">
        <v>53</v>
      </c>
      <c r="H175" s="2" t="s">
        <v>53</v>
      </c>
      <c r="I175" s="5"/>
      <c r="J175" s="6"/>
      <c r="K175" s="6"/>
      <c r="L175" s="6"/>
      <c r="M175" s="7"/>
      <c r="N175" s="7"/>
      <c r="O175" s="7"/>
      <c r="P175" s="149"/>
    </row>
    <row r="176" spans="2:16" s="93" customFormat="1" x14ac:dyDescent="0.35">
      <c r="B176" s="145"/>
      <c r="C176" s="155">
        <v>162</v>
      </c>
      <c r="D176" s="1"/>
      <c r="E176" s="4"/>
      <c r="F176" s="1"/>
      <c r="G176" s="2" t="s">
        <v>53</v>
      </c>
      <c r="H176" s="2" t="s">
        <v>53</v>
      </c>
      <c r="I176" s="5"/>
      <c r="J176" s="6"/>
      <c r="K176" s="6"/>
      <c r="L176" s="6"/>
      <c r="M176" s="7"/>
      <c r="N176" s="7"/>
      <c r="O176" s="7"/>
      <c r="P176" s="149"/>
    </row>
    <row r="177" spans="2:16" s="93" customFormat="1" x14ac:dyDescent="0.35">
      <c r="B177" s="145"/>
      <c r="C177" s="155">
        <v>163</v>
      </c>
      <c r="D177" s="1"/>
      <c r="E177" s="4"/>
      <c r="F177" s="1"/>
      <c r="G177" s="2" t="s">
        <v>53</v>
      </c>
      <c r="H177" s="2" t="s">
        <v>53</v>
      </c>
      <c r="I177" s="5"/>
      <c r="J177" s="6"/>
      <c r="K177" s="6"/>
      <c r="L177" s="6"/>
      <c r="M177" s="7"/>
      <c r="N177" s="7"/>
      <c r="O177" s="7"/>
      <c r="P177" s="149"/>
    </row>
    <row r="178" spans="2:16" s="93" customFormat="1" x14ac:dyDescent="0.35">
      <c r="B178" s="145"/>
      <c r="C178" s="155">
        <v>164</v>
      </c>
      <c r="D178" s="1"/>
      <c r="E178" s="4"/>
      <c r="F178" s="1"/>
      <c r="G178" s="2" t="s">
        <v>53</v>
      </c>
      <c r="H178" s="2" t="s">
        <v>53</v>
      </c>
      <c r="I178" s="5"/>
      <c r="J178" s="6"/>
      <c r="K178" s="6"/>
      <c r="L178" s="6"/>
      <c r="M178" s="7"/>
      <c r="N178" s="7"/>
      <c r="O178" s="7"/>
      <c r="P178" s="149"/>
    </row>
    <row r="179" spans="2:16" s="93" customFormat="1" x14ac:dyDescent="0.35">
      <c r="B179" s="145"/>
      <c r="C179" s="155">
        <v>165</v>
      </c>
      <c r="D179" s="1"/>
      <c r="E179" s="4"/>
      <c r="F179" s="1"/>
      <c r="G179" s="2" t="s">
        <v>53</v>
      </c>
      <c r="H179" s="2" t="s">
        <v>53</v>
      </c>
      <c r="I179" s="5"/>
      <c r="J179" s="6"/>
      <c r="K179" s="6"/>
      <c r="L179" s="6"/>
      <c r="M179" s="7"/>
      <c r="N179" s="7"/>
      <c r="O179" s="7"/>
      <c r="P179" s="149"/>
    </row>
    <row r="180" spans="2:16" s="93" customFormat="1" x14ac:dyDescent="0.35">
      <c r="B180" s="145"/>
      <c r="C180" s="155">
        <v>166</v>
      </c>
      <c r="D180" s="1"/>
      <c r="E180" s="4"/>
      <c r="F180" s="1"/>
      <c r="G180" s="2" t="s">
        <v>53</v>
      </c>
      <c r="H180" s="2" t="s">
        <v>53</v>
      </c>
      <c r="I180" s="5"/>
      <c r="J180" s="6"/>
      <c r="K180" s="6"/>
      <c r="L180" s="6"/>
      <c r="M180" s="7"/>
      <c r="N180" s="7"/>
      <c r="O180" s="7"/>
      <c r="P180" s="149"/>
    </row>
    <row r="181" spans="2:16" s="93" customFormat="1" x14ac:dyDescent="0.35">
      <c r="B181" s="145"/>
      <c r="C181" s="155">
        <v>167</v>
      </c>
      <c r="D181" s="1"/>
      <c r="E181" s="4"/>
      <c r="F181" s="1"/>
      <c r="G181" s="2" t="s">
        <v>53</v>
      </c>
      <c r="H181" s="2" t="s">
        <v>53</v>
      </c>
      <c r="I181" s="5"/>
      <c r="J181" s="6"/>
      <c r="K181" s="6"/>
      <c r="L181" s="6"/>
      <c r="M181" s="7"/>
      <c r="N181" s="7"/>
      <c r="O181" s="7"/>
      <c r="P181" s="149"/>
    </row>
    <row r="182" spans="2:16" s="93" customFormat="1" x14ac:dyDescent="0.35">
      <c r="B182" s="145"/>
      <c r="C182" s="155">
        <v>168</v>
      </c>
      <c r="D182" s="1"/>
      <c r="E182" s="4"/>
      <c r="F182" s="1"/>
      <c r="G182" s="2" t="s">
        <v>53</v>
      </c>
      <c r="H182" s="2" t="s">
        <v>53</v>
      </c>
      <c r="I182" s="5"/>
      <c r="J182" s="6"/>
      <c r="K182" s="6"/>
      <c r="L182" s="6"/>
      <c r="M182" s="7"/>
      <c r="N182" s="7"/>
      <c r="O182" s="7"/>
      <c r="P182" s="149"/>
    </row>
    <row r="183" spans="2:16" s="93" customFormat="1" x14ac:dyDescent="0.35">
      <c r="B183" s="145"/>
      <c r="C183" s="155">
        <v>169</v>
      </c>
      <c r="D183" s="1"/>
      <c r="E183" s="4"/>
      <c r="F183" s="1"/>
      <c r="G183" s="2" t="s">
        <v>53</v>
      </c>
      <c r="H183" s="2" t="s">
        <v>53</v>
      </c>
      <c r="I183" s="5"/>
      <c r="J183" s="6"/>
      <c r="K183" s="6"/>
      <c r="L183" s="6"/>
      <c r="M183" s="7"/>
      <c r="N183" s="7"/>
      <c r="O183" s="7"/>
      <c r="P183" s="149"/>
    </row>
    <row r="184" spans="2:16" s="93" customFormat="1" x14ac:dyDescent="0.35">
      <c r="B184" s="145"/>
      <c r="C184" s="155">
        <v>170</v>
      </c>
      <c r="D184" s="1"/>
      <c r="E184" s="4"/>
      <c r="F184" s="1"/>
      <c r="G184" s="2" t="s">
        <v>53</v>
      </c>
      <c r="H184" s="2" t="s">
        <v>53</v>
      </c>
      <c r="I184" s="5"/>
      <c r="J184" s="6"/>
      <c r="K184" s="6"/>
      <c r="L184" s="6"/>
      <c r="M184" s="7"/>
      <c r="N184" s="7"/>
      <c r="O184" s="7"/>
      <c r="P184" s="149"/>
    </row>
    <row r="185" spans="2:16" s="93" customFormat="1" x14ac:dyDescent="0.35">
      <c r="B185" s="145"/>
      <c r="C185" s="155">
        <v>171</v>
      </c>
      <c r="D185" s="1"/>
      <c r="E185" s="4"/>
      <c r="F185" s="1"/>
      <c r="G185" s="2" t="s">
        <v>53</v>
      </c>
      <c r="H185" s="2" t="s">
        <v>53</v>
      </c>
      <c r="I185" s="5"/>
      <c r="J185" s="6"/>
      <c r="K185" s="6"/>
      <c r="L185" s="6"/>
      <c r="M185" s="7"/>
      <c r="N185" s="7"/>
      <c r="O185" s="7"/>
      <c r="P185" s="149"/>
    </row>
    <row r="186" spans="2:16" s="93" customFormat="1" x14ac:dyDescent="0.35">
      <c r="B186" s="145"/>
      <c r="C186" s="155">
        <v>172</v>
      </c>
      <c r="D186" s="1"/>
      <c r="E186" s="4"/>
      <c r="F186" s="1"/>
      <c r="G186" s="2" t="s">
        <v>53</v>
      </c>
      <c r="H186" s="2" t="s">
        <v>53</v>
      </c>
      <c r="I186" s="5"/>
      <c r="J186" s="6"/>
      <c r="K186" s="6"/>
      <c r="L186" s="6"/>
      <c r="M186" s="7"/>
      <c r="N186" s="7"/>
      <c r="O186" s="7"/>
      <c r="P186" s="149"/>
    </row>
    <row r="187" spans="2:16" s="93" customFormat="1" x14ac:dyDescent="0.35">
      <c r="B187" s="145"/>
      <c r="C187" s="155">
        <v>173</v>
      </c>
      <c r="D187" s="1"/>
      <c r="E187" s="4"/>
      <c r="F187" s="1"/>
      <c r="G187" s="2" t="s">
        <v>53</v>
      </c>
      <c r="H187" s="2" t="s">
        <v>53</v>
      </c>
      <c r="I187" s="5"/>
      <c r="J187" s="6"/>
      <c r="K187" s="6"/>
      <c r="L187" s="6"/>
      <c r="M187" s="7"/>
      <c r="N187" s="7"/>
      <c r="O187" s="7"/>
      <c r="P187" s="149"/>
    </row>
    <row r="188" spans="2:16" s="93" customFormat="1" x14ac:dyDescent="0.35">
      <c r="B188" s="145"/>
      <c r="C188" s="155">
        <v>174</v>
      </c>
      <c r="D188" s="1"/>
      <c r="E188" s="4"/>
      <c r="F188" s="1"/>
      <c r="G188" s="2" t="s">
        <v>53</v>
      </c>
      <c r="H188" s="2" t="s">
        <v>53</v>
      </c>
      <c r="I188" s="5"/>
      <c r="J188" s="6"/>
      <c r="K188" s="6"/>
      <c r="L188" s="6"/>
      <c r="M188" s="7"/>
      <c r="N188" s="7"/>
      <c r="O188" s="7"/>
      <c r="P188" s="149"/>
    </row>
    <row r="189" spans="2:16" s="93" customFormat="1" x14ac:dyDescent="0.35">
      <c r="B189" s="145"/>
      <c r="C189" s="155">
        <v>175</v>
      </c>
      <c r="D189" s="1"/>
      <c r="E189" s="4"/>
      <c r="F189" s="1"/>
      <c r="G189" s="2" t="s">
        <v>53</v>
      </c>
      <c r="H189" s="2" t="s">
        <v>53</v>
      </c>
      <c r="I189" s="5"/>
      <c r="J189" s="6"/>
      <c r="K189" s="6"/>
      <c r="L189" s="6"/>
      <c r="M189" s="7"/>
      <c r="N189" s="7"/>
      <c r="O189" s="7"/>
      <c r="P189" s="149"/>
    </row>
    <row r="190" spans="2:16" s="93" customFormat="1" x14ac:dyDescent="0.35">
      <c r="B190" s="145"/>
      <c r="C190" s="155">
        <v>176</v>
      </c>
      <c r="D190" s="1"/>
      <c r="E190" s="4"/>
      <c r="F190" s="1"/>
      <c r="G190" s="2" t="s">
        <v>53</v>
      </c>
      <c r="H190" s="2" t="s">
        <v>53</v>
      </c>
      <c r="I190" s="5"/>
      <c r="J190" s="6"/>
      <c r="K190" s="6"/>
      <c r="L190" s="6"/>
      <c r="M190" s="7"/>
      <c r="N190" s="7"/>
      <c r="O190" s="7"/>
      <c r="P190" s="149"/>
    </row>
    <row r="191" spans="2:16" s="93" customFormat="1" x14ac:dyDescent="0.35">
      <c r="B191" s="145"/>
      <c r="C191" s="155">
        <v>177</v>
      </c>
      <c r="D191" s="1"/>
      <c r="E191" s="4"/>
      <c r="F191" s="1"/>
      <c r="G191" s="2" t="s">
        <v>53</v>
      </c>
      <c r="H191" s="2" t="s">
        <v>53</v>
      </c>
      <c r="I191" s="5"/>
      <c r="J191" s="6"/>
      <c r="K191" s="6"/>
      <c r="L191" s="6"/>
      <c r="M191" s="7"/>
      <c r="N191" s="7"/>
      <c r="O191" s="7"/>
      <c r="P191" s="149"/>
    </row>
    <row r="192" spans="2:16" s="93" customFormat="1" x14ac:dyDescent="0.35">
      <c r="B192" s="145"/>
      <c r="C192" s="155">
        <v>178</v>
      </c>
      <c r="D192" s="1"/>
      <c r="E192" s="4"/>
      <c r="F192" s="1"/>
      <c r="G192" s="2" t="s">
        <v>53</v>
      </c>
      <c r="H192" s="2" t="s">
        <v>53</v>
      </c>
      <c r="I192" s="5"/>
      <c r="J192" s="6"/>
      <c r="K192" s="6"/>
      <c r="L192" s="6"/>
      <c r="M192" s="7"/>
      <c r="N192" s="7"/>
      <c r="O192" s="7"/>
      <c r="P192" s="149"/>
    </row>
    <row r="193" spans="2:16" s="93" customFormat="1" x14ac:dyDescent="0.35">
      <c r="B193" s="145"/>
      <c r="C193" s="155">
        <v>179</v>
      </c>
      <c r="D193" s="1"/>
      <c r="E193" s="4"/>
      <c r="F193" s="1"/>
      <c r="G193" s="2" t="s">
        <v>53</v>
      </c>
      <c r="H193" s="2" t="s">
        <v>53</v>
      </c>
      <c r="I193" s="5"/>
      <c r="J193" s="6"/>
      <c r="K193" s="6"/>
      <c r="L193" s="6"/>
      <c r="M193" s="7"/>
      <c r="N193" s="7"/>
      <c r="O193" s="7"/>
      <c r="P193" s="149"/>
    </row>
    <row r="194" spans="2:16" s="93" customFormat="1" x14ac:dyDescent="0.35">
      <c r="B194" s="145"/>
      <c r="C194" s="155">
        <v>180</v>
      </c>
      <c r="D194" s="1"/>
      <c r="E194" s="4"/>
      <c r="F194" s="1"/>
      <c r="G194" s="2" t="s">
        <v>53</v>
      </c>
      <c r="H194" s="2" t="s">
        <v>53</v>
      </c>
      <c r="I194" s="5"/>
      <c r="J194" s="6"/>
      <c r="K194" s="6"/>
      <c r="L194" s="6"/>
      <c r="M194" s="7"/>
      <c r="N194" s="7"/>
      <c r="O194" s="7"/>
      <c r="P194" s="149"/>
    </row>
    <row r="195" spans="2:16" s="93" customFormat="1" x14ac:dyDescent="0.35">
      <c r="B195" s="145"/>
      <c r="C195" s="155">
        <v>181</v>
      </c>
      <c r="D195" s="1"/>
      <c r="E195" s="4"/>
      <c r="F195" s="1"/>
      <c r="G195" s="2" t="s">
        <v>53</v>
      </c>
      <c r="H195" s="2" t="s">
        <v>53</v>
      </c>
      <c r="I195" s="5"/>
      <c r="J195" s="6"/>
      <c r="K195" s="6"/>
      <c r="L195" s="6"/>
      <c r="M195" s="7"/>
      <c r="N195" s="7"/>
      <c r="O195" s="7"/>
      <c r="P195" s="149"/>
    </row>
    <row r="196" spans="2:16" s="93" customFormat="1" x14ac:dyDescent="0.35">
      <c r="B196" s="145"/>
      <c r="C196" s="155">
        <v>182</v>
      </c>
      <c r="D196" s="1"/>
      <c r="E196" s="4"/>
      <c r="F196" s="1"/>
      <c r="G196" s="2" t="s">
        <v>53</v>
      </c>
      <c r="H196" s="2" t="s">
        <v>53</v>
      </c>
      <c r="I196" s="5"/>
      <c r="J196" s="6"/>
      <c r="K196" s="6"/>
      <c r="L196" s="6"/>
      <c r="M196" s="7"/>
      <c r="N196" s="7"/>
      <c r="O196" s="7"/>
      <c r="P196" s="149"/>
    </row>
    <row r="197" spans="2:16" s="93" customFormat="1" x14ac:dyDescent="0.35">
      <c r="B197" s="145"/>
      <c r="C197" s="155">
        <v>183</v>
      </c>
      <c r="D197" s="1"/>
      <c r="E197" s="4"/>
      <c r="F197" s="1"/>
      <c r="G197" s="2" t="s">
        <v>53</v>
      </c>
      <c r="H197" s="2" t="s">
        <v>53</v>
      </c>
      <c r="I197" s="5"/>
      <c r="J197" s="6"/>
      <c r="K197" s="6"/>
      <c r="L197" s="6"/>
      <c r="M197" s="7"/>
      <c r="N197" s="7"/>
      <c r="O197" s="7"/>
      <c r="P197" s="149"/>
    </row>
    <row r="198" spans="2:16" s="93" customFormat="1" x14ac:dyDescent="0.35">
      <c r="B198" s="145"/>
      <c r="C198" s="155">
        <v>184</v>
      </c>
      <c r="D198" s="1"/>
      <c r="E198" s="4"/>
      <c r="F198" s="1"/>
      <c r="G198" s="2" t="s">
        <v>53</v>
      </c>
      <c r="H198" s="2" t="s">
        <v>53</v>
      </c>
      <c r="I198" s="5"/>
      <c r="J198" s="6"/>
      <c r="K198" s="6"/>
      <c r="L198" s="6"/>
      <c r="M198" s="7"/>
      <c r="N198" s="7"/>
      <c r="O198" s="7"/>
      <c r="P198" s="149"/>
    </row>
    <row r="199" spans="2:16" s="93" customFormat="1" x14ac:dyDescent="0.35">
      <c r="B199" s="145"/>
      <c r="C199" s="155">
        <v>185</v>
      </c>
      <c r="D199" s="1"/>
      <c r="E199" s="4"/>
      <c r="F199" s="1"/>
      <c r="G199" s="2" t="s">
        <v>53</v>
      </c>
      <c r="H199" s="2" t="s">
        <v>53</v>
      </c>
      <c r="I199" s="5"/>
      <c r="J199" s="6"/>
      <c r="K199" s="6"/>
      <c r="L199" s="6"/>
      <c r="M199" s="7"/>
      <c r="N199" s="7"/>
      <c r="O199" s="7"/>
      <c r="P199" s="149"/>
    </row>
    <row r="200" spans="2:16" s="93" customFormat="1" x14ac:dyDescent="0.35">
      <c r="B200" s="145"/>
      <c r="C200" s="155">
        <v>186</v>
      </c>
      <c r="D200" s="1"/>
      <c r="E200" s="4"/>
      <c r="F200" s="1"/>
      <c r="G200" s="2" t="s">
        <v>53</v>
      </c>
      <c r="H200" s="2" t="s">
        <v>53</v>
      </c>
      <c r="I200" s="5"/>
      <c r="J200" s="6"/>
      <c r="K200" s="6"/>
      <c r="L200" s="6"/>
      <c r="M200" s="7"/>
      <c r="N200" s="7"/>
      <c r="O200" s="7"/>
      <c r="P200" s="149"/>
    </row>
    <row r="201" spans="2:16" s="93" customFormat="1" x14ac:dyDescent="0.35">
      <c r="B201" s="145"/>
      <c r="C201" s="155">
        <v>187</v>
      </c>
      <c r="D201" s="1"/>
      <c r="E201" s="4"/>
      <c r="F201" s="1"/>
      <c r="G201" s="2" t="s">
        <v>53</v>
      </c>
      <c r="H201" s="2" t="s">
        <v>53</v>
      </c>
      <c r="I201" s="5"/>
      <c r="J201" s="6"/>
      <c r="K201" s="6"/>
      <c r="L201" s="6"/>
      <c r="M201" s="7"/>
      <c r="N201" s="7"/>
      <c r="O201" s="7"/>
      <c r="P201" s="149"/>
    </row>
    <row r="202" spans="2:16" s="93" customFormat="1" x14ac:dyDescent="0.35">
      <c r="B202" s="145"/>
      <c r="C202" s="155">
        <v>188</v>
      </c>
      <c r="D202" s="1"/>
      <c r="E202" s="4"/>
      <c r="F202" s="1"/>
      <c r="G202" s="2" t="s">
        <v>53</v>
      </c>
      <c r="H202" s="2" t="s">
        <v>53</v>
      </c>
      <c r="I202" s="5"/>
      <c r="J202" s="6"/>
      <c r="K202" s="6"/>
      <c r="L202" s="6"/>
      <c r="M202" s="7"/>
      <c r="N202" s="7"/>
      <c r="O202" s="7"/>
      <c r="P202" s="149"/>
    </row>
    <row r="203" spans="2:16" s="93" customFormat="1" x14ac:dyDescent="0.35">
      <c r="B203" s="145"/>
      <c r="C203" s="155">
        <v>189</v>
      </c>
      <c r="D203" s="1"/>
      <c r="E203" s="4"/>
      <c r="F203" s="1"/>
      <c r="G203" s="2" t="s">
        <v>53</v>
      </c>
      <c r="H203" s="2" t="s">
        <v>53</v>
      </c>
      <c r="I203" s="5"/>
      <c r="J203" s="6"/>
      <c r="K203" s="6"/>
      <c r="L203" s="6"/>
      <c r="M203" s="7"/>
      <c r="N203" s="7"/>
      <c r="O203" s="7"/>
      <c r="P203" s="149"/>
    </row>
    <row r="204" spans="2:16" s="93" customFormat="1" x14ac:dyDescent="0.35">
      <c r="B204" s="145"/>
      <c r="C204" s="155">
        <v>190</v>
      </c>
      <c r="D204" s="1"/>
      <c r="E204" s="4"/>
      <c r="F204" s="1"/>
      <c r="G204" s="2" t="s">
        <v>53</v>
      </c>
      <c r="H204" s="2" t="s">
        <v>53</v>
      </c>
      <c r="I204" s="5"/>
      <c r="J204" s="6"/>
      <c r="K204" s="6"/>
      <c r="L204" s="6"/>
      <c r="M204" s="7"/>
      <c r="N204" s="7"/>
      <c r="O204" s="7"/>
      <c r="P204" s="149"/>
    </row>
    <row r="205" spans="2:16" s="93" customFormat="1" x14ac:dyDescent="0.35">
      <c r="B205" s="145"/>
      <c r="C205" s="155">
        <v>191</v>
      </c>
      <c r="D205" s="1"/>
      <c r="E205" s="4"/>
      <c r="F205" s="1"/>
      <c r="G205" s="2" t="s">
        <v>53</v>
      </c>
      <c r="H205" s="2" t="s">
        <v>53</v>
      </c>
      <c r="I205" s="5"/>
      <c r="J205" s="6"/>
      <c r="K205" s="6"/>
      <c r="L205" s="6"/>
      <c r="M205" s="7"/>
      <c r="N205" s="7"/>
      <c r="O205" s="7"/>
      <c r="P205" s="149"/>
    </row>
    <row r="206" spans="2:16" s="93" customFormat="1" x14ac:dyDescent="0.35">
      <c r="B206" s="145"/>
      <c r="C206" s="155">
        <v>192</v>
      </c>
      <c r="D206" s="1"/>
      <c r="E206" s="4"/>
      <c r="F206" s="1"/>
      <c r="G206" s="2" t="s">
        <v>53</v>
      </c>
      <c r="H206" s="2" t="s">
        <v>53</v>
      </c>
      <c r="I206" s="5"/>
      <c r="J206" s="6"/>
      <c r="K206" s="6"/>
      <c r="L206" s="6"/>
      <c r="M206" s="7"/>
      <c r="N206" s="7"/>
      <c r="O206" s="7"/>
      <c r="P206" s="149"/>
    </row>
    <row r="207" spans="2:16" s="93" customFormat="1" x14ac:dyDescent="0.35">
      <c r="B207" s="145"/>
      <c r="C207" s="155">
        <v>193</v>
      </c>
      <c r="D207" s="1"/>
      <c r="E207" s="4"/>
      <c r="F207" s="1"/>
      <c r="G207" s="2" t="s">
        <v>53</v>
      </c>
      <c r="H207" s="2" t="s">
        <v>53</v>
      </c>
      <c r="I207" s="5"/>
      <c r="J207" s="6"/>
      <c r="K207" s="6"/>
      <c r="L207" s="6"/>
      <c r="M207" s="7"/>
      <c r="N207" s="7"/>
      <c r="O207" s="7"/>
      <c r="P207" s="149"/>
    </row>
    <row r="208" spans="2:16" s="93" customFormat="1" x14ac:dyDescent="0.35">
      <c r="B208" s="145"/>
      <c r="C208" s="155">
        <v>194</v>
      </c>
      <c r="D208" s="1"/>
      <c r="E208" s="4"/>
      <c r="F208" s="1"/>
      <c r="G208" s="2" t="s">
        <v>53</v>
      </c>
      <c r="H208" s="2" t="s">
        <v>53</v>
      </c>
      <c r="I208" s="5"/>
      <c r="J208" s="6"/>
      <c r="K208" s="6"/>
      <c r="L208" s="6"/>
      <c r="M208" s="7"/>
      <c r="N208" s="7"/>
      <c r="O208" s="7"/>
      <c r="P208" s="149"/>
    </row>
    <row r="209" spans="2:16" s="93" customFormat="1" x14ac:dyDescent="0.35">
      <c r="B209" s="145"/>
      <c r="C209" s="155">
        <v>195</v>
      </c>
      <c r="D209" s="1"/>
      <c r="E209" s="4"/>
      <c r="F209" s="1"/>
      <c r="G209" s="2" t="s">
        <v>53</v>
      </c>
      <c r="H209" s="2" t="s">
        <v>53</v>
      </c>
      <c r="I209" s="5"/>
      <c r="J209" s="6"/>
      <c r="K209" s="6"/>
      <c r="L209" s="6"/>
      <c r="M209" s="7"/>
      <c r="N209" s="7"/>
      <c r="O209" s="7"/>
      <c r="P209" s="149"/>
    </row>
    <row r="210" spans="2:16" s="93" customFormat="1" x14ac:dyDescent="0.35">
      <c r="B210" s="145"/>
      <c r="C210" s="155">
        <v>196</v>
      </c>
      <c r="D210" s="1"/>
      <c r="E210" s="4"/>
      <c r="F210" s="1"/>
      <c r="G210" s="2" t="s">
        <v>53</v>
      </c>
      <c r="H210" s="2" t="s">
        <v>53</v>
      </c>
      <c r="I210" s="5"/>
      <c r="J210" s="6"/>
      <c r="K210" s="6"/>
      <c r="L210" s="6"/>
      <c r="M210" s="7"/>
      <c r="N210" s="7"/>
      <c r="O210" s="7"/>
      <c r="P210" s="149"/>
    </row>
    <row r="211" spans="2:16" s="93" customFormat="1" x14ac:dyDescent="0.35">
      <c r="B211" s="145"/>
      <c r="C211" s="155">
        <v>197</v>
      </c>
      <c r="D211" s="1"/>
      <c r="E211" s="4"/>
      <c r="F211" s="1"/>
      <c r="G211" s="2" t="s">
        <v>53</v>
      </c>
      <c r="H211" s="2" t="s">
        <v>53</v>
      </c>
      <c r="I211" s="5"/>
      <c r="J211" s="6"/>
      <c r="K211" s="6"/>
      <c r="L211" s="6"/>
      <c r="M211" s="7"/>
      <c r="N211" s="7"/>
      <c r="O211" s="7"/>
      <c r="P211" s="149"/>
    </row>
    <row r="212" spans="2:16" s="93" customFormat="1" x14ac:dyDescent="0.35">
      <c r="B212" s="145"/>
      <c r="C212" s="155">
        <v>198</v>
      </c>
      <c r="D212" s="1"/>
      <c r="E212" s="4"/>
      <c r="F212" s="1"/>
      <c r="G212" s="2" t="s">
        <v>53</v>
      </c>
      <c r="H212" s="2" t="s">
        <v>53</v>
      </c>
      <c r="I212" s="5"/>
      <c r="J212" s="6"/>
      <c r="K212" s="6"/>
      <c r="L212" s="6"/>
      <c r="M212" s="7"/>
      <c r="N212" s="7"/>
      <c r="O212" s="7"/>
      <c r="P212" s="149"/>
    </row>
    <row r="213" spans="2:16" s="93" customFormat="1" x14ac:dyDescent="0.35">
      <c r="B213" s="145"/>
      <c r="C213" s="155">
        <v>199</v>
      </c>
      <c r="D213" s="1"/>
      <c r="E213" s="4"/>
      <c r="F213" s="1"/>
      <c r="G213" s="2" t="s">
        <v>53</v>
      </c>
      <c r="H213" s="2" t="s">
        <v>53</v>
      </c>
      <c r="I213" s="5"/>
      <c r="J213" s="6"/>
      <c r="K213" s="6"/>
      <c r="L213" s="6"/>
      <c r="M213" s="7"/>
      <c r="N213" s="7"/>
      <c r="O213" s="7"/>
      <c r="P213" s="149"/>
    </row>
    <row r="214" spans="2:16" s="93" customFormat="1" x14ac:dyDescent="0.35">
      <c r="B214" s="145"/>
      <c r="C214" s="155">
        <v>200</v>
      </c>
      <c r="D214" s="1"/>
      <c r="E214" s="4"/>
      <c r="F214" s="1"/>
      <c r="G214" s="2" t="s">
        <v>53</v>
      </c>
      <c r="H214" s="2" t="s">
        <v>53</v>
      </c>
      <c r="I214" s="5"/>
      <c r="J214" s="6"/>
      <c r="K214" s="6"/>
      <c r="L214" s="6"/>
      <c r="M214" s="7"/>
      <c r="N214" s="7"/>
      <c r="O214" s="7"/>
      <c r="P214" s="149"/>
    </row>
    <row r="215" spans="2:16" s="93" customFormat="1" x14ac:dyDescent="0.35">
      <c r="B215" s="145"/>
      <c r="C215" s="155">
        <v>201</v>
      </c>
      <c r="D215" s="1"/>
      <c r="E215" s="4"/>
      <c r="F215" s="1"/>
      <c r="G215" s="2" t="s">
        <v>53</v>
      </c>
      <c r="H215" s="2" t="s">
        <v>53</v>
      </c>
      <c r="I215" s="5"/>
      <c r="J215" s="6"/>
      <c r="K215" s="6"/>
      <c r="L215" s="6"/>
      <c r="M215" s="7"/>
      <c r="N215" s="7"/>
      <c r="O215" s="7"/>
      <c r="P215" s="149"/>
    </row>
    <row r="216" spans="2:16" s="93" customFormat="1" x14ac:dyDescent="0.35">
      <c r="B216" s="145"/>
      <c r="C216" s="155">
        <v>202</v>
      </c>
      <c r="D216" s="1"/>
      <c r="E216" s="4"/>
      <c r="F216" s="1"/>
      <c r="G216" s="2" t="s">
        <v>53</v>
      </c>
      <c r="H216" s="2" t="s">
        <v>53</v>
      </c>
      <c r="I216" s="5"/>
      <c r="J216" s="6"/>
      <c r="K216" s="6"/>
      <c r="L216" s="6"/>
      <c r="M216" s="7"/>
      <c r="N216" s="7"/>
      <c r="O216" s="7"/>
      <c r="P216" s="149"/>
    </row>
    <row r="217" spans="2:16" s="93" customFormat="1" x14ac:dyDescent="0.35">
      <c r="B217" s="145"/>
      <c r="C217" s="155">
        <v>203</v>
      </c>
      <c r="D217" s="1"/>
      <c r="E217" s="4"/>
      <c r="F217" s="1"/>
      <c r="G217" s="2" t="s">
        <v>53</v>
      </c>
      <c r="H217" s="2" t="s">
        <v>53</v>
      </c>
      <c r="I217" s="5"/>
      <c r="J217" s="6"/>
      <c r="K217" s="6"/>
      <c r="L217" s="6"/>
      <c r="M217" s="7"/>
      <c r="N217" s="7"/>
      <c r="O217" s="7"/>
      <c r="P217" s="149"/>
    </row>
    <row r="218" spans="2:16" s="93" customFormat="1" x14ac:dyDescent="0.35">
      <c r="B218" s="145"/>
      <c r="C218" s="155">
        <v>204</v>
      </c>
      <c r="D218" s="1"/>
      <c r="E218" s="4"/>
      <c r="F218" s="1"/>
      <c r="G218" s="2" t="s">
        <v>53</v>
      </c>
      <c r="H218" s="2" t="s">
        <v>53</v>
      </c>
      <c r="I218" s="5"/>
      <c r="J218" s="6"/>
      <c r="K218" s="6"/>
      <c r="L218" s="6"/>
      <c r="M218" s="7"/>
      <c r="N218" s="7"/>
      <c r="O218" s="7"/>
      <c r="P218" s="149"/>
    </row>
    <row r="219" spans="2:16" s="93" customFormat="1" x14ac:dyDescent="0.35">
      <c r="B219" s="145"/>
      <c r="C219" s="155">
        <v>205</v>
      </c>
      <c r="D219" s="1"/>
      <c r="E219" s="4"/>
      <c r="F219" s="1"/>
      <c r="G219" s="2" t="s">
        <v>53</v>
      </c>
      <c r="H219" s="2" t="s">
        <v>53</v>
      </c>
      <c r="I219" s="5"/>
      <c r="J219" s="6"/>
      <c r="K219" s="6"/>
      <c r="L219" s="6"/>
      <c r="M219" s="7"/>
      <c r="N219" s="7"/>
      <c r="O219" s="7"/>
      <c r="P219" s="149"/>
    </row>
    <row r="220" spans="2:16" s="93" customFormat="1" x14ac:dyDescent="0.35">
      <c r="B220" s="145"/>
      <c r="C220" s="155">
        <v>206</v>
      </c>
      <c r="D220" s="1"/>
      <c r="E220" s="4"/>
      <c r="F220" s="1"/>
      <c r="G220" s="2" t="s">
        <v>53</v>
      </c>
      <c r="H220" s="2" t="s">
        <v>53</v>
      </c>
      <c r="I220" s="5"/>
      <c r="J220" s="6"/>
      <c r="K220" s="6"/>
      <c r="L220" s="6"/>
      <c r="M220" s="7"/>
      <c r="N220" s="7"/>
      <c r="O220" s="7"/>
      <c r="P220" s="149"/>
    </row>
    <row r="221" spans="2:16" s="93" customFormat="1" x14ac:dyDescent="0.35">
      <c r="B221" s="145"/>
      <c r="C221" s="155">
        <v>207</v>
      </c>
      <c r="D221" s="1"/>
      <c r="E221" s="4"/>
      <c r="F221" s="1"/>
      <c r="G221" s="2" t="s">
        <v>53</v>
      </c>
      <c r="H221" s="2" t="s">
        <v>53</v>
      </c>
      <c r="I221" s="5"/>
      <c r="J221" s="6"/>
      <c r="K221" s="6"/>
      <c r="L221" s="6"/>
      <c r="M221" s="7"/>
      <c r="N221" s="7"/>
      <c r="O221" s="7"/>
      <c r="P221" s="149"/>
    </row>
    <row r="222" spans="2:16" s="93" customFormat="1" x14ac:dyDescent="0.35">
      <c r="B222" s="145"/>
      <c r="C222" s="155">
        <v>208</v>
      </c>
      <c r="D222" s="1"/>
      <c r="E222" s="4"/>
      <c r="F222" s="1"/>
      <c r="G222" s="2" t="s">
        <v>53</v>
      </c>
      <c r="H222" s="2" t="s">
        <v>53</v>
      </c>
      <c r="I222" s="5"/>
      <c r="J222" s="6"/>
      <c r="K222" s="6"/>
      <c r="L222" s="6"/>
      <c r="M222" s="7"/>
      <c r="N222" s="7"/>
      <c r="O222" s="7"/>
      <c r="P222" s="149"/>
    </row>
    <row r="223" spans="2:16" s="93" customFormat="1" x14ac:dyDescent="0.35">
      <c r="B223" s="145"/>
      <c r="C223" s="155">
        <v>209</v>
      </c>
      <c r="D223" s="1"/>
      <c r="E223" s="4"/>
      <c r="F223" s="1"/>
      <c r="G223" s="2" t="s">
        <v>53</v>
      </c>
      <c r="H223" s="2" t="s">
        <v>53</v>
      </c>
      <c r="I223" s="5"/>
      <c r="J223" s="6"/>
      <c r="K223" s="6"/>
      <c r="L223" s="6"/>
      <c r="M223" s="7"/>
      <c r="N223" s="7"/>
      <c r="O223" s="7"/>
      <c r="P223" s="149"/>
    </row>
    <row r="224" spans="2:16" s="93" customFormat="1" x14ac:dyDescent="0.35">
      <c r="B224" s="145"/>
      <c r="C224" s="155">
        <v>210</v>
      </c>
      <c r="D224" s="1"/>
      <c r="E224" s="4"/>
      <c r="F224" s="1"/>
      <c r="G224" s="2" t="s">
        <v>53</v>
      </c>
      <c r="H224" s="2" t="s">
        <v>53</v>
      </c>
      <c r="I224" s="5"/>
      <c r="J224" s="6"/>
      <c r="K224" s="6"/>
      <c r="L224" s="6"/>
      <c r="M224" s="7"/>
      <c r="N224" s="7"/>
      <c r="O224" s="7"/>
      <c r="P224" s="149"/>
    </row>
    <row r="225" spans="2:16" s="93" customFormat="1" x14ac:dyDescent="0.35">
      <c r="B225" s="145"/>
      <c r="C225" s="155">
        <v>211</v>
      </c>
      <c r="D225" s="1"/>
      <c r="E225" s="4"/>
      <c r="F225" s="1"/>
      <c r="G225" s="2" t="s">
        <v>53</v>
      </c>
      <c r="H225" s="2" t="s">
        <v>53</v>
      </c>
      <c r="I225" s="5"/>
      <c r="J225" s="6"/>
      <c r="K225" s="6"/>
      <c r="L225" s="6"/>
      <c r="M225" s="7"/>
      <c r="N225" s="7"/>
      <c r="O225" s="7"/>
      <c r="P225" s="149"/>
    </row>
    <row r="226" spans="2:16" s="93" customFormat="1" x14ac:dyDescent="0.35">
      <c r="B226" s="145"/>
      <c r="C226" s="155">
        <v>212</v>
      </c>
      <c r="D226" s="1"/>
      <c r="E226" s="4"/>
      <c r="F226" s="1"/>
      <c r="G226" s="2" t="s">
        <v>53</v>
      </c>
      <c r="H226" s="2" t="s">
        <v>53</v>
      </c>
      <c r="I226" s="5"/>
      <c r="J226" s="6"/>
      <c r="K226" s="6"/>
      <c r="L226" s="6"/>
      <c r="M226" s="7"/>
      <c r="N226" s="7"/>
      <c r="O226" s="7"/>
      <c r="P226" s="149"/>
    </row>
    <row r="227" spans="2:16" s="93" customFormat="1" x14ac:dyDescent="0.35">
      <c r="B227" s="145"/>
      <c r="C227" s="155">
        <v>213</v>
      </c>
      <c r="D227" s="1"/>
      <c r="E227" s="4"/>
      <c r="F227" s="1"/>
      <c r="G227" s="2" t="s">
        <v>53</v>
      </c>
      <c r="H227" s="2" t="s">
        <v>53</v>
      </c>
      <c r="I227" s="5"/>
      <c r="J227" s="6"/>
      <c r="K227" s="6"/>
      <c r="L227" s="6"/>
      <c r="M227" s="7"/>
      <c r="N227" s="7"/>
      <c r="O227" s="7"/>
      <c r="P227" s="149"/>
    </row>
    <row r="228" spans="2:16" s="93" customFormat="1" x14ac:dyDescent="0.35">
      <c r="B228" s="145"/>
      <c r="C228" s="155">
        <v>214</v>
      </c>
      <c r="D228" s="1"/>
      <c r="E228" s="4"/>
      <c r="F228" s="1"/>
      <c r="G228" s="2" t="s">
        <v>53</v>
      </c>
      <c r="H228" s="2" t="s">
        <v>53</v>
      </c>
      <c r="I228" s="5"/>
      <c r="J228" s="6"/>
      <c r="K228" s="6"/>
      <c r="L228" s="6"/>
      <c r="M228" s="7"/>
      <c r="N228" s="7"/>
      <c r="O228" s="7"/>
      <c r="P228" s="149"/>
    </row>
    <row r="229" spans="2:16" s="93" customFormat="1" x14ac:dyDescent="0.35">
      <c r="B229" s="145"/>
      <c r="C229" s="155">
        <v>215</v>
      </c>
      <c r="D229" s="1"/>
      <c r="E229" s="4"/>
      <c r="F229" s="1"/>
      <c r="G229" s="2" t="s">
        <v>53</v>
      </c>
      <c r="H229" s="2" t="s">
        <v>53</v>
      </c>
      <c r="I229" s="5"/>
      <c r="J229" s="6"/>
      <c r="K229" s="6"/>
      <c r="L229" s="6"/>
      <c r="M229" s="7"/>
      <c r="N229" s="7"/>
      <c r="O229" s="7"/>
      <c r="P229" s="149"/>
    </row>
    <row r="230" spans="2:16" x14ac:dyDescent="0.35">
      <c r="B230" s="150"/>
      <c r="K230" s="156">
        <f>SUM(K15:K229)</f>
        <v>0</v>
      </c>
      <c r="L230" s="156">
        <f t="shared" ref="L230:O230" si="0">SUM(L15:L229)</f>
        <v>0</v>
      </c>
      <c r="M230" s="157">
        <f t="shared" si="0"/>
        <v>0</v>
      </c>
      <c r="N230" s="157">
        <f t="shared" si="0"/>
        <v>0</v>
      </c>
      <c r="O230" s="157">
        <f t="shared" si="0"/>
        <v>0</v>
      </c>
      <c r="P230" s="153"/>
    </row>
    <row r="231" spans="2:16" ht="15" thickBot="1" x14ac:dyDescent="0.4">
      <c r="B231" s="150"/>
      <c r="K231" s="158"/>
      <c r="L231" s="158"/>
      <c r="M231" s="159"/>
      <c r="N231" s="159"/>
      <c r="O231" s="159"/>
      <c r="P231" s="153"/>
    </row>
    <row r="232" spans="2:16" s="93" customFormat="1" x14ac:dyDescent="0.35">
      <c r="B232" s="145"/>
      <c r="D232" s="160"/>
      <c r="E232" s="161">
        <f>COUNTIF(G15:G229,"Oui")</f>
        <v>0</v>
      </c>
      <c r="F232" s="162" t="s">
        <v>54</v>
      </c>
      <c r="G232" s="163"/>
      <c r="H232" s="163"/>
      <c r="I232" s="163"/>
      <c r="J232" s="161">
        <f>COUNTIF(G15:G229,"Non")</f>
        <v>0</v>
      </c>
      <c r="K232" s="162" t="s">
        <v>55</v>
      </c>
      <c r="L232" s="164"/>
      <c r="M232" s="165"/>
      <c r="N232" s="165"/>
      <c r="O232" s="166"/>
      <c r="P232" s="149"/>
    </row>
    <row r="233" spans="2:16" s="93" customFormat="1" x14ac:dyDescent="0.35">
      <c r="B233" s="145"/>
      <c r="D233" s="167"/>
      <c r="E233" s="168">
        <f>COUNTIFS(G15:G229,"Oui",H15:H229,"Long métrage fiction ou animation")</f>
        <v>0</v>
      </c>
      <c r="F233" s="169" t="s">
        <v>56</v>
      </c>
      <c r="G233" s="170"/>
      <c r="H233" s="170"/>
      <c r="I233" s="170"/>
      <c r="J233" s="168">
        <f>COUNTIFS(G15:G229,"Non",H15:H229,"Long métrage fiction ou animation")</f>
        <v>0</v>
      </c>
      <c r="K233" s="169" t="s">
        <v>57</v>
      </c>
      <c r="L233" s="171"/>
      <c r="M233" s="172"/>
      <c r="N233" s="172"/>
      <c r="O233" s="173"/>
      <c r="P233" s="149"/>
    </row>
    <row r="234" spans="2:16" s="93" customFormat="1" x14ac:dyDescent="0.35">
      <c r="B234" s="145"/>
      <c r="D234" s="167"/>
      <c r="E234" s="168">
        <f>COUNTIFS(G15:G229,"Oui",H15:H229,"Long métrage documentaire")</f>
        <v>0</v>
      </c>
      <c r="F234" s="169" t="s">
        <v>58</v>
      </c>
      <c r="G234" s="170"/>
      <c r="H234" s="170"/>
      <c r="I234" s="170"/>
      <c r="J234" s="168">
        <f>COUNTIFS(G15:G229,"Non",H15:H229,"Long métrage documentaire")</f>
        <v>0</v>
      </c>
      <c r="K234" s="169" t="s">
        <v>59</v>
      </c>
      <c r="L234" s="171"/>
      <c r="M234" s="172"/>
      <c r="N234" s="172"/>
      <c r="O234" s="173"/>
      <c r="P234" s="149"/>
    </row>
    <row r="235" spans="2:16" s="93" customFormat="1" x14ac:dyDescent="0.35">
      <c r="B235" s="145"/>
      <c r="D235" s="167"/>
      <c r="E235" s="168">
        <f>SUMIFS(K15:K229,G15:G229,"Oui",H15:H229,"Long métrage fiction ou animation")</f>
        <v>0</v>
      </c>
      <c r="F235" s="169" t="s">
        <v>60</v>
      </c>
      <c r="G235" s="170"/>
      <c r="H235" s="170"/>
      <c r="I235" s="170"/>
      <c r="J235" s="168">
        <f>SUMIFS(K15:K229,G15:G229,"Non",H15:H229,"Long métrage fiction ou animation")</f>
        <v>0</v>
      </c>
      <c r="K235" s="169" t="s">
        <v>61</v>
      </c>
      <c r="L235" s="171"/>
      <c r="M235" s="172"/>
      <c r="N235" s="172"/>
      <c r="O235" s="173"/>
      <c r="P235" s="149"/>
    </row>
    <row r="236" spans="2:16" s="93" customFormat="1" x14ac:dyDescent="0.35">
      <c r="B236" s="145"/>
      <c r="D236" s="167"/>
      <c r="E236" s="168">
        <f>SUMIFS(K15:K229,G15:G229,"Oui",H15:H229,"Long métrage documentaire")</f>
        <v>0</v>
      </c>
      <c r="F236" s="169" t="s">
        <v>62</v>
      </c>
      <c r="G236" s="170"/>
      <c r="H236" s="170"/>
      <c r="I236" s="170"/>
      <c r="J236" s="168">
        <f>SUMIFS(K15:K229,G15:G229,"Non",H15:H229,"Long métrage documentaire")</f>
        <v>0</v>
      </c>
      <c r="K236" s="169" t="s">
        <v>63</v>
      </c>
      <c r="L236" s="171"/>
      <c r="M236" s="172"/>
      <c r="N236" s="172"/>
      <c r="O236" s="173"/>
      <c r="P236" s="149"/>
    </row>
    <row r="237" spans="2:16" s="93" customFormat="1" x14ac:dyDescent="0.35">
      <c r="B237" s="145"/>
      <c r="D237" s="167"/>
      <c r="E237" s="8">
        <f>IFERROR((E235+E236)/J10,0)</f>
        <v>0</v>
      </c>
      <c r="F237" s="169" t="s">
        <v>64</v>
      </c>
      <c r="G237" s="170"/>
      <c r="H237" s="170"/>
      <c r="I237" s="170"/>
      <c r="J237" s="8">
        <f>IFERROR((J235+J236)/J10,0)</f>
        <v>0</v>
      </c>
      <c r="K237" s="169" t="s">
        <v>65</v>
      </c>
      <c r="L237" s="171"/>
      <c r="M237" s="172"/>
      <c r="N237" s="172"/>
      <c r="O237" s="173"/>
      <c r="P237" s="149"/>
    </row>
    <row r="238" spans="2:16" s="93" customFormat="1" x14ac:dyDescent="0.35">
      <c r="B238" s="145"/>
      <c r="D238" s="167"/>
      <c r="E238" s="168">
        <f>COUNTIFS(G15:G229,"Oui",H15:H229,"Autres formats (court ou moyen métrage fiction, documentaire ou animation)")</f>
        <v>0</v>
      </c>
      <c r="F238" s="169" t="s">
        <v>66</v>
      </c>
      <c r="G238" s="170"/>
      <c r="H238" s="170"/>
      <c r="I238" s="170"/>
      <c r="J238" s="168">
        <f>COUNTIFS(G15:G229,"Non",H15:H229,"Autres formats (court ou moyen métrage fiction, documentaire ou animation)")</f>
        <v>0</v>
      </c>
      <c r="K238" s="169" t="s">
        <v>67</v>
      </c>
      <c r="L238" s="171"/>
      <c r="M238" s="172"/>
      <c r="N238" s="172"/>
      <c r="O238" s="173"/>
      <c r="P238" s="149"/>
    </row>
    <row r="239" spans="2:16" s="93" customFormat="1" x14ac:dyDescent="0.35">
      <c r="B239" s="145"/>
      <c r="D239" s="167"/>
      <c r="E239" s="168">
        <f>SUMIFS(K15:K229,G15:G229,"Oui",H15:H229,"Autres formats (court ou moyen métrage fiction, documentaire ou animation)")</f>
        <v>0</v>
      </c>
      <c r="F239" s="169" t="s">
        <v>68</v>
      </c>
      <c r="G239" s="170"/>
      <c r="H239" s="170"/>
      <c r="I239" s="170"/>
      <c r="J239" s="168">
        <f>SUMIFS(K15:K229,G15:G229,"Non",H15:H229,"Autres formats (court ou moyen métrage fiction, documentaire ou animation)")</f>
        <v>0</v>
      </c>
      <c r="K239" s="169" t="s">
        <v>69</v>
      </c>
      <c r="L239" s="171"/>
      <c r="M239" s="172"/>
      <c r="N239" s="172"/>
      <c r="O239" s="173"/>
      <c r="P239" s="149"/>
    </row>
    <row r="240" spans="2:16" s="93" customFormat="1" x14ac:dyDescent="0.35">
      <c r="B240" s="145"/>
      <c r="D240" s="167"/>
      <c r="E240" s="168"/>
      <c r="F240" s="170"/>
      <c r="G240" s="170"/>
      <c r="H240" s="170"/>
      <c r="I240" s="170"/>
      <c r="J240" s="168"/>
      <c r="K240" s="170"/>
      <c r="L240" s="171"/>
      <c r="M240" s="172"/>
      <c r="N240" s="172"/>
      <c r="O240" s="173"/>
      <c r="P240" s="149"/>
    </row>
    <row r="241" spans="2:16" s="93" customFormat="1" x14ac:dyDescent="0.35">
      <c r="B241" s="145"/>
      <c r="D241" s="167"/>
      <c r="E241" s="174">
        <f>SUMIFS(M15:M229,G15:G229,"Oui")</f>
        <v>0</v>
      </c>
      <c r="F241" s="175" t="s">
        <v>70</v>
      </c>
      <c r="G241" s="170"/>
      <c r="H241" s="170"/>
      <c r="I241" s="170"/>
      <c r="J241" s="174">
        <f>SUMIFS(R15:R229,L15:L229,"Non")</f>
        <v>0</v>
      </c>
      <c r="K241" s="175" t="s">
        <v>71</v>
      </c>
      <c r="L241" s="171"/>
      <c r="M241" s="172"/>
      <c r="N241" s="172"/>
      <c r="O241" s="173"/>
      <c r="P241" s="149"/>
    </row>
    <row r="242" spans="2:16" s="93" customFormat="1" x14ac:dyDescent="0.35">
      <c r="B242" s="145"/>
      <c r="D242" s="167"/>
      <c r="E242" s="168"/>
      <c r="F242" s="170"/>
      <c r="G242" s="170"/>
      <c r="H242" s="170"/>
      <c r="I242" s="170"/>
      <c r="J242" s="168"/>
      <c r="K242" s="170"/>
      <c r="L242" s="171"/>
      <c r="M242" s="172"/>
      <c r="N242" s="172"/>
      <c r="O242" s="173"/>
      <c r="P242" s="149"/>
    </row>
    <row r="243" spans="2:16" s="93" customFormat="1" x14ac:dyDescent="0.35">
      <c r="B243" s="145"/>
      <c r="D243" s="167"/>
      <c r="E243" s="174">
        <f>SUMIFS(N15:N229,G15:G229,"Oui",H15:H229,"Long métrage fiction ou animation")</f>
        <v>0</v>
      </c>
      <c r="F243" s="175" t="s">
        <v>72</v>
      </c>
      <c r="G243" s="170"/>
      <c r="H243" s="170"/>
      <c r="I243" s="170"/>
      <c r="J243" s="174">
        <f>SUMIFS(N15:N229,G15:G229,"Non",H15:H229,"Long métrage fiction ou animation")</f>
        <v>0</v>
      </c>
      <c r="K243" s="175" t="s">
        <v>73</v>
      </c>
      <c r="L243" s="171"/>
      <c r="M243" s="172"/>
      <c r="N243" s="172"/>
      <c r="O243" s="173"/>
      <c r="P243" s="149"/>
    </row>
    <row r="244" spans="2:16" s="93" customFormat="1" x14ac:dyDescent="0.35">
      <c r="B244" s="145"/>
      <c r="D244" s="167"/>
      <c r="E244" s="174">
        <f>SUMIFS(N15:N229,G15:G229,"Oui",H15:H229,"Long métrage documentaire")</f>
        <v>0</v>
      </c>
      <c r="F244" s="175" t="s">
        <v>74</v>
      </c>
      <c r="G244" s="170"/>
      <c r="H244" s="170"/>
      <c r="I244" s="170"/>
      <c r="J244" s="174">
        <f>SUMIFS(N15:N229,G15:G229,"Non",H15:H229,"Long métrage documentaire")</f>
        <v>0</v>
      </c>
      <c r="K244" s="175" t="s">
        <v>75</v>
      </c>
      <c r="L244" s="171"/>
      <c r="M244" s="172"/>
      <c r="N244" s="172"/>
      <c r="O244" s="173"/>
      <c r="P244" s="149"/>
    </row>
    <row r="245" spans="2:16" s="93" customFormat="1" ht="15" thickBot="1" x14ac:dyDescent="0.4">
      <c r="B245" s="145"/>
      <c r="D245" s="176"/>
      <c r="E245" s="177">
        <f>SUMIFS(N15:N229,G15:G229,"Oui",H15:H229,"Autres formats (court ou moyen métrage fiction, documentaire ou animation)")</f>
        <v>0</v>
      </c>
      <c r="F245" s="178" t="s">
        <v>76</v>
      </c>
      <c r="G245" s="179"/>
      <c r="H245" s="179"/>
      <c r="I245" s="179"/>
      <c r="J245" s="177">
        <f>SUMIFS(N15:N229,G15:G229,"Non",H15:H229,"Autres formats (court ou moyen métrage fiction, documentaire ou animation)")</f>
        <v>0</v>
      </c>
      <c r="K245" s="178" t="s">
        <v>77</v>
      </c>
      <c r="L245" s="180"/>
      <c r="M245" s="181"/>
      <c r="N245" s="181"/>
      <c r="O245" s="182"/>
      <c r="P245" s="149"/>
    </row>
    <row r="246" spans="2:16" ht="10" customHeight="1" thickBot="1" x14ac:dyDescent="0.4">
      <c r="B246" s="183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5"/>
    </row>
  </sheetData>
  <sheetProtection algorithmName="SHA-512" hashValue="pngHDBj2wbBMDUVO5EIgGSQLjC7gcsbLZ+abxhbkIZNWJDObsuSwAuePAe1c/Cq2i9QH6JSclM5CttSehEOWsQ==" saltValue="1/XavI4//pHBv8uXh17vCg==" spinCount="100000" sheet="1" objects="1" scenarios="1" formatRows="0"/>
  <mergeCells count="17">
    <mergeCell ref="H1:P1"/>
    <mergeCell ref="E12:E14"/>
    <mergeCell ref="G12:G14"/>
    <mergeCell ref="J12:J14"/>
    <mergeCell ref="L12:L14"/>
    <mergeCell ref="M12:M14"/>
    <mergeCell ref="K12:K14"/>
    <mergeCell ref="D6:O6"/>
    <mergeCell ref="D9:O9"/>
    <mergeCell ref="F12:F14"/>
    <mergeCell ref="D12:D14"/>
    <mergeCell ref="H12:H14"/>
    <mergeCell ref="I12:I14"/>
    <mergeCell ref="D8:O8"/>
    <mergeCell ref="D10:I10"/>
    <mergeCell ref="N12:N14"/>
    <mergeCell ref="O12:O14"/>
  </mergeCells>
  <conditionalFormatting sqref="J10">
    <cfRule type="containsBlanks" dxfId="0" priority="2">
      <formula>LEN(TRIM(J10))=0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460FA5-6E27-457E-AA21-604488D81CFC}">
          <x14:formula1>
            <xm:f>Paramètres!$D$1:$D$3</xm:f>
          </x14:formula1>
          <xm:sqref>G15:G229</xm:sqref>
        </x14:dataValidation>
        <x14:dataValidation type="list" allowBlank="1" showInputMessage="1" showErrorMessage="1" xr:uid="{8A55B787-56CE-4C6A-9F30-A93D7DA89867}">
          <x14:formula1>
            <xm:f>Paramètres!$C$1:$C$4</xm:f>
          </x14:formula1>
          <xm:sqref>H15:H229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0312D-E444-45ED-8ADD-5226DE56E4DE}">
  <sheetPr>
    <tabColor theme="3" tint="0.59999389629810485"/>
  </sheetPr>
  <dimension ref="A1:D11"/>
  <sheetViews>
    <sheetView workbookViewId="0"/>
  </sheetViews>
  <sheetFormatPr baseColWidth="10" defaultColWidth="11.453125" defaultRowHeight="14.5" x14ac:dyDescent="0.35"/>
  <cols>
    <col min="1" max="2" width="27" bestFit="1" customWidth="1"/>
    <col min="3" max="3" width="67.7265625" bestFit="1" customWidth="1"/>
    <col min="4" max="4" width="15" bestFit="1" customWidth="1"/>
  </cols>
  <sheetData>
    <row r="1" spans="1:4" x14ac:dyDescent="0.35">
      <c r="A1" t="s">
        <v>53</v>
      </c>
      <c r="B1" t="s">
        <v>53</v>
      </c>
      <c r="C1" t="s">
        <v>53</v>
      </c>
      <c r="D1" t="s">
        <v>53</v>
      </c>
    </row>
    <row r="2" spans="1:4" x14ac:dyDescent="0.35">
      <c r="A2" t="s">
        <v>78</v>
      </c>
      <c r="B2" t="s">
        <v>78</v>
      </c>
      <c r="C2" t="s">
        <v>79</v>
      </c>
      <c r="D2" t="s">
        <v>80</v>
      </c>
    </row>
    <row r="3" spans="1:4" x14ac:dyDescent="0.35">
      <c r="A3" t="s">
        <v>81</v>
      </c>
      <c r="B3" t="s">
        <v>81</v>
      </c>
      <c r="C3" t="s">
        <v>82</v>
      </c>
      <c r="D3" t="s">
        <v>83</v>
      </c>
    </row>
    <row r="4" spans="1:4" x14ac:dyDescent="0.35">
      <c r="A4" t="s">
        <v>82</v>
      </c>
      <c r="B4" t="s">
        <v>82</v>
      </c>
      <c r="C4" t="s">
        <v>84</v>
      </c>
    </row>
    <row r="5" spans="1:4" x14ac:dyDescent="0.35">
      <c r="A5" t="s">
        <v>85</v>
      </c>
      <c r="B5" t="s">
        <v>85</v>
      </c>
    </row>
    <row r="6" spans="1:4" x14ac:dyDescent="0.35">
      <c r="A6" t="s">
        <v>86</v>
      </c>
      <c r="B6" t="s">
        <v>86</v>
      </c>
    </row>
    <row r="7" spans="1:4" x14ac:dyDescent="0.35">
      <c r="A7" t="s">
        <v>87</v>
      </c>
      <c r="B7" t="s">
        <v>87</v>
      </c>
    </row>
    <row r="8" spans="1:4" x14ac:dyDescent="0.35">
      <c r="A8" t="s">
        <v>88</v>
      </c>
      <c r="B8" t="s">
        <v>88</v>
      </c>
    </row>
    <row r="9" spans="1:4" x14ac:dyDescent="0.35">
      <c r="A9" t="s">
        <v>89</v>
      </c>
      <c r="B9" t="s">
        <v>89</v>
      </c>
    </row>
    <row r="10" spans="1:4" x14ac:dyDescent="0.35">
      <c r="A10" t="s">
        <v>90</v>
      </c>
      <c r="B10" t="s">
        <v>90</v>
      </c>
    </row>
    <row r="11" spans="1:4" x14ac:dyDescent="0.35">
      <c r="A11" t="s">
        <v>91</v>
      </c>
      <c r="B11" t="s">
        <v>91</v>
      </c>
    </row>
  </sheetData>
  <sheetProtection algorithmName="SHA-512" hashValue="NuVmu41WQHFYAH8RVR40IehUTReW0cRmBb3GvYJU7VyZjTJWhTmL5/6zqlWOiKLsebPPhRRgnkGopKA183yxAA==" saltValue="mzTaky2unBPfyvBV0/EXa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105aa4-192f-4fed-8e5c-32a8b5078b5a" xsi:nil="true"/>
    <lcf76f155ced4ddcb4097134ff3c332f xmlns="8006f1af-ea8a-4d8a-a619-42a6cf27c81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88CC9-CE07-436A-9467-91388B0F26D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dcd97b2-3a87-4ee8-8b6e-5e41db86283d"/>
    <ds:schemaRef ds:uri="63c2e914-cff8-4205-9eb2-3224d1562b4b"/>
  </ds:schemaRefs>
</ds:datastoreItem>
</file>

<file path=customXml/itemProps2.xml><?xml version="1.0" encoding="utf-8"?>
<ds:datastoreItem xmlns:ds="http://schemas.openxmlformats.org/officeDocument/2006/customXml" ds:itemID="{EBFD4E6E-3337-4B11-8C5B-43CF28903E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34C94-87AC-49C2-B712-9CB239C15D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1A Diffuseurs Clôture</vt:lpstr>
      <vt:lpstr>Films diffusés</vt:lpstr>
      <vt:lpstr>Paramètres</vt:lpstr>
      <vt:lpstr>'1A Diffuseurs Clôture'!Impression_des_titres</vt:lpstr>
      <vt:lpstr>'1A Diffuseurs Clôture'!Zone_d_impression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Verger, Marlène</dc:creator>
  <cp:keywords/>
  <dc:description/>
  <cp:lastModifiedBy>Verger, Marlène</cp:lastModifiedBy>
  <cp:revision/>
  <dcterms:created xsi:type="dcterms:W3CDTF">2023-12-20T18:53:24Z</dcterms:created>
  <dcterms:modified xsi:type="dcterms:W3CDTF">2024-03-28T20:15:37Z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0x0101007AC8209D44399045A89E9F8EBB60704D</vt:lpwstr>
  </property>
  <property fmtid="{D5CDD505-2E9C-101B-9397-08002B2CF9AE}" pid="3" name="MediaServiceImageTags">
    <vt:lpwstr/>
  </property>
</Properties>
</file>