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S:\LMS_Dossiers\FIN_programmes\Aide corpo TV\Secrétariat\Formulaires\Projets\Formulaire protégés\"/>
    </mc:Choice>
  </mc:AlternateContent>
  <xr:revisionPtr revIDLastSave="0" documentId="13_ncr:1_{67C4AE49-8EF0-4680-9401-35A8BF5D6F16}" xr6:coauthVersionLast="47" xr6:coauthVersionMax="47" xr10:uidLastSave="{00000000-0000-0000-0000-000000000000}"/>
  <workbookProtection workbookAlgorithmName="SHA-512" workbookHashValue="1dqk9A9tYR40zN+BJcHFKh+bLgWifN/4GDdwBroYIlPSVQ+VQlYQBZ9OYV5XcdXF32iyyKbCKwv49qVVH+kCEg==" workbookSaltValue="2Pjs9y9Odac4j4mdm98Vtg==" workbookSpinCount="100000" lockStructure="1"/>
  <bookViews>
    <workbookView xWindow="28680" yWindow="15" windowWidth="29040" windowHeight="17640" xr2:uid="{58340C9D-ACE5-413B-82A9-CF6F3CB05833}"/>
  </bookViews>
  <sheets>
    <sheet name="Formulaire" sheetId="32" r:id="rId1"/>
    <sheet name="Structure financière" sheetId="34" r:id="rId2"/>
    <sheet name="Struct financière SODEC" sheetId="38" state="hidden" r:id="rId3"/>
    <sheet name="Struct récupération SODEC" sheetId="42" state="hidden" r:id="rId4"/>
    <sheet name="Devis de production" sheetId="35" r:id="rId5"/>
    <sheet name="Devis de production - Animation" sheetId="37" r:id="rId6"/>
    <sheet name="Prévisions Ventes &amp;Récupération" sheetId="40" r:id="rId7"/>
    <sheet name="Grille_MAG" sheetId="26" state="hidden" r:id="rId8"/>
    <sheet name="Base_Données" sheetId="27" state="hidden" r:id="rId9"/>
    <sheet name="Publipostage_Annexe" sheetId="41" state="hidden" r:id="rId10"/>
    <sheet name="Codes" sheetId="29" state="hidden" r:id="rId11"/>
  </sheets>
  <definedNames>
    <definedName name="Catégorie" localSheetId="10">Codes!$A$11:$A$15</definedName>
    <definedName name="Catégorie_production" localSheetId="10">Codes!$A$25:$A$37</definedName>
    <definedName name="Crédit_impôt" localSheetId="10">Codes!$A$64:$A$65</definedName>
    <definedName name="_xlnm.Print_Titles" localSheetId="4">'Devis de production'!$13:$13</definedName>
    <definedName name="_xlnm.Print_Titles" localSheetId="5">'Devis de production - Animation'!$13:$13</definedName>
    <definedName name="_xlnm.Print_Titles" localSheetId="0">Formulaire!$1:$5</definedName>
    <definedName name="Oui" localSheetId="10">Codes!$A$20</definedName>
    <definedName name="Oui_non" localSheetId="10">Codes!$A$5:$A$6</definedName>
    <definedName name="Pourcentage" localSheetId="10">Codes!$D$9:$D$11</definedName>
    <definedName name="Premier_marché" localSheetId="10">Codes!$C$11:$C$16</definedName>
    <definedName name="Réviseur" localSheetId="10">Codes!$B$2</definedName>
    <definedName name="Validé" localSheetId="10">Codes!$A$2</definedName>
    <definedName name="_xlnm.Print_Area" localSheetId="4">'Devis de production'!$A$1:$N$108</definedName>
    <definedName name="_xlnm.Print_Area" localSheetId="5">'Devis de production - Animation'!$A$1:$N$84</definedName>
    <definedName name="_xlnm.Print_Area" localSheetId="0">Formulaire!$A$1:$CG$307</definedName>
    <definedName name="_xlnm.Print_Area" localSheetId="7">Grille_MAG!$A$1:$AD$150</definedName>
    <definedName name="_xlnm.Print_Area" localSheetId="6">'Prévisions Ventes &amp;Récupération'!$A$1:$K$40</definedName>
    <definedName name="_xlnm.Print_Area" localSheetId="2">'Struct financière SODEC'!$A$1:$G$48</definedName>
    <definedName name="_xlnm.Print_Area" localSheetId="3">'Struct récupération SODEC'!$B$4:$M$30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0" i="37" l="1"/>
  <c r="T95" i="37"/>
  <c r="N95" i="37"/>
  <c r="N90" i="37"/>
  <c r="H90" i="37"/>
  <c r="H95" i="37"/>
  <c r="N104" i="35"/>
  <c r="V118" i="35"/>
  <c r="V113" i="35"/>
  <c r="N119" i="35"/>
  <c r="N114" i="35"/>
  <c r="H119" i="35"/>
  <c r="H114" i="35"/>
  <c r="V94" i="37"/>
  <c r="V89" i="37"/>
  <c r="V10" i="37"/>
  <c r="V9" i="37"/>
  <c r="T80" i="37"/>
  <c r="T76" i="37"/>
  <c r="T71" i="37"/>
  <c r="T66" i="37"/>
  <c r="T65" i="37"/>
  <c r="T64" i="37"/>
  <c r="T50" i="37"/>
  <c r="T51" i="37"/>
  <c r="T52" i="37"/>
  <c r="T53" i="37"/>
  <c r="T54" i="37"/>
  <c r="T55" i="37"/>
  <c r="T56" i="37"/>
  <c r="T57" i="37"/>
  <c r="T58" i="37"/>
  <c r="T49" i="37"/>
  <c r="T25" i="37"/>
  <c r="T26" i="37"/>
  <c r="T27" i="37"/>
  <c r="T28" i="37"/>
  <c r="T29" i="37"/>
  <c r="T30" i="37"/>
  <c r="T31" i="37"/>
  <c r="T32" i="37"/>
  <c r="T33" i="37"/>
  <c r="T34" i="37"/>
  <c r="T35" i="37"/>
  <c r="T36" i="37"/>
  <c r="T37" i="37"/>
  <c r="T38" i="37"/>
  <c r="T39" i="37"/>
  <c r="T40" i="37"/>
  <c r="T41" i="37"/>
  <c r="T42" i="37"/>
  <c r="T43" i="37"/>
  <c r="T44" i="37"/>
  <c r="T45" i="37"/>
  <c r="T46" i="37"/>
  <c r="T24" i="37"/>
  <c r="T17" i="37"/>
  <c r="T18" i="37"/>
  <c r="T19" i="37"/>
  <c r="T20" i="37"/>
  <c r="T21" i="37"/>
  <c r="T16" i="37"/>
  <c r="T11" i="37"/>
  <c r="T10" i="37"/>
  <c r="T9" i="37"/>
  <c r="H71" i="37"/>
  <c r="H80" i="37"/>
  <c r="H76" i="37"/>
  <c r="H66" i="37"/>
  <c r="H65" i="37"/>
  <c r="H64" i="37"/>
  <c r="H58" i="37"/>
  <c r="H57" i="37"/>
  <c r="H55" i="37"/>
  <c r="H56" i="37"/>
  <c r="H54" i="37"/>
  <c r="H53" i="37"/>
  <c r="H52" i="37"/>
  <c r="H51" i="37"/>
  <c r="H50" i="37"/>
  <c r="H49" i="37"/>
  <c r="H46" i="37"/>
  <c r="H45" i="37"/>
  <c r="H44" i="37"/>
  <c r="H43" i="37"/>
  <c r="H42" i="37"/>
  <c r="H41" i="37"/>
  <c r="H40" i="37"/>
  <c r="H39" i="37"/>
  <c r="H38" i="37"/>
  <c r="H36" i="37"/>
  <c r="H35" i="37"/>
  <c r="H37" i="37"/>
  <c r="H34" i="37"/>
  <c r="H33" i="37"/>
  <c r="H32" i="37"/>
  <c r="H31" i="37"/>
  <c r="H30" i="37"/>
  <c r="H29" i="37"/>
  <c r="H28" i="37"/>
  <c r="H27" i="37"/>
  <c r="H26" i="37"/>
  <c r="H25" i="37"/>
  <c r="H24" i="37"/>
  <c r="H21" i="37"/>
  <c r="H20" i="37"/>
  <c r="H19" i="37"/>
  <c r="H18" i="37"/>
  <c r="H17" i="37"/>
  <c r="H16" i="37"/>
  <c r="N11" i="37"/>
  <c r="N10" i="37"/>
  <c r="N9" i="37"/>
  <c r="H11" i="37"/>
  <c r="H10" i="37"/>
  <c r="H9" i="37"/>
  <c r="V29" i="35"/>
  <c r="V26" i="35"/>
  <c r="V21" i="35"/>
  <c r="T119" i="35"/>
  <c r="T114" i="35"/>
  <c r="T104" i="35"/>
  <c r="T100" i="35"/>
  <c r="T95" i="35"/>
  <c r="T90" i="35"/>
  <c r="T89" i="35"/>
  <c r="T88" i="35"/>
  <c r="T82" i="35"/>
  <c r="T81" i="35"/>
  <c r="T80" i="35"/>
  <c r="T79" i="35"/>
  <c r="T78" i="35"/>
  <c r="T77" i="35"/>
  <c r="T76" i="35"/>
  <c r="T75" i="35"/>
  <c r="T74" i="35"/>
  <c r="T73" i="35"/>
  <c r="T70" i="35"/>
  <c r="T69" i="35"/>
  <c r="T68" i="35"/>
  <c r="T67" i="35"/>
  <c r="T66" i="35"/>
  <c r="T65" i="35"/>
  <c r="T64" i="35"/>
  <c r="T63" i="35"/>
  <c r="T62" i="35"/>
  <c r="T61" i="35"/>
  <c r="T60" i="35"/>
  <c r="T59" i="35"/>
  <c r="T58" i="35"/>
  <c r="T57" i="35"/>
  <c r="T56" i="35"/>
  <c r="T55" i="35"/>
  <c r="T54" i="35"/>
  <c r="T53" i="35"/>
  <c r="T52" i="35"/>
  <c r="T51" i="35"/>
  <c r="T50" i="35"/>
  <c r="T49" i="35"/>
  <c r="T48" i="35"/>
  <c r="T47" i="35"/>
  <c r="T46" i="35"/>
  <c r="T45" i="35"/>
  <c r="T44" i="35"/>
  <c r="T43" i="35"/>
  <c r="T42" i="35"/>
  <c r="T41" i="35"/>
  <c r="T40" i="35"/>
  <c r="T39" i="35"/>
  <c r="T38" i="35"/>
  <c r="T37" i="35"/>
  <c r="T36" i="35"/>
  <c r="T35" i="35"/>
  <c r="T34" i="35"/>
  <c r="T33" i="35"/>
  <c r="T32" i="35"/>
  <c r="T31" i="35"/>
  <c r="T30" i="35"/>
  <c r="T29" i="35"/>
  <c r="T22" i="35"/>
  <c r="T21" i="35"/>
  <c r="T26" i="35"/>
  <c r="T25" i="35"/>
  <c r="T24" i="35"/>
  <c r="T23" i="35"/>
  <c r="T16" i="35"/>
  <c r="T15" i="35"/>
  <c r="T14" i="35"/>
  <c r="N21" i="35"/>
  <c r="H104" i="35"/>
  <c r="H100" i="35"/>
  <c r="H95" i="35"/>
  <c r="H90" i="35"/>
  <c r="H89" i="35"/>
  <c r="H88" i="35"/>
  <c r="H82" i="35"/>
  <c r="H81" i="35"/>
  <c r="H80" i="35"/>
  <c r="H79" i="35"/>
  <c r="H78" i="35"/>
  <c r="H77" i="35"/>
  <c r="H76" i="35"/>
  <c r="H75" i="35"/>
  <c r="H74" i="35"/>
  <c r="H73" i="35"/>
  <c r="H70" i="35"/>
  <c r="H69" i="35"/>
  <c r="H68" i="35"/>
  <c r="H67" i="35"/>
  <c r="H66" i="35"/>
  <c r="H65" i="35"/>
  <c r="H64" i="35"/>
  <c r="H63" i="35"/>
  <c r="H61" i="35"/>
  <c r="H62" i="35"/>
  <c r="H59" i="35"/>
  <c r="H60" i="35"/>
  <c r="H58" i="35"/>
  <c r="H57" i="35"/>
  <c r="H55" i="35"/>
  <c r="H56" i="35"/>
  <c r="H54" i="35"/>
  <c r="H53" i="35"/>
  <c r="H52" i="35"/>
  <c r="H51" i="35"/>
  <c r="H50" i="35"/>
  <c r="H49" i="35"/>
  <c r="H48" i="35"/>
  <c r="H47" i="35"/>
  <c r="H46" i="35"/>
  <c r="H45" i="35"/>
  <c r="H44" i="35"/>
  <c r="H41" i="35"/>
  <c r="H43" i="35"/>
  <c r="H42" i="35"/>
  <c r="H40" i="35"/>
  <c r="H39" i="35"/>
  <c r="H37" i="35"/>
  <c r="H38" i="35"/>
  <c r="H35" i="35"/>
  <c r="H36" i="35"/>
  <c r="H34" i="35"/>
  <c r="H33" i="35"/>
  <c r="H32" i="35"/>
  <c r="H31" i="35"/>
  <c r="H30" i="35"/>
  <c r="H29" i="35"/>
  <c r="H26" i="35"/>
  <c r="H25" i="35"/>
  <c r="H24" i="35"/>
  <c r="H23" i="35"/>
  <c r="H22" i="35"/>
  <c r="H21" i="35"/>
  <c r="H16" i="35"/>
  <c r="H15" i="35"/>
  <c r="H14" i="35"/>
  <c r="V90" i="37" l="1"/>
  <c r="V119" i="35"/>
  <c r="V114" i="35"/>
  <c r="H15" i="37"/>
  <c r="H20" i="35"/>
  <c r="B2" i="40"/>
  <c r="A3" i="37"/>
  <c r="A8" i="35"/>
  <c r="B3" i="42"/>
  <c r="B3" i="38"/>
  <c r="A2" i="34"/>
  <c r="Z29" i="42"/>
  <c r="Y29" i="42"/>
  <c r="X29" i="42"/>
  <c r="W29" i="42"/>
  <c r="U29" i="42"/>
  <c r="T29" i="42"/>
  <c r="R29" i="42"/>
  <c r="Q29" i="42" s="1"/>
  <c r="M29" i="42"/>
  <c r="L29" i="42"/>
  <c r="K29" i="42"/>
  <c r="J29" i="42"/>
  <c r="H29" i="42"/>
  <c r="G29" i="42"/>
  <c r="E29" i="42"/>
  <c r="D29" i="42" s="1"/>
  <c r="Q28" i="42"/>
  <c r="D28" i="42"/>
  <c r="X27" i="42"/>
  <c r="W27" i="42"/>
  <c r="U27" i="42"/>
  <c r="T27" i="42"/>
  <c r="R27" i="42"/>
  <c r="Q27" i="42"/>
  <c r="K27" i="42"/>
  <c r="J27" i="42"/>
  <c r="H27" i="42"/>
  <c r="G27" i="42"/>
  <c r="E27" i="42"/>
  <c r="D27" i="42" s="1"/>
  <c r="Q26" i="42"/>
  <c r="L26" i="42"/>
  <c r="L27" i="42" s="1"/>
  <c r="D26" i="42"/>
  <c r="Z25" i="42"/>
  <c r="R25" i="42"/>
  <c r="Q25" i="42" s="1"/>
  <c r="M25" i="42"/>
  <c r="E25" i="42"/>
  <c r="D25" i="42" s="1"/>
  <c r="T24" i="42"/>
  <c r="T30" i="42" s="1"/>
  <c r="Q24" i="42"/>
  <c r="D24" i="42"/>
  <c r="Z23" i="42"/>
  <c r="Y23" i="42"/>
  <c r="X23" i="42"/>
  <c r="W23" i="42"/>
  <c r="U23" i="42"/>
  <c r="T23" i="42"/>
  <c r="M23" i="42"/>
  <c r="L23" i="42"/>
  <c r="K23" i="42"/>
  <c r="J23" i="42"/>
  <c r="H23" i="42"/>
  <c r="G23" i="42"/>
  <c r="R22" i="42"/>
  <c r="R23" i="42" s="1"/>
  <c r="Q23" i="42" s="1"/>
  <c r="E22" i="42"/>
  <c r="E23" i="42" s="1"/>
  <c r="D23" i="42" s="1"/>
  <c r="T17" i="42"/>
  <c r="G17" i="42"/>
  <c r="G19" i="42" s="1"/>
  <c r="X16" i="42"/>
  <c r="Z26" i="42" s="1"/>
  <c r="U16" i="42"/>
  <c r="K16" i="42"/>
  <c r="M26" i="42" s="1"/>
  <c r="M30" i="42" s="1"/>
  <c r="H16" i="42"/>
  <c r="X15" i="42"/>
  <c r="U15" i="42"/>
  <c r="K15" i="42"/>
  <c r="K17" i="42" s="1"/>
  <c r="H15" i="42"/>
  <c r="W14" i="42"/>
  <c r="Y24" i="42" s="1"/>
  <c r="Y25" i="42" s="1"/>
  <c r="U14" i="42"/>
  <c r="J14" i="42"/>
  <c r="L24" i="42" s="1"/>
  <c r="L25" i="42" s="1"/>
  <c r="H14" i="42"/>
  <c r="W13" i="42"/>
  <c r="X24" i="42" s="1"/>
  <c r="U13" i="42"/>
  <c r="J13" i="42"/>
  <c r="K24" i="42" s="1"/>
  <c r="H13" i="42"/>
  <c r="W12" i="42"/>
  <c r="W24" i="42" s="1"/>
  <c r="U12" i="42"/>
  <c r="J12" i="42"/>
  <c r="J24" i="42" s="1"/>
  <c r="H12" i="42"/>
  <c r="W11" i="42"/>
  <c r="U24" i="42" s="1"/>
  <c r="U11" i="42"/>
  <c r="J11" i="42"/>
  <c r="H24" i="42" s="1"/>
  <c r="H11" i="42"/>
  <c r="W10" i="42"/>
  <c r="U10" i="42"/>
  <c r="J10" i="42"/>
  <c r="H10" i="42"/>
  <c r="W9" i="42"/>
  <c r="Y9" i="42" s="1"/>
  <c r="Z9" i="42" s="1"/>
  <c r="U9" i="42"/>
  <c r="J9" i="42"/>
  <c r="G24" i="42" s="1"/>
  <c r="H9" i="42"/>
  <c r="H17" i="42" s="1"/>
  <c r="R105" i="26"/>
  <c r="AA101" i="26"/>
  <c r="W101" i="26"/>
  <c r="W99" i="26"/>
  <c r="W98" i="26"/>
  <c r="R97" i="26" s="1"/>
  <c r="AA95" i="26" s="1"/>
  <c r="AA96" i="26" s="1"/>
  <c r="W95" i="26"/>
  <c r="V95" i="37"/>
  <c r="R94" i="37"/>
  <c r="P94" i="37"/>
  <c r="L94" i="37"/>
  <c r="J94" i="37"/>
  <c r="F94" i="37"/>
  <c r="D94" i="37"/>
  <c r="R89" i="37"/>
  <c r="P89" i="37"/>
  <c r="L89" i="37"/>
  <c r="J89" i="37"/>
  <c r="F89" i="37"/>
  <c r="D89" i="37"/>
  <c r="N80" i="37"/>
  <c r="N76" i="37"/>
  <c r="V76" i="37" s="1"/>
  <c r="W76" i="37" s="1"/>
  <c r="N71" i="37"/>
  <c r="N66" i="37"/>
  <c r="N94" i="37" s="1"/>
  <c r="H94" i="37"/>
  <c r="N65" i="37"/>
  <c r="N64" i="37"/>
  <c r="H63" i="37"/>
  <c r="R63" i="37"/>
  <c r="P63" i="37"/>
  <c r="L63" i="37"/>
  <c r="J63" i="37"/>
  <c r="F63" i="37"/>
  <c r="D63" i="37"/>
  <c r="N58" i="37"/>
  <c r="N57" i="37"/>
  <c r="N56" i="37"/>
  <c r="N55" i="37"/>
  <c r="V55" i="37" s="1"/>
  <c r="W55" i="37" s="1"/>
  <c r="N54" i="37"/>
  <c r="N53" i="37"/>
  <c r="N52" i="37"/>
  <c r="N51" i="37"/>
  <c r="N50" i="37"/>
  <c r="N49" i="37"/>
  <c r="R48" i="37"/>
  <c r="P48" i="37"/>
  <c r="L48" i="37"/>
  <c r="J48" i="37"/>
  <c r="F48" i="37"/>
  <c r="D48" i="37"/>
  <c r="N46" i="37"/>
  <c r="N45" i="37"/>
  <c r="N44" i="37"/>
  <c r="N43" i="37"/>
  <c r="N42" i="37"/>
  <c r="V42" i="37" s="1"/>
  <c r="W42" i="37" s="1"/>
  <c r="N41" i="37"/>
  <c r="N40" i="37"/>
  <c r="N39" i="37"/>
  <c r="N38" i="37"/>
  <c r="N37" i="37"/>
  <c r="N36" i="37"/>
  <c r="N35" i="37"/>
  <c r="N34" i="37"/>
  <c r="N33" i="37"/>
  <c r="N32" i="37"/>
  <c r="N31" i="37"/>
  <c r="N30" i="37"/>
  <c r="N29" i="37"/>
  <c r="N28" i="37"/>
  <c r="V28" i="37" s="1"/>
  <c r="W28" i="37" s="1"/>
  <c r="N27" i="37"/>
  <c r="N26" i="37"/>
  <c r="V25" i="37"/>
  <c r="W25" i="37" s="1"/>
  <c r="N25" i="37"/>
  <c r="N24" i="37"/>
  <c r="R23" i="37"/>
  <c r="P23" i="37"/>
  <c r="L23" i="37"/>
  <c r="J23" i="37"/>
  <c r="F23" i="37"/>
  <c r="D23" i="37"/>
  <c r="N21" i="37"/>
  <c r="N20" i="37"/>
  <c r="N19" i="37"/>
  <c r="N89" i="37" s="1"/>
  <c r="H89" i="37"/>
  <c r="N18" i="37"/>
  <c r="N17" i="37"/>
  <c r="V17" i="37" s="1"/>
  <c r="W17" i="37" s="1"/>
  <c r="N16" i="37"/>
  <c r="R15" i="37"/>
  <c r="P15" i="37"/>
  <c r="L15" i="37"/>
  <c r="J15" i="37"/>
  <c r="F15" i="37"/>
  <c r="D15" i="37"/>
  <c r="R118" i="35"/>
  <c r="P118" i="35"/>
  <c r="L118" i="35"/>
  <c r="J118" i="35"/>
  <c r="F118" i="35"/>
  <c r="D118" i="35"/>
  <c r="R113" i="35"/>
  <c r="P113" i="35"/>
  <c r="L113" i="35"/>
  <c r="J113" i="35"/>
  <c r="F113" i="35"/>
  <c r="D113" i="35"/>
  <c r="N100" i="35"/>
  <c r="N95" i="35"/>
  <c r="N90" i="35"/>
  <c r="N118" i="35" s="1"/>
  <c r="H118" i="35"/>
  <c r="N89" i="35"/>
  <c r="N88" i="35"/>
  <c r="R87" i="35"/>
  <c r="P87" i="35"/>
  <c r="L87" i="35"/>
  <c r="J87" i="35"/>
  <c r="F87" i="35"/>
  <c r="D87" i="35"/>
  <c r="N82" i="35"/>
  <c r="N81" i="35"/>
  <c r="N80" i="35"/>
  <c r="N79" i="35"/>
  <c r="N78" i="35"/>
  <c r="N77" i="35"/>
  <c r="N76" i="35"/>
  <c r="N75" i="35"/>
  <c r="N74" i="35"/>
  <c r="N73" i="35"/>
  <c r="H72" i="35"/>
  <c r="R72" i="35"/>
  <c r="P72" i="35"/>
  <c r="L72" i="35"/>
  <c r="J72" i="35"/>
  <c r="F72" i="35"/>
  <c r="D72" i="35"/>
  <c r="N70" i="35"/>
  <c r="N69" i="35"/>
  <c r="N68" i="35"/>
  <c r="N67" i="35"/>
  <c r="N66" i="35"/>
  <c r="N65" i="35"/>
  <c r="N64" i="35"/>
  <c r="N63" i="35"/>
  <c r="N62" i="35"/>
  <c r="N61" i="35"/>
  <c r="N60" i="35"/>
  <c r="N59" i="35"/>
  <c r="N58" i="35"/>
  <c r="N57" i="35"/>
  <c r="N56" i="35"/>
  <c r="N55" i="35"/>
  <c r="N54" i="35"/>
  <c r="N53" i="35"/>
  <c r="N52" i="35"/>
  <c r="N51" i="35"/>
  <c r="N50" i="35"/>
  <c r="N49" i="35"/>
  <c r="N48" i="35"/>
  <c r="N47" i="35"/>
  <c r="N46" i="35"/>
  <c r="N45" i="35"/>
  <c r="N44" i="35"/>
  <c r="N43" i="35"/>
  <c r="N42" i="35"/>
  <c r="N41" i="35"/>
  <c r="N40" i="35"/>
  <c r="N39" i="35"/>
  <c r="N38" i="35"/>
  <c r="N37" i="35"/>
  <c r="N36" i="35"/>
  <c r="N35" i="35"/>
  <c r="N34" i="35"/>
  <c r="N33" i="35"/>
  <c r="N32" i="35"/>
  <c r="N31" i="35"/>
  <c r="N30" i="35"/>
  <c r="N29" i="35"/>
  <c r="R28" i="35"/>
  <c r="P28" i="35"/>
  <c r="P85" i="35" s="1"/>
  <c r="P84" i="35" s="1"/>
  <c r="L28" i="35"/>
  <c r="J28" i="35"/>
  <c r="F28" i="35"/>
  <c r="D28" i="35"/>
  <c r="N26" i="35"/>
  <c r="N25" i="35"/>
  <c r="V25" i="35" s="1"/>
  <c r="N24" i="35"/>
  <c r="N113" i="35" s="1"/>
  <c r="H113" i="35"/>
  <c r="N23" i="35"/>
  <c r="V23" i="35" s="1"/>
  <c r="N22" i="35"/>
  <c r="V22" i="35" s="1"/>
  <c r="R20" i="35"/>
  <c r="P20" i="35"/>
  <c r="L20" i="35"/>
  <c r="J20" i="35"/>
  <c r="F20" i="35"/>
  <c r="D20" i="35"/>
  <c r="N16" i="35"/>
  <c r="V16" i="35" s="1"/>
  <c r="N15" i="35"/>
  <c r="V15" i="35" s="1"/>
  <c r="N14" i="35"/>
  <c r="V14" i="35" s="1"/>
  <c r="L42" i="38"/>
  <c r="N42" i="38" s="1"/>
  <c r="L33" i="38"/>
  <c r="L29" i="38"/>
  <c r="L25" i="38"/>
  <c r="L20" i="38"/>
  <c r="L14" i="38"/>
  <c r="D25" i="38"/>
  <c r="D61" i="37" l="1"/>
  <c r="D60" i="37" s="1"/>
  <c r="L61" i="37"/>
  <c r="L60" i="37" s="1"/>
  <c r="L96" i="37" s="1"/>
  <c r="V30" i="37"/>
  <c r="W30" i="37" s="1"/>
  <c r="V56" i="37"/>
  <c r="W56" i="37" s="1"/>
  <c r="V16" i="37"/>
  <c r="W16" i="37" s="1"/>
  <c r="V80" i="37"/>
  <c r="W80" i="37" s="1"/>
  <c r="V37" i="37"/>
  <c r="W37" i="37" s="1"/>
  <c r="P61" i="37"/>
  <c r="P60" i="37" s="1"/>
  <c r="N63" i="37"/>
  <c r="V39" i="37"/>
  <c r="W39" i="37" s="1"/>
  <c r="L69" i="37"/>
  <c r="L68" i="37" s="1"/>
  <c r="L74" i="37" s="1"/>
  <c r="L73" i="37" s="1"/>
  <c r="L82" i="37" s="1"/>
  <c r="L84" i="37" s="1"/>
  <c r="V31" i="37"/>
  <c r="W31" i="37" s="1"/>
  <c r="V33" i="37"/>
  <c r="W33" i="37" s="1"/>
  <c r="V57" i="37"/>
  <c r="W57" i="37" s="1"/>
  <c r="J69" i="37"/>
  <c r="J68" i="37" s="1"/>
  <c r="J74" i="37" s="1"/>
  <c r="J73" i="37" s="1"/>
  <c r="J82" i="37" s="1"/>
  <c r="J84" i="37" s="1"/>
  <c r="F61" i="37"/>
  <c r="F60" i="37" s="1"/>
  <c r="F91" i="37" s="1"/>
  <c r="V44" i="37"/>
  <c r="W44" i="37" s="1"/>
  <c r="V45" i="37"/>
  <c r="W45" i="37" s="1"/>
  <c r="V43" i="37"/>
  <c r="W43" i="37" s="1"/>
  <c r="J61" i="37"/>
  <c r="J60" i="37" s="1"/>
  <c r="J96" i="37" s="1"/>
  <c r="R69" i="37"/>
  <c r="R68" i="37" s="1"/>
  <c r="R74" i="37" s="1"/>
  <c r="V26" i="37"/>
  <c r="W26" i="37" s="1"/>
  <c r="V41" i="37"/>
  <c r="W41" i="37" s="1"/>
  <c r="T89" i="37"/>
  <c r="V36" i="37"/>
  <c r="W36" i="37" s="1"/>
  <c r="F69" i="37"/>
  <c r="F68" i="37" s="1"/>
  <c r="F74" i="37" s="1"/>
  <c r="F73" i="37" s="1"/>
  <c r="F82" i="37" s="1"/>
  <c r="F84" i="37" s="1"/>
  <c r="V38" i="37"/>
  <c r="W38" i="37" s="1"/>
  <c r="V53" i="37"/>
  <c r="W53" i="37" s="1"/>
  <c r="V32" i="37"/>
  <c r="W32" i="37" s="1"/>
  <c r="V46" i="37"/>
  <c r="W46" i="37" s="1"/>
  <c r="V65" i="37"/>
  <c r="W65" i="37" s="1"/>
  <c r="N15" i="37"/>
  <c r="W10" i="37"/>
  <c r="D69" i="37"/>
  <c r="D68" i="37" s="1"/>
  <c r="D73" i="37" s="1"/>
  <c r="D82" i="37" s="1"/>
  <c r="D78" i="37" s="1"/>
  <c r="V40" i="37"/>
  <c r="W40" i="37" s="1"/>
  <c r="V52" i="37"/>
  <c r="W52" i="37" s="1"/>
  <c r="V71" i="37"/>
  <c r="W71" i="37" s="1"/>
  <c r="N48" i="37"/>
  <c r="V34" i="37"/>
  <c r="W34" i="37" s="1"/>
  <c r="V35" i="37"/>
  <c r="W35" i="37" s="1"/>
  <c r="W9" i="37"/>
  <c r="P69" i="37"/>
  <c r="P68" i="37" s="1"/>
  <c r="P74" i="37" s="1"/>
  <c r="P73" i="37" s="1"/>
  <c r="P82" i="37" s="1"/>
  <c r="P78" i="37" s="1"/>
  <c r="V18" i="37"/>
  <c r="W18" i="37" s="1"/>
  <c r="V21" i="37"/>
  <c r="W21" i="37" s="1"/>
  <c r="R61" i="37"/>
  <c r="V51" i="37"/>
  <c r="W51" i="37" s="1"/>
  <c r="V54" i="37"/>
  <c r="W54" i="37" s="1"/>
  <c r="V66" i="37"/>
  <c r="W94" i="37" s="1"/>
  <c r="V58" i="37"/>
  <c r="W58" i="37" s="1"/>
  <c r="N23" i="37"/>
  <c r="V27" i="37"/>
  <c r="W27" i="37" s="1"/>
  <c r="V50" i="37"/>
  <c r="W50" i="37" s="1"/>
  <c r="V63" i="35"/>
  <c r="W63" i="35" s="1"/>
  <c r="N28" i="35"/>
  <c r="V89" i="35"/>
  <c r="W89" i="35" s="1"/>
  <c r="V104" i="35"/>
  <c r="W104" i="35" s="1"/>
  <c r="V95" i="35"/>
  <c r="W95" i="35" s="1"/>
  <c r="W14" i="35"/>
  <c r="F85" i="35"/>
  <c r="F84" i="35" s="1"/>
  <c r="F115" i="35" s="1"/>
  <c r="V46" i="35"/>
  <c r="W46" i="35" s="1"/>
  <c r="L85" i="35"/>
  <c r="L84" i="35" s="1"/>
  <c r="L115" i="35" s="1"/>
  <c r="P93" i="35"/>
  <c r="P92" i="35" s="1"/>
  <c r="P98" i="35" s="1"/>
  <c r="P97" i="35" s="1"/>
  <c r="P106" i="35" s="1"/>
  <c r="P102" i="35" s="1"/>
  <c r="W15" i="35"/>
  <c r="V74" i="35"/>
  <c r="W74" i="35" s="1"/>
  <c r="V82" i="35"/>
  <c r="W82" i="35" s="1"/>
  <c r="T113" i="35"/>
  <c r="R85" i="35"/>
  <c r="V88" i="35"/>
  <c r="W88" i="35" s="1"/>
  <c r="V70" i="35"/>
  <c r="W70" i="35" s="1"/>
  <c r="V30" i="35"/>
  <c r="W30" i="35" s="1"/>
  <c r="V79" i="35"/>
  <c r="W79" i="35" s="1"/>
  <c r="V48" i="35"/>
  <c r="W48" i="35" s="1"/>
  <c r="V52" i="35"/>
  <c r="W52" i="35" s="1"/>
  <c r="V54" i="35"/>
  <c r="W54" i="35" s="1"/>
  <c r="V60" i="35"/>
  <c r="W60" i="35" s="1"/>
  <c r="V78" i="35"/>
  <c r="W78" i="35" s="1"/>
  <c r="W16" i="35"/>
  <c r="D93" i="35"/>
  <c r="D92" i="35" s="1"/>
  <c r="D98" i="35" s="1"/>
  <c r="D97" i="35" s="1"/>
  <c r="D106" i="35" s="1"/>
  <c r="D102" i="35" s="1"/>
  <c r="D85" i="35"/>
  <c r="D84" i="35" s="1"/>
  <c r="V73" i="35"/>
  <c r="W73" i="35" s="1"/>
  <c r="V69" i="35"/>
  <c r="W69" i="35" s="1"/>
  <c r="V100" i="35"/>
  <c r="W100" i="35" s="1"/>
  <c r="V80" i="35"/>
  <c r="W80" i="35" s="1"/>
  <c r="V31" i="35"/>
  <c r="W31" i="35" s="1"/>
  <c r="V33" i="35"/>
  <c r="W33" i="35" s="1"/>
  <c r="V35" i="35"/>
  <c r="V37" i="35"/>
  <c r="W37" i="35" s="1"/>
  <c r="V39" i="35"/>
  <c r="W39" i="35" s="1"/>
  <c r="V41" i="35"/>
  <c r="W41" i="35" s="1"/>
  <c r="V43" i="35"/>
  <c r="W43" i="35" s="1"/>
  <c r="V75" i="35"/>
  <c r="W75" i="35" s="1"/>
  <c r="F93" i="35"/>
  <c r="F92" i="35" s="1"/>
  <c r="F98" i="35" s="1"/>
  <c r="F97" i="35" s="1"/>
  <c r="F106" i="35" s="1"/>
  <c r="F108" i="35" s="1"/>
  <c r="W25" i="35"/>
  <c r="V53" i="35"/>
  <c r="W53" i="35" s="1"/>
  <c r="V64" i="35"/>
  <c r="W64" i="35" s="1"/>
  <c r="V77" i="35"/>
  <c r="W77" i="35" s="1"/>
  <c r="V57" i="35"/>
  <c r="W57" i="35" s="1"/>
  <c r="V59" i="35"/>
  <c r="W59" i="35" s="1"/>
  <c r="V61" i="35"/>
  <c r="W61" i="35" s="1"/>
  <c r="V68" i="35"/>
  <c r="W68" i="35" s="1"/>
  <c r="W22" i="35"/>
  <c r="V36" i="35"/>
  <c r="W36" i="35" s="1"/>
  <c r="V38" i="35"/>
  <c r="W38" i="35" s="1"/>
  <c r="V44" i="35"/>
  <c r="W44" i="35" s="1"/>
  <c r="W26" i="35"/>
  <c r="L93" i="35"/>
  <c r="L92" i="35" s="1"/>
  <c r="L98" i="35" s="1"/>
  <c r="L97" i="35" s="1"/>
  <c r="L106" i="35" s="1"/>
  <c r="L108" i="35" s="1"/>
  <c r="V45" i="35"/>
  <c r="W45" i="35" s="1"/>
  <c r="V56" i="35"/>
  <c r="W56" i="35" s="1"/>
  <c r="V81" i="35"/>
  <c r="W81" i="35" s="1"/>
  <c r="T87" i="35"/>
  <c r="V42" i="35"/>
  <c r="W42" i="35" s="1"/>
  <c r="V47" i="35"/>
  <c r="W47" i="35" s="1"/>
  <c r="V58" i="35"/>
  <c r="W58" i="35" s="1"/>
  <c r="V67" i="35"/>
  <c r="W67" i="35" s="1"/>
  <c r="V49" i="35"/>
  <c r="W49" i="35" s="1"/>
  <c r="V76" i="35"/>
  <c r="W76" i="35" s="1"/>
  <c r="R93" i="35"/>
  <c r="J85" i="35"/>
  <c r="J84" i="35" s="1"/>
  <c r="J115" i="35" s="1"/>
  <c r="V65" i="35"/>
  <c r="W65" i="35" s="1"/>
  <c r="V40" i="35"/>
  <c r="W40" i="35" s="1"/>
  <c r="W23" i="35"/>
  <c r="V34" i="35"/>
  <c r="W34" i="35" s="1"/>
  <c r="V50" i="35"/>
  <c r="W50" i="35" s="1"/>
  <c r="V62" i="35"/>
  <c r="W62" i="35" s="1"/>
  <c r="V66" i="35"/>
  <c r="W66" i="35" s="1"/>
  <c r="V51" i="35"/>
  <c r="W51" i="35" s="1"/>
  <c r="N72" i="35"/>
  <c r="W119" i="35"/>
  <c r="H30" i="42"/>
  <c r="H25" i="42"/>
  <c r="W17" i="42"/>
  <c r="U17" i="42"/>
  <c r="T25" i="42"/>
  <c r="X17" i="42"/>
  <c r="Q22" i="42"/>
  <c r="Q30" i="42" s="1"/>
  <c r="K30" i="42"/>
  <c r="K25" i="42"/>
  <c r="G30" i="42"/>
  <c r="G25" i="42"/>
  <c r="W30" i="42"/>
  <c r="W25" i="42"/>
  <c r="Z30" i="42"/>
  <c r="Z27" i="42"/>
  <c r="U30" i="42"/>
  <c r="U25" i="42"/>
  <c r="X30" i="42"/>
  <c r="X25" i="42"/>
  <c r="J30" i="42"/>
  <c r="J25" i="42"/>
  <c r="L30" i="42"/>
  <c r="D22" i="42"/>
  <c r="D30" i="42" s="1"/>
  <c r="J17" i="42"/>
  <c r="E30" i="42"/>
  <c r="R30" i="42"/>
  <c r="Y26" i="42"/>
  <c r="L9" i="42"/>
  <c r="M9" i="42" s="1"/>
  <c r="M27" i="42"/>
  <c r="N39" i="38"/>
  <c r="N41" i="38"/>
  <c r="L35" i="38"/>
  <c r="L44" i="38" s="1"/>
  <c r="L47" i="38" s="1"/>
  <c r="W95" i="37"/>
  <c r="V24" i="37"/>
  <c r="V29" i="37"/>
  <c r="W29" i="37" s="1"/>
  <c r="V11" i="37"/>
  <c r="W11" i="37" s="1"/>
  <c r="V20" i="37"/>
  <c r="W20" i="37" s="1"/>
  <c r="H23" i="37"/>
  <c r="V64" i="37"/>
  <c r="J91" i="37"/>
  <c r="H48" i="37"/>
  <c r="W90" i="37"/>
  <c r="P108" i="35"/>
  <c r="T72" i="35"/>
  <c r="J93" i="35"/>
  <c r="J92" i="35" s="1"/>
  <c r="J98" i="35" s="1"/>
  <c r="J97" i="35" s="1"/>
  <c r="J106" i="35" s="1"/>
  <c r="V32" i="35"/>
  <c r="W32" i="35" s="1"/>
  <c r="V55" i="35"/>
  <c r="W55" i="35" s="1"/>
  <c r="H87" i="35"/>
  <c r="N87" i="35"/>
  <c r="H28" i="35"/>
  <c r="H85" i="35" s="1"/>
  <c r="H84" i="35" s="1"/>
  <c r="N20" i="35"/>
  <c r="W114" i="35"/>
  <c r="N38" i="38"/>
  <c r="N40" i="38"/>
  <c r="D42" i="38"/>
  <c r="D14" i="38"/>
  <c r="H61" i="34"/>
  <c r="H60" i="34"/>
  <c r="D56" i="34"/>
  <c r="F53" i="34" s="1"/>
  <c r="D49" i="34"/>
  <c r="L91" i="37" l="1"/>
  <c r="J78" i="37"/>
  <c r="H61" i="37"/>
  <c r="H60" i="37" s="1"/>
  <c r="H91" i="37" s="1"/>
  <c r="F96" i="37"/>
  <c r="R60" i="37"/>
  <c r="R96" i="37" s="1"/>
  <c r="W66" i="37"/>
  <c r="T94" i="37"/>
  <c r="V19" i="37"/>
  <c r="V15" i="37" s="1"/>
  <c r="W15" i="37" s="1"/>
  <c r="D84" i="37"/>
  <c r="N61" i="37"/>
  <c r="N96" i="37" s="1"/>
  <c r="T63" i="37"/>
  <c r="P84" i="37"/>
  <c r="N69" i="37"/>
  <c r="N68" i="37" s="1"/>
  <c r="N74" i="37" s="1"/>
  <c r="N73" i="37" s="1"/>
  <c r="N82" i="37" s="1"/>
  <c r="N78" i="37" s="1"/>
  <c r="T23" i="37"/>
  <c r="L120" i="35"/>
  <c r="N85" i="35"/>
  <c r="N84" i="35" s="1"/>
  <c r="W35" i="35"/>
  <c r="V28" i="35"/>
  <c r="R92" i="35"/>
  <c r="R98" i="35" s="1"/>
  <c r="F120" i="35"/>
  <c r="V24" i="35"/>
  <c r="R84" i="35"/>
  <c r="R120" i="35" s="1"/>
  <c r="D108" i="35"/>
  <c r="J120" i="35"/>
  <c r="T118" i="35"/>
  <c r="H93" i="35"/>
  <c r="H92" i="35" s="1"/>
  <c r="H98" i="35" s="1"/>
  <c r="H97" i="35" s="1"/>
  <c r="H106" i="35" s="1"/>
  <c r="H108" i="35" s="1"/>
  <c r="V90" i="35"/>
  <c r="W118" i="35" s="1"/>
  <c r="H115" i="35"/>
  <c r="V72" i="35"/>
  <c r="W72" i="35" s="1"/>
  <c r="H120" i="35"/>
  <c r="N93" i="35"/>
  <c r="N92" i="35" s="1"/>
  <c r="N98" i="35" s="1"/>
  <c r="N97" i="35" s="1"/>
  <c r="N106" i="35" s="1"/>
  <c r="N102" i="35" s="1"/>
  <c r="F55" i="34"/>
  <c r="F52" i="34"/>
  <c r="Y30" i="42"/>
  <c r="Y27" i="42"/>
  <c r="P16" i="38"/>
  <c r="P30" i="38"/>
  <c r="P9" i="38"/>
  <c r="P31" i="38"/>
  <c r="P8" i="38"/>
  <c r="P25" i="38"/>
  <c r="P32" i="38"/>
  <c r="P20" i="38"/>
  <c r="P23" i="38"/>
  <c r="P10" i="38"/>
  <c r="P13" i="38"/>
  <c r="P33" i="38"/>
  <c r="P14" i="38"/>
  <c r="P17" i="38"/>
  <c r="P26" i="38"/>
  <c r="P7" i="38"/>
  <c r="P24" i="38"/>
  <c r="P21" i="38"/>
  <c r="P29" i="38"/>
  <c r="P11" i="38"/>
  <c r="P12" i="38"/>
  <c r="P28" i="38"/>
  <c r="P27" i="38"/>
  <c r="P15" i="38"/>
  <c r="P22" i="38"/>
  <c r="P18" i="38"/>
  <c r="P19" i="38"/>
  <c r="T15" i="37"/>
  <c r="R73" i="37"/>
  <c r="R82" i="37" s="1"/>
  <c r="W64" i="37"/>
  <c r="V63" i="37"/>
  <c r="W63" i="37" s="1"/>
  <c r="H69" i="37"/>
  <c r="H68" i="37" s="1"/>
  <c r="H74" i="37" s="1"/>
  <c r="H73" i="37" s="1"/>
  <c r="H82" i="37" s="1"/>
  <c r="H84" i="37" s="1"/>
  <c r="V49" i="37"/>
  <c r="T48" i="37"/>
  <c r="V23" i="37"/>
  <c r="W23" i="37" s="1"/>
  <c r="W24" i="37"/>
  <c r="R115" i="35"/>
  <c r="T28" i="35"/>
  <c r="T85" i="35" s="1"/>
  <c r="T20" i="35"/>
  <c r="J108" i="35"/>
  <c r="J102" i="35"/>
  <c r="L46" i="38"/>
  <c r="F42" i="38"/>
  <c r="F38" i="38"/>
  <c r="F40" i="38"/>
  <c r="F41" i="38"/>
  <c r="F39" i="38"/>
  <c r="D33" i="38"/>
  <c r="D20" i="38"/>
  <c r="F54" i="34"/>
  <c r="D58" i="34"/>
  <c r="N91" i="37" l="1"/>
  <c r="N60" i="37"/>
  <c r="T61" i="37"/>
  <c r="V61" i="37" s="1"/>
  <c r="W89" i="37"/>
  <c r="R91" i="37"/>
  <c r="N84" i="37"/>
  <c r="W19" i="37"/>
  <c r="H96" i="37"/>
  <c r="N115" i="35"/>
  <c r="N120" i="35"/>
  <c r="W24" i="35"/>
  <c r="V20" i="35"/>
  <c r="W20" i="35" s="1"/>
  <c r="W113" i="35"/>
  <c r="R97" i="35"/>
  <c r="R106" i="35" s="1"/>
  <c r="V87" i="35"/>
  <c r="W87" i="35" s="1"/>
  <c r="T93" i="35"/>
  <c r="V93" i="35" s="1"/>
  <c r="H102" i="35"/>
  <c r="W90" i="35"/>
  <c r="N108" i="35"/>
  <c r="F56" i="34"/>
  <c r="D60" i="34"/>
  <c r="D61" i="34"/>
  <c r="P35" i="38"/>
  <c r="W49" i="37"/>
  <c r="V48" i="37"/>
  <c r="W48" i="37" s="1"/>
  <c r="R84" i="37"/>
  <c r="T69" i="37"/>
  <c r="H78" i="37"/>
  <c r="W28" i="35"/>
  <c r="W29" i="35"/>
  <c r="W21" i="35"/>
  <c r="V85" i="35"/>
  <c r="T84" i="35"/>
  <c r="T60" i="37" l="1"/>
  <c r="T91" i="37" s="1"/>
  <c r="R108" i="35"/>
  <c r="T92" i="35"/>
  <c r="T98" i="35" s="1"/>
  <c r="T97" i="35" s="1"/>
  <c r="T106" i="35" s="1"/>
  <c r="V69" i="37"/>
  <c r="T68" i="37"/>
  <c r="T74" i="37" s="1"/>
  <c r="V60" i="37"/>
  <c r="W60" i="37" s="1"/>
  <c r="W61" i="37"/>
  <c r="T120" i="35"/>
  <c r="T115" i="35"/>
  <c r="W85" i="35"/>
  <c r="V84" i="35"/>
  <c r="W84" i="35" s="1"/>
  <c r="V92" i="35"/>
  <c r="W92" i="35" s="1"/>
  <c r="W93" i="35"/>
  <c r="D29" i="38"/>
  <c r="T96" i="37" l="1"/>
  <c r="V98" i="35"/>
  <c r="V97" i="35" s="1"/>
  <c r="W97" i="35" s="1"/>
  <c r="V74" i="37"/>
  <c r="T73" i="37"/>
  <c r="T82" i="37" s="1"/>
  <c r="W69" i="37"/>
  <c r="V68" i="37"/>
  <c r="W68" i="37" s="1"/>
  <c r="V106" i="35"/>
  <c r="W106" i="35" s="1"/>
  <c r="T108" i="35"/>
  <c r="V108" i="35" s="1"/>
  <c r="W108" i="35" s="1"/>
  <c r="T102" i="35"/>
  <c r="V102" i="35" s="1"/>
  <c r="W102" i="35" s="1"/>
  <c r="D35" i="38"/>
  <c r="H7" i="38" s="1"/>
  <c r="W98" i="35" l="1"/>
  <c r="V82" i="37"/>
  <c r="W82" i="37" s="1"/>
  <c r="T78" i="37"/>
  <c r="V78" i="37" s="1"/>
  <c r="W78" i="37" s="1"/>
  <c r="T84" i="37"/>
  <c r="V84" i="37" s="1"/>
  <c r="W84" i="37" s="1"/>
  <c r="W74" i="37"/>
  <c r="V73" i="37"/>
  <c r="W73" i="37" s="1"/>
  <c r="H22" i="38"/>
  <c r="H10" i="38"/>
  <c r="H26" i="38"/>
  <c r="H24" i="38"/>
  <c r="H18" i="38"/>
  <c r="H12" i="38"/>
  <c r="H8" i="38"/>
  <c r="H23" i="38"/>
  <c r="H17" i="38"/>
  <c r="H30" i="38"/>
  <c r="H16" i="38"/>
  <c r="H11" i="38"/>
  <c r="D44" i="38"/>
  <c r="D47" i="38" s="1"/>
  <c r="H21" i="38"/>
  <c r="H9" i="38"/>
  <c r="H14" i="38"/>
  <c r="H13" i="38"/>
  <c r="H19" i="38"/>
  <c r="H15" i="38"/>
  <c r="H25" i="38"/>
  <c r="H28" i="38"/>
  <c r="H31" i="38"/>
  <c r="H32" i="38"/>
  <c r="H33" i="38"/>
  <c r="H20" i="38"/>
  <c r="H27" i="38"/>
  <c r="H29" i="38"/>
  <c r="D46" i="38" l="1"/>
  <c r="H35" i="38"/>
  <c r="R2" i="41" l="1"/>
  <c r="O3" i="27"/>
  <c r="O2" i="41"/>
  <c r="Q2" i="41" l="1"/>
  <c r="P2" i="41"/>
  <c r="AJ150" i="32"/>
  <c r="E2" i="41"/>
  <c r="Z2" i="41" l="1"/>
  <c r="U2" i="41"/>
  <c r="S2" i="41"/>
  <c r="N2" i="41"/>
  <c r="M2" i="41"/>
  <c r="L2" i="41"/>
  <c r="K2" i="41"/>
  <c r="C2" i="41"/>
  <c r="X2" i="41" l="1"/>
  <c r="W2" i="41"/>
  <c r="Y2" i="41"/>
  <c r="J3" i="27"/>
  <c r="G3" i="27"/>
  <c r="H16" i="40"/>
  <c r="G16" i="40"/>
  <c r="H15" i="40"/>
  <c r="G15" i="40"/>
  <c r="I11" i="40"/>
  <c r="H17" i="40" l="1"/>
  <c r="I16" i="40"/>
  <c r="I15" i="40"/>
  <c r="G17" i="40"/>
  <c r="H49" i="34"/>
  <c r="F11" i="34"/>
  <c r="Y3" i="27"/>
  <c r="X3" i="27"/>
  <c r="T3" i="27"/>
  <c r="V3" i="27" s="1"/>
  <c r="I17" i="40" l="1"/>
  <c r="J10" i="34"/>
  <c r="J49" i="34"/>
  <c r="J13" i="34"/>
  <c r="J12" i="34"/>
  <c r="J11" i="34"/>
  <c r="F13" i="34"/>
  <c r="F12" i="34"/>
  <c r="F10" i="34"/>
  <c r="F49" i="34"/>
  <c r="U3" i="27"/>
  <c r="I20" i="40"/>
  <c r="I21" i="40" s="1"/>
  <c r="H20" i="40"/>
  <c r="H21" i="40" s="1"/>
  <c r="H22" i="40" s="1"/>
  <c r="G20" i="40"/>
  <c r="I33" i="40"/>
  <c r="H33" i="40"/>
  <c r="G33" i="40"/>
  <c r="G34" i="40" s="1"/>
  <c r="G37" i="40" s="1"/>
  <c r="G38" i="40" l="1"/>
  <c r="I22" i="40"/>
  <c r="G21" i="40"/>
  <c r="H34" i="40"/>
  <c r="H37" i="40" s="1"/>
  <c r="G22" i="40" l="1"/>
  <c r="G23" i="40" s="1"/>
  <c r="H23" i="40"/>
  <c r="I23" i="40"/>
  <c r="I34" i="40"/>
  <c r="I37" i="40" s="1"/>
  <c r="H38" i="40"/>
  <c r="H39" i="40"/>
  <c r="G39" i="40" l="1"/>
  <c r="I39" i="40"/>
  <c r="I38" i="40"/>
  <c r="V2" i="41" l="1"/>
  <c r="J44" i="34" l="1"/>
  <c r="F46" i="34"/>
  <c r="F45" i="34"/>
  <c r="F44" i="34"/>
  <c r="F43" i="34"/>
  <c r="F41" i="34"/>
  <c r="F40" i="34"/>
  <c r="F39" i="34"/>
  <c r="F37" i="34"/>
  <c r="F36" i="34"/>
  <c r="F35" i="34"/>
  <c r="F33" i="34"/>
  <c r="F32" i="34"/>
  <c r="F31" i="34"/>
  <c r="F29" i="34"/>
  <c r="F28" i="34"/>
  <c r="F27" i="34"/>
  <c r="F25" i="34"/>
  <c r="F24" i="34"/>
  <c r="F23" i="34"/>
  <c r="F21" i="34"/>
  <c r="F20" i="34"/>
  <c r="F19" i="34"/>
  <c r="F17" i="34"/>
  <c r="F16" i="34"/>
  <c r="F15" i="34"/>
  <c r="F9" i="34"/>
  <c r="J17" i="34" l="1"/>
  <c r="J22" i="34"/>
  <c r="J31" i="34"/>
  <c r="J36" i="34"/>
  <c r="J23" i="34"/>
  <c r="J32" i="34"/>
  <c r="J41" i="34"/>
  <c r="J46" i="34"/>
  <c r="J19" i="34"/>
  <c r="J28" i="34"/>
  <c r="J37" i="34"/>
  <c r="J42" i="34"/>
  <c r="F47" i="34"/>
  <c r="J18" i="34"/>
  <c r="J14" i="34"/>
  <c r="J38" i="34"/>
  <c r="J20" i="34"/>
  <c r="J29" i="34"/>
  <c r="J34" i="34"/>
  <c r="J43" i="34"/>
  <c r="F48" i="34"/>
  <c r="J40" i="34"/>
  <c r="J9" i="34"/>
  <c r="J27" i="34"/>
  <c r="J16" i="34"/>
  <c r="J25" i="34"/>
  <c r="J30" i="34"/>
  <c r="J39" i="34"/>
  <c r="J48" i="34"/>
  <c r="J45" i="34"/>
  <c r="J15" i="34"/>
  <c r="J24" i="34"/>
  <c r="J33" i="34"/>
  <c r="J47" i="34"/>
  <c r="J21" i="34"/>
  <c r="J26" i="34"/>
  <c r="J35" i="34"/>
  <c r="F14" i="34"/>
  <c r="F18" i="34"/>
  <c r="F22" i="34"/>
  <c r="F26" i="34"/>
  <c r="F30" i="34"/>
  <c r="F34" i="34"/>
  <c r="F38" i="34"/>
  <c r="F42" i="34"/>
  <c r="P3" i="27" l="1"/>
  <c r="N3" i="27"/>
  <c r="M3" i="27"/>
  <c r="L3" i="27"/>
  <c r="K3" i="27"/>
  <c r="H3" i="27"/>
  <c r="F3" i="27"/>
  <c r="D3" i="27"/>
  <c r="AQ3" i="27"/>
  <c r="AB3" i="27"/>
  <c r="AC3" i="27" s="1"/>
  <c r="S125" i="26"/>
  <c r="U118" i="26"/>
  <c r="W100" i="26"/>
  <c r="W89" i="26"/>
  <c r="W88" i="26"/>
  <c r="W90" i="26"/>
  <c r="W85" i="26"/>
  <c r="W84" i="26"/>
  <c r="W83" i="26"/>
  <c r="W79" i="26"/>
  <c r="W78" i="26"/>
  <c r="W77" i="26"/>
  <c r="O75" i="26"/>
  <c r="O74" i="26"/>
  <c r="O73" i="26"/>
  <c r="O72" i="26"/>
  <c r="I71" i="26"/>
  <c r="O60" i="26"/>
  <c r="O66" i="26"/>
  <c r="O65" i="26"/>
  <c r="O64" i="26"/>
  <c r="O63" i="26"/>
  <c r="O61" i="26"/>
  <c r="O59" i="26"/>
  <c r="O58" i="26"/>
  <c r="O57" i="26"/>
  <c r="O55" i="26"/>
  <c r="O54" i="26"/>
  <c r="O53" i="26"/>
  <c r="O52" i="26"/>
  <c r="O51" i="26"/>
  <c r="O50" i="26"/>
  <c r="G52" i="26"/>
  <c r="G51" i="26"/>
  <c r="G50" i="26"/>
  <c r="Q48" i="26"/>
  <c r="Q47" i="26"/>
  <c r="M27" i="26"/>
  <c r="M26" i="26"/>
  <c r="M25" i="26"/>
  <c r="M24" i="26"/>
  <c r="M23" i="26"/>
  <c r="M22" i="26"/>
  <c r="M21" i="26"/>
  <c r="M20" i="26"/>
  <c r="M19" i="26"/>
  <c r="M18" i="26"/>
  <c r="M17" i="26"/>
  <c r="M15" i="26"/>
  <c r="W11" i="26"/>
  <c r="E3" i="27" s="1"/>
  <c r="R108" i="26" l="1"/>
  <c r="R107" i="26" s="1"/>
  <c r="W117" i="26" l="1"/>
  <c r="W118" i="26"/>
  <c r="K125" i="26" l="1"/>
  <c r="K127" i="26"/>
  <c r="W110" i="26"/>
  <c r="R110" i="26"/>
  <c r="W111" i="26" s="1"/>
  <c r="W112" i="26" l="1"/>
  <c r="W109" i="26"/>
  <c r="H56" i="34" l="1"/>
  <c r="J52" i="34" s="1"/>
  <c r="J54" i="34" l="1"/>
  <c r="J55" i="34"/>
  <c r="J53" i="34"/>
  <c r="H58" i="34"/>
  <c r="J56" i="34" l="1"/>
</calcChain>
</file>

<file path=xl/sharedStrings.xml><?xml version="1.0" encoding="utf-8"?>
<sst xmlns="http://schemas.openxmlformats.org/spreadsheetml/2006/main" count="1093" uniqueCount="706">
  <si>
    <t>a)</t>
  </si>
  <si>
    <t>b)</t>
  </si>
  <si>
    <t>d)</t>
  </si>
  <si>
    <t>Date</t>
  </si>
  <si>
    <t>1 -  INFORMATIONS SUR LA PRODUCTION</t>
  </si>
  <si>
    <t>1.1 - Identification de l'entreprise et principales caractéristiques de la production</t>
  </si>
  <si>
    <t>Nom de l'entreprise</t>
  </si>
  <si>
    <t>Titre de la production</t>
  </si>
  <si>
    <t>Catégorie de production</t>
  </si>
  <si>
    <t>Nombre d'épisodes</t>
  </si>
  <si>
    <t>Durée par épisode</t>
  </si>
  <si>
    <t>Langue(s) de tournage</t>
  </si>
  <si>
    <t>S'agit-il d'une coproduction?</t>
  </si>
  <si>
    <t>Pays ou provinces coproducteurs</t>
  </si>
  <si>
    <t>1.2 - Paramètres de la production</t>
  </si>
  <si>
    <t>Tournage</t>
  </si>
  <si>
    <t>Date de la copie 0</t>
  </si>
  <si>
    <t>2 - VALIDATION DES CRITÈRES D'ADMISSIBILITÉ</t>
  </si>
  <si>
    <t>Crédit d'impôt (CI) concerné</t>
  </si>
  <si>
    <t>Date de délivrance de la décision préalable favorable *</t>
  </si>
  <si>
    <t>3 - ÉVALUATION DE LA DEMANDE</t>
  </si>
  <si>
    <t>3.1 - Devis de production</t>
  </si>
  <si>
    <t>3.2 - Calcul de l'aide</t>
  </si>
  <si>
    <t>2e versement de l'aide, à la remise des rapports finaux</t>
  </si>
  <si>
    <t>4 - COMMENTAIRES POUR LE SUIVI DU DOSSIER</t>
  </si>
  <si>
    <t>5 - APPROBATION</t>
  </si>
  <si>
    <t xml:space="preserve">Recommandé le </t>
  </si>
  <si>
    <t>Directrice générale des services financiers aux entreprises</t>
  </si>
  <si>
    <t>et des mesures fiscales</t>
  </si>
  <si>
    <t>Programme d'aide corporative à la production télévisuelle</t>
  </si>
  <si>
    <t>Numéro de participation "Enfant"</t>
  </si>
  <si>
    <t>Format</t>
  </si>
  <si>
    <t xml:space="preserve">Calendrier </t>
  </si>
  <si>
    <t xml:space="preserve">Poste clés </t>
  </si>
  <si>
    <t>Nom du producteur</t>
  </si>
  <si>
    <t>Nom du producteur au contenu</t>
  </si>
  <si>
    <t>Nom du réalisateur</t>
  </si>
  <si>
    <t>Nom du scénariste</t>
  </si>
  <si>
    <t>Droits de production et d’exploitation majoritairement détenus ?</t>
  </si>
  <si>
    <t>Soutien financier ou dépenses financées dans le cadre d'un autre programme SODEC?</t>
  </si>
  <si>
    <t>Analyste financier</t>
  </si>
  <si>
    <t>Cet espace est prévu pour intégrer des commentaires de l'analyste ou du réviseur pour le suivi du dossier.</t>
  </si>
  <si>
    <t>Date de livraison au télé-diffuseur</t>
  </si>
  <si>
    <t xml:space="preserve">Date prévue de la première diffusion </t>
  </si>
  <si>
    <t>Se conforme à la Loi concernant les paramètres sectoriels de certaines mesures fiscales.</t>
  </si>
  <si>
    <t>Montant inscrit sur la décision préalable favorable *</t>
  </si>
  <si>
    <t xml:space="preserve">
</t>
  </si>
  <si>
    <t>Projet financé en développement?</t>
  </si>
  <si>
    <t>% de l'aide SODEC / Devis total</t>
  </si>
  <si>
    <t>% de récupération de l'investissement</t>
  </si>
  <si>
    <t>% de participation aux revenus nets</t>
  </si>
  <si>
    <t xml:space="preserve">Nom du diffuseur ou du distributeur étranger </t>
  </si>
  <si>
    <t>Il y a-t-il de l'intérêt sur les marchés hors Québec</t>
  </si>
  <si>
    <t>Si saison 2 ou plus, indiquer si la saison 1 est en cours de diffusion</t>
  </si>
  <si>
    <t>Année financière</t>
  </si>
  <si>
    <t>Recommandation</t>
  </si>
  <si>
    <t xml:space="preserve">Calcul du plafond admissible </t>
  </si>
  <si>
    <t>(A)</t>
  </si>
  <si>
    <t>(B)</t>
  </si>
  <si>
    <t>Montant maximum :</t>
  </si>
  <si>
    <t xml:space="preserve">1.2 - Identification de l'entreprise </t>
  </si>
  <si>
    <t>Vérification des documents requis</t>
  </si>
  <si>
    <t>Formulaire de demande dûment rempli et signé</t>
  </si>
  <si>
    <t>formule</t>
  </si>
  <si>
    <t>menu</t>
  </si>
  <si>
    <t xml:space="preserve">Nom de l'entreprise </t>
  </si>
  <si>
    <t>Nom analyste</t>
  </si>
  <si>
    <t>Statut DM</t>
  </si>
  <si>
    <t>Commentaires</t>
  </si>
  <si>
    <t>Date de dépôt de la demande</t>
  </si>
  <si>
    <t>Date de début</t>
  </si>
  <si>
    <t>Si applicable; dernier États financiers</t>
  </si>
  <si>
    <t xml:space="preserve">Potentiel de commercialisation visé </t>
  </si>
  <si>
    <t xml:space="preserve"> INVESTISSEMENT</t>
  </si>
  <si>
    <t>Provenance des fonds de l'aide allouée</t>
  </si>
  <si>
    <t>Solde non encore utilisé de l'enveloppe corporative</t>
  </si>
  <si>
    <r>
      <t xml:space="preserve">Si applicable, Devis de production </t>
    </r>
    <r>
      <rPr>
        <u/>
        <sz val="10"/>
        <color theme="1"/>
        <rFont val="Calibri"/>
        <family val="2"/>
        <scheme val="minor"/>
      </rPr>
      <t>pour les coûts COVID</t>
    </r>
  </si>
  <si>
    <t>Déclaration du requérant dûment remplie et signée (preuve détention des droits)</t>
  </si>
  <si>
    <t>Nombre de jours de tournage total prévu</t>
  </si>
  <si>
    <t>Préproduction</t>
  </si>
  <si>
    <t>Production</t>
  </si>
  <si>
    <t>Postproduction</t>
  </si>
  <si>
    <t xml:space="preserve">2.1 - Admissibilité de la production </t>
  </si>
  <si>
    <t>Numéro de participation de la décision préalable</t>
  </si>
  <si>
    <t>Dépenses reliées au coûts COVID</t>
  </si>
  <si>
    <t>Devis total balance avec la structure financière?</t>
  </si>
  <si>
    <t xml:space="preserve">Si autre langue, le budget de production prévoit-il : </t>
  </si>
  <si>
    <t>Projet déposé ou financé en Bonif?</t>
  </si>
  <si>
    <t xml:space="preserve">Structure financière confirmée </t>
  </si>
  <si>
    <t xml:space="preserve">Toutes les confirmations de financement des partenaires publics et privés </t>
  </si>
  <si>
    <t>Confirmation de l’engagement financier significatif d’un diffuseur ou d’un distributeur étranger sur au moins un territoire;</t>
  </si>
  <si>
    <t xml:space="preserve">Estimé des ventes internationales potentielles préparé par un expert (agent de vente indépendant) - rapport signé </t>
  </si>
  <si>
    <t>Si applicable, justificatifs des ventes hors Québec pour les saisons antérieures</t>
  </si>
  <si>
    <t>La production se rapporte à une saison antérieure à la 4e ?</t>
  </si>
  <si>
    <t xml:space="preserve">Estimé des ventes internationales potentielles préparé par un expert (agent de vente indépendant) </t>
  </si>
  <si>
    <t>Distribution</t>
  </si>
  <si>
    <t xml:space="preserve">Nom de l’expert – agent de vente indépendant </t>
  </si>
  <si>
    <t xml:space="preserve">Nom de l’entreprise à laquelle est affilié l’expert </t>
  </si>
  <si>
    <t>3.4 - Provenance de l'aide</t>
  </si>
  <si>
    <t>Date dépôt</t>
  </si>
  <si>
    <t># DM</t>
  </si>
  <si>
    <t># Participation</t>
  </si>
  <si>
    <t># Participation Enfant</t>
  </si>
  <si>
    <t>Titre du projet (titre antérieur)</t>
  </si>
  <si>
    <t xml:space="preserve">Étape du soutien </t>
  </si>
  <si>
    <t>Projet déjà soutenu dans une autre étape?</t>
  </si>
  <si>
    <t>Nombre de minutes</t>
  </si>
  <si>
    <t>Catégorie</t>
  </si>
  <si>
    <t>Langue</t>
  </si>
  <si>
    <t>Adaptation littéraire
Oui / Non</t>
  </si>
  <si>
    <t>Utilisation min. 3 œuvres musicales québécoises existantes
Oui / Non</t>
  </si>
  <si>
    <t>Coproduction internationale ou interprovinciale
Oui / Non</t>
  </si>
  <si>
    <t>Investissement part producteur</t>
  </si>
  <si>
    <t>Investissement diffuseur</t>
  </si>
  <si>
    <t>Investissement distributeur</t>
  </si>
  <si>
    <t>% SODEC récupération investissement</t>
  </si>
  <si>
    <t>% SODEC participation revenus nets</t>
  </si>
  <si>
    <t>Date copie zéro
(aaaa-mm-jj)</t>
  </si>
  <si>
    <t>Si applicable; plan prévisionnel des projets à jour (annuellement à la date d'anniversaire)</t>
  </si>
  <si>
    <t xml:space="preserve">Montant demandé </t>
  </si>
  <si>
    <t>Le potentiel commercial sur les marchés nationaux et internationaux est-il démontré?</t>
  </si>
  <si>
    <t>Acteurs clés / 1er rôle ayant une notoriété internationale</t>
  </si>
  <si>
    <r>
      <t>Montant total des dépenses admissibles</t>
    </r>
    <r>
      <rPr>
        <b/>
        <sz val="10"/>
        <color theme="1"/>
        <rFont val="Calibri"/>
        <family val="2"/>
        <scheme val="minor"/>
      </rPr>
      <t xml:space="preserve"> corrigés</t>
    </r>
  </si>
  <si>
    <t>3.4 - Déboursés</t>
  </si>
  <si>
    <t xml:space="preserve">Coût estimé pour chaque jour de tournage </t>
  </si>
  <si>
    <t xml:space="preserve">Nom de la filiale de distribution /entreprise de distribution </t>
  </si>
  <si>
    <t>Les différentes sources de financement public et privé, québécoises, canadiennes et étrangères</t>
  </si>
  <si>
    <t>La contribution de la SODEC issue de l’aide corporative  (max. 15% du devis de production)</t>
  </si>
  <si>
    <t xml:space="preserve">Montant max permis: </t>
  </si>
  <si>
    <r>
      <t>Plafond admissible</t>
    </r>
    <r>
      <rPr>
        <b/>
        <sz val="10"/>
        <color theme="1"/>
        <rFont val="Calibri"/>
        <family val="2"/>
        <scheme val="minor"/>
      </rPr>
      <t xml:space="preserve"> (D) =  Le moindre de (A) ou (B) ou (C)</t>
    </r>
  </si>
  <si>
    <r>
      <t xml:space="preserve">Montant de l'aide demandé </t>
    </r>
    <r>
      <rPr>
        <b/>
        <sz val="10"/>
        <color theme="1"/>
        <rFont val="Calibri"/>
        <family val="2"/>
        <scheme val="minor"/>
      </rPr>
      <t>(E)</t>
    </r>
  </si>
  <si>
    <t>(C)</t>
  </si>
  <si>
    <t>Montant RÉVISÉ (aide = Min 125% des ventes estimées nettes des dépenses applicables et commissions DONC vente = 80% de l'aide)</t>
  </si>
  <si>
    <t>Les crédits d’impôt provinciaux et fédéraux intervenant dans le financement</t>
  </si>
  <si>
    <t>Réponse</t>
  </si>
  <si>
    <t>MEG</t>
  </si>
  <si>
    <t>Direction générale des services financiers aux entreprises et des mesures fiscales</t>
  </si>
  <si>
    <t>NOTE PRINCIPALE</t>
  </si>
  <si>
    <t>1. IDENTIFICATION DE L'ENTREPRISE ET DE LA PRODUCTION</t>
  </si>
  <si>
    <t>Identification de l'entreprise</t>
  </si>
  <si>
    <t>101</t>
  </si>
  <si>
    <t>*</t>
  </si>
  <si>
    <t>Mettre le nom officiel inscrit au Registraire des entreprises du Québec (REQ)</t>
  </si>
  <si>
    <t>102</t>
  </si>
  <si>
    <t>Identification de la production</t>
  </si>
  <si>
    <t>103</t>
  </si>
  <si>
    <t>104</t>
  </si>
  <si>
    <t>Titre antérieur (s'il y a lieu)</t>
  </si>
  <si>
    <t>201</t>
  </si>
  <si>
    <t>aaaa-mm-jj</t>
  </si>
  <si>
    <t>202</t>
  </si>
  <si>
    <t>Production cinématographique et télévisuelle québécoise</t>
  </si>
  <si>
    <t>203</t>
  </si>
  <si>
    <t>3 - CARACTÉRISTIQUES ET PARAMÈTRES DE LA PRODUCTION</t>
  </si>
  <si>
    <t>301</t>
  </si>
  <si>
    <t>302</t>
  </si>
  <si>
    <t>303</t>
  </si>
  <si>
    <t>304</t>
  </si>
  <si>
    <t>305</t>
  </si>
  <si>
    <t>306</t>
  </si>
  <si>
    <t>307</t>
  </si>
  <si>
    <t>308</t>
  </si>
  <si>
    <t>Paramètres de la production</t>
  </si>
  <si>
    <t>309</t>
  </si>
  <si>
    <t>310</t>
  </si>
  <si>
    <t>311</t>
  </si>
  <si>
    <t>Calendrier des travaux</t>
  </si>
  <si>
    <t>312</t>
  </si>
  <si>
    <t>314</t>
  </si>
  <si>
    <t>4 - PARAMÈTRES FINANCIERS</t>
  </si>
  <si>
    <t>401</t>
  </si>
  <si>
    <t>402</t>
  </si>
  <si>
    <t>2.2 -Potentiel commercial de la production</t>
  </si>
  <si>
    <t>Numéro de participation de l'enveloppe corporative</t>
  </si>
  <si>
    <t>2 - ADMISSIBILITÉ DE LA PRODUCTION</t>
  </si>
  <si>
    <t>Révisé</t>
  </si>
  <si>
    <t>Services de production cinématographique ou télévisuel</t>
  </si>
  <si>
    <t>Oui</t>
  </si>
  <si>
    <t>Non</t>
  </si>
  <si>
    <t>Documentaire</t>
  </si>
  <si>
    <t>Fiction</t>
  </si>
  <si>
    <t>Série télévisée (7 épisodes ou plus)</t>
  </si>
  <si>
    <t>Minisérie télévisée (2 à 6 épisodes)</t>
  </si>
  <si>
    <t>Français</t>
  </si>
  <si>
    <t>Anglais</t>
  </si>
  <si>
    <t>Autre</t>
  </si>
  <si>
    <t xml:space="preserve">Si autre, précisez: </t>
  </si>
  <si>
    <t>Date de fin</t>
  </si>
  <si>
    <t>Postes clés</t>
  </si>
  <si>
    <t>Potentiel adaptation</t>
  </si>
  <si>
    <t>Vente de licences de diffusion</t>
  </si>
  <si>
    <t>Adaptation du concept ou du format</t>
  </si>
  <si>
    <t>Potentiel commercial de la production sur les marchés internationaux</t>
  </si>
  <si>
    <t xml:space="preserve">Veuillez décrire le projet, dans les grandes lignes, en soulignant les thématiques abordées et la structure narrative anticipée.
</t>
  </si>
  <si>
    <t>Pay(s) ou province(s) coproducteur(s)</t>
  </si>
  <si>
    <t xml:space="preserve">% de droits détenus par l'entreprise québécoise </t>
  </si>
  <si>
    <t>Initiales</t>
  </si>
  <si>
    <t>MM</t>
  </si>
  <si>
    <t>SCC</t>
  </si>
  <si>
    <t>CB</t>
  </si>
  <si>
    <t>SL</t>
  </si>
  <si>
    <t>Oui, montant réinvesti en aide rembourable pour un nouveau projet en développement</t>
  </si>
  <si>
    <t>Autre aide - DÉV</t>
  </si>
  <si>
    <t>Oui, montant incorporé, sous forme d'investissement, à la structure de financement du même projet en financement du manque à gagner (MAG)</t>
  </si>
  <si>
    <t>Pourcentage de droits détenus par l'entreprise coproductrice (%)</t>
  </si>
  <si>
    <t>Si « Oui »; vous devez répondre aux deux questions suivantes.</t>
  </si>
  <si>
    <t>Dates - Préproduction</t>
  </si>
  <si>
    <t>Dates - Production</t>
  </si>
  <si>
    <t>Date de livraison prévue au télédiffuseur</t>
  </si>
  <si>
    <t>Date de la copie zéro</t>
  </si>
  <si>
    <t>Coût estimé pour chaque jour de tournage ($ CA)</t>
  </si>
  <si>
    <t>Programme de crédit d'impôt concerné</t>
  </si>
  <si>
    <t>Numéro du dossier de crédit d'impôt (SODEC)</t>
  </si>
  <si>
    <t>Date de délivrance de la décision préalable favorable</t>
  </si>
  <si>
    <t>206</t>
  </si>
  <si>
    <t>207</t>
  </si>
  <si>
    <t>La production se conforme-t-elle à la Loi concernant les paramètres sectoriels de certaines mesures fiscales ?</t>
  </si>
  <si>
    <t xml:space="preserve">Si « Non », la demande n'est pas admissible. </t>
  </si>
  <si>
    <t>Noms des acteurs qui occuperont les rôles principaux</t>
  </si>
  <si>
    <t xml:space="preserve">Autre </t>
  </si>
  <si>
    <t>Date de dépôt aux mesures fiscales (réelle ou prévue)</t>
  </si>
  <si>
    <t>La production est associée à une première, une deuxième ou une troisième saison au Québec et hors Québec?</t>
  </si>
  <si>
    <t>S'agit-il d'une coproduction interprovinciale ou internationale majoritaire québécoise ?</t>
  </si>
  <si>
    <t>Formulaire</t>
  </si>
  <si>
    <t>Langue de la production</t>
  </si>
  <si>
    <t xml:space="preserve">Si autre, veuillez indiquer si le budget de production prévoit : </t>
  </si>
  <si>
    <t>Si « Autre »; vous devez répondre aux deux questions suivantes.</t>
  </si>
  <si>
    <t>Si autre langue</t>
  </si>
  <si>
    <t xml:space="preserve">une version de la série sous-titrée en français
</t>
  </si>
  <si>
    <t xml:space="preserve">une version de la série doublée en français
</t>
  </si>
  <si>
    <t>aucune version française de la série</t>
  </si>
  <si>
    <t>Nom de l’expert – agent de vente indépendant ayant préparé l’estimé des ventes internationales de la production</t>
  </si>
  <si>
    <t>Nom de l’entreprise à laquelle est affilié l’expert – agent de vente indépendant</t>
  </si>
  <si>
    <t>Si Oui, nom du diffuseur ou du distributeur étranger :</t>
  </si>
  <si>
    <t>Devis de production total ($CA)</t>
  </si>
  <si>
    <t>Autre aide - MAG</t>
  </si>
  <si>
    <t>Dates - Postproduction</t>
  </si>
  <si>
    <t>Validation</t>
  </si>
  <si>
    <t>Adéquat</t>
  </si>
  <si>
    <t>Oui, Non</t>
  </si>
  <si>
    <t>Admissibilité</t>
  </si>
  <si>
    <t>Admissible</t>
  </si>
  <si>
    <t>Non admissible</t>
  </si>
  <si>
    <t xml:space="preserve">Évaluation </t>
  </si>
  <si>
    <t>Autorisé</t>
  </si>
  <si>
    <t>Refusé</t>
  </si>
  <si>
    <t>Nom de la coquille de production</t>
  </si>
  <si>
    <t>Nom de l'entreprise de production requérante</t>
  </si>
  <si>
    <t>Admissibilité projet</t>
  </si>
  <si>
    <t>Montants des dépenses chargés par l'expert indépendant ($CA)</t>
  </si>
  <si>
    <t>Conclusion : Soumission de tous les documents requis</t>
  </si>
  <si>
    <t>Correctifs/Commentaires</t>
  </si>
  <si>
    <t>Soumis</t>
  </si>
  <si>
    <t xml:space="preserve">1) </t>
  </si>
  <si>
    <t xml:space="preserve">2) </t>
  </si>
  <si>
    <t xml:space="preserve">3) </t>
  </si>
  <si>
    <t># Participation projet dév.</t>
  </si>
  <si>
    <r>
      <t>Projet de dév. retourné dans l'enveloppe puis réinvesti en investissement (</t>
    </r>
    <r>
      <rPr>
        <b/>
        <sz val="10"/>
        <color theme="1"/>
        <rFont val="Calibri"/>
        <family val="2"/>
        <scheme val="minor"/>
      </rPr>
      <t>nv projet</t>
    </r>
    <r>
      <rPr>
        <sz val="10"/>
        <color theme="1"/>
        <rFont val="Calibri"/>
        <family val="2"/>
        <scheme val="minor"/>
      </rPr>
      <t>) ?</t>
    </r>
  </si>
  <si>
    <r>
      <t>Projet de dév. incorporé à la structure de financement en investissement (</t>
    </r>
    <r>
      <rPr>
        <b/>
        <sz val="10"/>
        <color theme="1"/>
        <rFont val="Calibri"/>
        <family val="2"/>
        <scheme val="minor"/>
      </rPr>
      <t>même projet</t>
    </r>
    <r>
      <rPr>
        <sz val="10"/>
        <color theme="1"/>
        <rFont val="Calibri"/>
        <family val="2"/>
        <scheme val="minor"/>
      </rPr>
      <t>)?</t>
    </r>
  </si>
  <si>
    <t xml:space="preserve">Montant de l'aide à allouer </t>
  </si>
  <si>
    <r>
      <t xml:space="preserve">Devis de production </t>
    </r>
    <r>
      <rPr>
        <u/>
        <sz val="10"/>
        <color theme="1"/>
        <rFont val="Calibri"/>
        <family val="2"/>
        <scheme val="minor"/>
      </rPr>
      <t>sommaire</t>
    </r>
    <r>
      <rPr>
        <sz val="10"/>
        <color theme="1"/>
        <rFont val="Calibri"/>
        <family val="2"/>
        <scheme val="minor"/>
      </rPr>
      <t xml:space="preserve"> et </t>
    </r>
    <r>
      <rPr>
        <u/>
        <sz val="10"/>
        <color theme="1"/>
        <rFont val="Calibri"/>
        <family val="2"/>
        <scheme val="minor"/>
      </rPr>
      <t>détaillé</t>
    </r>
    <r>
      <rPr>
        <sz val="10"/>
        <color theme="1"/>
        <rFont val="Calibri"/>
        <family val="2"/>
        <scheme val="minor"/>
      </rPr>
      <t xml:space="preserve"> </t>
    </r>
  </si>
  <si>
    <r>
      <t xml:space="preserve">Si </t>
    </r>
    <r>
      <rPr>
        <u/>
        <sz val="10"/>
        <color theme="1"/>
        <rFont val="Calibri"/>
        <family val="2"/>
        <scheme val="minor"/>
      </rPr>
      <t>Coproduction</t>
    </r>
    <r>
      <rPr>
        <sz val="10"/>
        <color theme="1"/>
        <rFont val="Calibri"/>
        <family val="2"/>
        <scheme val="minor"/>
      </rPr>
      <t xml:space="preserve">; Devis de production sommaire et détaillé dinstinguant la partie québécoise et la partie hors Québec  </t>
    </r>
  </si>
  <si>
    <t xml:space="preserve">Si autre, précisez : </t>
  </si>
  <si>
    <t>Crédit d'impôt</t>
  </si>
  <si>
    <t>Type développement</t>
  </si>
  <si>
    <t>Scénario</t>
  </si>
  <si>
    <t xml:space="preserve">Prototypage </t>
  </si>
  <si>
    <t xml:space="preserve">Outils de prospection </t>
  </si>
  <si>
    <t xml:space="preserve"> Si « Oui »; vous devez répondre aux deux questions suivantes.</t>
  </si>
  <si>
    <t>Montant de l’aide reçu ($CA)</t>
  </si>
  <si>
    <t>Nom du programme SODEC</t>
  </si>
  <si>
    <t xml:space="preserve">Montant réinvesti </t>
  </si>
  <si>
    <t xml:space="preserve">Si Oui, montant de l’investissement financier  ($CA)
</t>
  </si>
  <si>
    <r>
      <t xml:space="preserve">Structure financière </t>
    </r>
    <r>
      <rPr>
        <b/>
        <sz val="10"/>
        <color theme="1"/>
        <rFont val="Calibri"/>
        <family val="2"/>
        <scheme val="minor"/>
      </rPr>
      <t xml:space="preserve">confirmée </t>
    </r>
    <r>
      <rPr>
        <sz val="10"/>
        <color theme="1"/>
        <rFont val="Calibri"/>
        <family val="2"/>
        <scheme val="minor"/>
      </rPr>
      <t xml:space="preserve">qui comprend: </t>
    </r>
  </si>
  <si>
    <r>
      <t>Calcul du montant des dépenses admissibles ($CA)  -</t>
    </r>
    <r>
      <rPr>
        <b/>
        <sz val="10"/>
        <color theme="1"/>
        <rFont val="Calibri"/>
        <family val="2"/>
        <scheme val="minor"/>
      </rPr>
      <t xml:space="preserve"> Devis québécois uniquement </t>
    </r>
  </si>
  <si>
    <r>
      <t xml:space="preserve">Montant total des dépenses admissibles </t>
    </r>
    <r>
      <rPr>
        <b/>
        <sz val="10"/>
        <color theme="1"/>
        <rFont val="Calibri"/>
        <family val="2"/>
        <scheme val="minor"/>
      </rPr>
      <t>soumis</t>
    </r>
  </si>
  <si>
    <t>Montant soumis:</t>
  </si>
  <si>
    <r>
      <t xml:space="preserve">Montant des </t>
    </r>
    <r>
      <rPr>
        <b/>
        <sz val="10"/>
        <color theme="1"/>
        <rFont val="Calibri"/>
        <family val="2"/>
        <scheme val="minor"/>
      </rPr>
      <t>ventes nettes</t>
    </r>
    <r>
      <rPr>
        <sz val="10"/>
        <color theme="1"/>
        <rFont val="Calibri"/>
        <family val="2"/>
        <scheme val="minor"/>
      </rPr>
      <t>:</t>
    </r>
  </si>
  <si>
    <r>
      <t xml:space="preserve">Montant de l'aide alloué = </t>
    </r>
    <r>
      <rPr>
        <b/>
        <sz val="10"/>
        <color theme="1"/>
        <rFont val="Calibri"/>
        <family val="2"/>
        <scheme val="minor"/>
      </rPr>
      <t>Le moindre de (D) ou (E)</t>
    </r>
  </si>
  <si>
    <t>Montant investi en dév.</t>
  </si>
  <si>
    <t># Participation dév.</t>
  </si>
  <si>
    <t># Participation bonif.</t>
  </si>
  <si>
    <t># Participation MAG</t>
  </si>
  <si>
    <t xml:space="preserve">Montant TOTAL </t>
  </si>
  <si>
    <t>Montant max/production</t>
  </si>
  <si>
    <r>
      <t xml:space="preserve">Respect du critère </t>
    </r>
    <r>
      <rPr>
        <b/>
        <sz val="10"/>
        <color theme="1"/>
        <rFont val="Calibri"/>
        <family val="2"/>
        <scheme val="minor"/>
      </rPr>
      <t xml:space="preserve">1M$ max </t>
    </r>
    <r>
      <rPr>
        <sz val="10"/>
        <color theme="1"/>
        <rFont val="Calibri"/>
        <family val="2"/>
        <scheme val="minor"/>
      </rPr>
      <t>d'aides cumulées pour une même production?</t>
    </r>
  </si>
  <si>
    <t>Montant investi en MAG</t>
  </si>
  <si>
    <t>Montant investi en bonif, si applicable</t>
  </si>
  <si>
    <t>15% du devis de production (portion québécoise du requérant)</t>
  </si>
  <si>
    <t>Insuffisant</t>
  </si>
  <si>
    <t>Au-delà des attentes</t>
  </si>
  <si>
    <t>Intérêt?</t>
  </si>
  <si>
    <t>Diffusé?</t>
  </si>
  <si>
    <t>Pas encore diffusé au niveau international</t>
  </si>
  <si>
    <t>Succès mitigé</t>
  </si>
  <si>
    <t>Succès</t>
  </si>
  <si>
    <t>Vérification des documents</t>
  </si>
  <si>
    <t>Demande incomplète</t>
  </si>
  <si>
    <t>Demande complète</t>
  </si>
  <si>
    <t>Total de ventes brutes le plus bas ($CA)</t>
  </si>
  <si>
    <t>Total de ventes brutes le plus élevé ($CA)</t>
  </si>
  <si>
    <t>Montant inscrit sur la décision préalable favorable ($CA)</t>
  </si>
  <si>
    <t>Oui, production également soutenue en Bonif</t>
  </si>
  <si>
    <t>Total de ventes nettes le plus bas ($CA)</t>
  </si>
  <si>
    <t>Total de ventes nettes le plus élevé ($CA)</t>
  </si>
  <si>
    <t>La production est accompagnée d’un estimé des ventes internationales potentielles préparé par un expert - agent de vente indépendant ?</t>
  </si>
  <si>
    <t>Prévisions ventes et récupération afin de valider que les ventes nettes représentent au moins 125% du montant de la contribution de la SODEC - gabarit SODEC</t>
  </si>
  <si>
    <t>Numéro d'entreprise du Québec (NEQ) de la coquille de production (s'il y a lieu)</t>
  </si>
  <si>
    <t>Nom de la coquille de production (s'il y a lieu)</t>
  </si>
  <si>
    <r>
      <t xml:space="preserve">Les droits de production et d’exploitation de la production sont majoritairement détenus par l'entreprise requérante? 
</t>
    </r>
    <r>
      <rPr>
        <b/>
        <i/>
        <sz val="9"/>
        <rFont val="Arial Narrow"/>
        <family val="2"/>
      </rPr>
      <t>Vous devez fournir la déclaration du requérant qui confirme détenir les droits.</t>
    </r>
  </si>
  <si>
    <r>
      <t xml:space="preserve">Montant total des ventes hors Québec à ce jour pour les saisons antérieures.
</t>
    </r>
    <r>
      <rPr>
        <b/>
        <i/>
        <sz val="9"/>
        <rFont val="Arial Narrow"/>
        <family val="2"/>
      </rPr>
      <t>Veuillez joindre le justificatif.</t>
    </r>
  </si>
  <si>
    <r>
      <t xml:space="preserve">Potentiel de ventes internationales </t>
    </r>
    <r>
      <rPr>
        <b/>
        <sz val="10"/>
        <rFont val="Arial Narrow"/>
        <family val="2"/>
      </rPr>
      <t>brutes</t>
    </r>
    <r>
      <rPr>
        <sz val="10"/>
        <rFont val="Arial Narrow"/>
        <family val="2"/>
      </rPr>
      <t xml:space="preserve"> du projet selon un scénario optimiste et un scénario pessimiste. 
</t>
    </r>
    <r>
      <rPr>
        <b/>
        <i/>
        <sz val="9"/>
        <rFont val="Arial Narrow"/>
        <family val="2"/>
      </rPr>
      <t xml:space="preserve">Les prévisions doivent être préparées par un expert - agent de vente indépendant. 
</t>
    </r>
  </si>
  <si>
    <r>
      <t>Potentiel de ventes internationales du projet</t>
    </r>
    <r>
      <rPr>
        <b/>
        <sz val="10"/>
        <rFont val="Arial Narrow"/>
        <family val="2"/>
      </rPr>
      <t xml:space="preserve"> nettes </t>
    </r>
    <r>
      <rPr>
        <sz val="10"/>
        <rFont val="Arial Narrow"/>
        <family val="2"/>
      </rPr>
      <t xml:space="preserve">des dépenses applicables et commission selon un scénario optimiste et un scénario pessimiste. 
</t>
    </r>
    <r>
      <rPr>
        <b/>
        <i/>
        <sz val="9"/>
        <rFont val="Arial Narrow"/>
        <family val="2"/>
      </rPr>
      <t xml:space="preserve">Les prévisions doivent être préparées par un expert - agent de vente indépendant.  </t>
    </r>
    <r>
      <rPr>
        <b/>
        <sz val="10"/>
        <rFont val="Arial Narrow"/>
        <family val="2"/>
      </rPr>
      <t xml:space="preserve">
</t>
    </r>
  </si>
  <si>
    <t xml:space="preserve">Date de dépôt de la demande de crédit d'impôt - décision préalable (prévue ou réelle)  
</t>
  </si>
  <si>
    <t xml:space="preserve">Animation </t>
  </si>
  <si>
    <t xml:space="preserve">PROGRAMME D'AIDE CORPORATIVE À LA PRODUCTION TÉLÉVISUELLE
</t>
  </si>
  <si>
    <t>105</t>
  </si>
  <si>
    <t>106</t>
  </si>
  <si>
    <t>107</t>
  </si>
  <si>
    <t>108</t>
  </si>
  <si>
    <t>109</t>
  </si>
  <si>
    <t>204</t>
  </si>
  <si>
    <t>205</t>
  </si>
  <si>
    <t>313</t>
  </si>
  <si>
    <t>315</t>
  </si>
  <si>
    <t>316</t>
  </si>
  <si>
    <t>317</t>
  </si>
  <si>
    <t>318</t>
  </si>
  <si>
    <t>403</t>
  </si>
  <si>
    <t>5 - AUTRES DOCUMENTS REQUIS</t>
  </si>
  <si>
    <t>Numéro DM</t>
  </si>
  <si>
    <t xml:space="preserve">Numéro Participation de l'enveloppe </t>
  </si>
  <si>
    <t>208</t>
  </si>
  <si>
    <t>209</t>
  </si>
  <si>
    <t>210</t>
  </si>
  <si>
    <t>211</t>
  </si>
  <si>
    <t>212</t>
  </si>
  <si>
    <t>213</t>
  </si>
  <si>
    <t>214</t>
  </si>
  <si>
    <t>215</t>
  </si>
  <si>
    <t>319</t>
  </si>
  <si>
    <t>320</t>
  </si>
  <si>
    <t>321</t>
  </si>
  <si>
    <t>322</t>
  </si>
  <si>
    <t>323</t>
  </si>
  <si>
    <t>324</t>
  </si>
  <si>
    <t>325</t>
  </si>
  <si>
    <t>326</t>
  </si>
  <si>
    <t>327</t>
  </si>
  <si>
    <t>328</t>
  </si>
  <si>
    <t>329</t>
  </si>
  <si>
    <t>330</t>
  </si>
  <si>
    <t>331</t>
  </si>
  <si>
    <t>332</t>
  </si>
  <si>
    <t>333</t>
  </si>
  <si>
    <t>334</t>
  </si>
  <si>
    <t>404</t>
  </si>
  <si>
    <t>216</t>
  </si>
  <si>
    <t>217</t>
  </si>
  <si>
    <t>218</t>
  </si>
  <si>
    <t>Devis de production hors Québec($CA)</t>
  </si>
  <si>
    <t>Titre antérieur, s'il y a lieu</t>
  </si>
  <si>
    <t>Différence</t>
  </si>
  <si>
    <r>
      <t xml:space="preserve">                               Dépenses d’administration - Max 10 % du </t>
    </r>
    <r>
      <rPr>
        <u/>
        <sz val="10"/>
        <color theme="1"/>
        <rFont val="Calibri"/>
        <family val="2"/>
        <scheme val="minor"/>
      </rPr>
      <t>devis</t>
    </r>
    <r>
      <rPr>
        <sz val="10"/>
        <color theme="1"/>
        <rFont val="Calibri"/>
        <family val="2"/>
        <scheme val="minor"/>
      </rPr>
      <t xml:space="preserve"> québécois</t>
    </r>
  </si>
  <si>
    <t xml:space="preserve">La production bénéficie d’un engagement financier d’un diffuseur ou d’un distributeur étranger sur au moins un territoire ? </t>
  </si>
  <si>
    <t>* IMPORTANT: Idéalement, l'aide est confirmée à l'entreprise après la délivrance de la DPF seulement.  Si la DPF n'est pas émise et qu'il y a un doute quant à son admissibilité, le dossier pourrait être mis en attente.</t>
  </si>
  <si>
    <t>Devis de production québécois ($CA)</t>
  </si>
  <si>
    <t>Années couvertes par l'enveloppe corporative</t>
  </si>
  <si>
    <t xml:space="preserve">Télédiffuseur principal </t>
  </si>
  <si>
    <t>Montant DEMANDÉ ($CA)</t>
  </si>
  <si>
    <t xml:space="preserve">Budget de développement final </t>
  </si>
  <si>
    <t>Budget production - marché national</t>
  </si>
  <si>
    <t>Budget production bonifié</t>
  </si>
  <si>
    <t xml:space="preserve">Budget total </t>
  </si>
  <si>
    <t>Budget québécois - MAG</t>
  </si>
  <si>
    <t>% Aide / Budget Total</t>
  </si>
  <si>
    <t>% Aide / Budget Bonifié</t>
  </si>
  <si>
    <t>Date limite réédition compte
(aaaa-mm-jj)</t>
  </si>
  <si>
    <t>Principales caractéristiques de la production</t>
  </si>
  <si>
    <t>Description du potentiel commercial de la production; comment elle se distingue et quelle est sa capacité à rejoindre les marchés nationaux et internationaux</t>
  </si>
  <si>
    <t>Quel potentiel de commercialisation sur les marchés internationaux est visé avec la production?</t>
  </si>
  <si>
    <t>Veuillez noter que le montant maximal est de 500 000 $ et qu'il ne peut pas excéder 15 % du devis de production (part du requérant).</t>
  </si>
  <si>
    <r>
      <t xml:space="preserve">La structure financière est </t>
    </r>
    <r>
      <rPr>
        <b/>
        <u/>
        <sz val="10"/>
        <rFont val="Arial Narrow"/>
        <family val="2"/>
      </rPr>
      <t>confirmée</t>
    </r>
    <r>
      <rPr>
        <sz val="10"/>
        <rFont val="Arial Narrow"/>
        <family val="2"/>
      </rPr>
      <t>?</t>
    </r>
    <r>
      <rPr>
        <b/>
        <i/>
        <sz val="9"/>
        <rFont val="Arial Narrow"/>
        <family val="2"/>
      </rPr>
      <t xml:space="preserve"> 
Veuillez fournir tous les contrats et lettres d'engagement</t>
    </r>
    <r>
      <rPr>
        <sz val="10"/>
        <rFont val="Arial Narrow"/>
        <family val="2"/>
      </rPr>
      <t>.</t>
    </r>
  </si>
  <si>
    <r>
      <t xml:space="preserve">La production bénéficie d’un engagement financier d’un diffuseur ou d’un distributeur étranger sur au moins un territoire? 
</t>
    </r>
    <r>
      <rPr>
        <b/>
        <i/>
        <sz val="9"/>
        <rFont val="Arial Narrow"/>
        <family val="2"/>
      </rPr>
      <t>Vous devez fournir la lettre d’engagement du diffuseur ou du distributeur étranger sur au moins un territoire.</t>
    </r>
  </si>
  <si>
    <r>
      <t xml:space="preserve">Les ventes estimées nettes des dépenses applicables et commissions représentent au moins 125 % du montant de la contribution demandée à la SODEC?
</t>
    </r>
    <r>
      <rPr>
        <b/>
        <i/>
        <sz val="9"/>
        <rFont val="Arial Narrow"/>
        <family val="2"/>
      </rPr>
      <t>Veuillez compléter et fournir le gabarit Prévisions ventes et récupération.</t>
    </r>
  </si>
  <si>
    <r>
      <t>Si la production est associée à une 2</t>
    </r>
    <r>
      <rPr>
        <vertAlign val="superscript"/>
        <sz val="10"/>
        <rFont val="Arial Narrow"/>
        <family val="2"/>
      </rPr>
      <t>e</t>
    </r>
    <r>
      <rPr>
        <sz val="10"/>
        <rFont val="Arial Narrow"/>
        <family val="2"/>
      </rPr>
      <t xml:space="preserve"> ou un 3</t>
    </r>
    <r>
      <rPr>
        <vertAlign val="superscript"/>
        <sz val="10"/>
        <rFont val="Arial Narrow"/>
        <family val="2"/>
      </rPr>
      <t>e</t>
    </r>
    <r>
      <rPr>
        <sz val="10"/>
        <rFont val="Arial Narrow"/>
        <family val="2"/>
      </rPr>
      <t xml:space="preserve"> saison, est-ce que la saison 1 est en cours de diffusion? </t>
    </r>
  </si>
  <si>
    <t>KK</t>
  </si>
  <si>
    <t>Français et Anglais</t>
  </si>
  <si>
    <t>1er versement de l'aide, à verser sur signature de l'Annexe</t>
  </si>
  <si>
    <t xml:space="preserve">Grille d'analyse et d'évaluation </t>
  </si>
  <si>
    <t>Pourcentage droits Qc (%)</t>
  </si>
  <si>
    <t>Montant ALLOUÉ ($CA)</t>
  </si>
  <si>
    <t>Date autorisation Annexe</t>
  </si>
  <si>
    <t>Terme de l'enveloppe (3 ans)</t>
  </si>
  <si>
    <t>Si Développement: Terme de L'enveloppe + 2 ans
(aaaa-mm-jj)</t>
  </si>
  <si>
    <r>
      <rPr>
        <b/>
        <sz val="10"/>
        <color rgb="FFC00000"/>
        <rFont val="Arial Narrow"/>
        <family val="2"/>
      </rPr>
      <t xml:space="preserve">* </t>
    </r>
    <r>
      <rPr>
        <b/>
        <i/>
        <sz val="10"/>
        <color rgb="FFC00000"/>
        <rFont val="Arial Narrow"/>
        <family val="2"/>
      </rPr>
      <t>Champs obligatoires</t>
    </r>
  </si>
  <si>
    <t>Montant désengagé</t>
  </si>
  <si>
    <t>SECTION À REMPLIR PAR LE REQUÉRANT AU MOMENT DU DÉPÔT DU PROJET - COLONNE D</t>
  </si>
  <si>
    <t>SECTION À REMPLIR PAR LE REQUÉRANT AU MOMENT DE LA CLÔTURE DU PROJET - COLONNE H</t>
  </si>
  <si>
    <t>Sources de financement</t>
  </si>
  <si>
    <t>Montant de la participation</t>
  </si>
  <si>
    <t>%</t>
  </si>
  <si>
    <t>Fonds des médias du Canada FMC</t>
  </si>
  <si>
    <t>Téléfilm Canada</t>
  </si>
  <si>
    <t>Autre institution, précisez</t>
  </si>
  <si>
    <t>Fonds Québecor</t>
  </si>
  <si>
    <t>Fonds Bell</t>
  </si>
  <si>
    <t>Autre fonds privé, précisez</t>
  </si>
  <si>
    <t>Télédiffuseur 1 - Investissement</t>
  </si>
  <si>
    <t>Télédiffuseur 1 - Licence</t>
  </si>
  <si>
    <t>Télédiffuseur 2 - Investissement</t>
  </si>
  <si>
    <t>Télédiffuseur 2 - Licence</t>
  </si>
  <si>
    <t>Autre télédiffuseur - Investissement</t>
  </si>
  <si>
    <t>Autre télédiffuseur - Licence</t>
  </si>
  <si>
    <t>Producteur requérant - Investissement</t>
  </si>
  <si>
    <t>Producteur requérant - Services</t>
  </si>
  <si>
    <t>Coproducteur 1 - Investissement</t>
  </si>
  <si>
    <t>Coproducteur 1 - Services</t>
  </si>
  <si>
    <t>Coproducteur 2 - Investissement</t>
  </si>
  <si>
    <t>Coproducteur 2 - Services</t>
  </si>
  <si>
    <t>Autre coproducteur - Investissement</t>
  </si>
  <si>
    <t>Autre coproducteur - Services</t>
  </si>
  <si>
    <t>Crédits d'impôt provincial</t>
  </si>
  <si>
    <t>Crédits d'impôt fédéral</t>
  </si>
  <si>
    <t>Autres crédits d'impôt</t>
  </si>
  <si>
    <t>Distributeur</t>
  </si>
  <si>
    <t>Préventes</t>
  </si>
  <si>
    <t>Commandites</t>
  </si>
  <si>
    <t>Services</t>
  </si>
  <si>
    <t>Autres, précisez</t>
  </si>
  <si>
    <t>SECTION RÉSERVÉE AUX ANALYSTES DE LA SODEC</t>
  </si>
  <si>
    <t>VÉRIFICATION - SODEC</t>
  </si>
  <si>
    <t>ÉCARTS</t>
  </si>
  <si>
    <t>Nombre de jours de tournage</t>
  </si>
  <si>
    <t>Postes budgétaires</t>
  </si>
  <si>
    <t>A- DÉVELOPPEMENT / DROITS</t>
  </si>
  <si>
    <t>Droits d'auteur et acquisition</t>
  </si>
  <si>
    <t>Frais de développement</t>
  </si>
  <si>
    <t>Producteur</t>
  </si>
  <si>
    <t>Réalisation</t>
  </si>
  <si>
    <t>Vedettes forfaitaires</t>
  </si>
  <si>
    <t>B- PRODUCTION</t>
  </si>
  <si>
    <t>Comédiens</t>
  </si>
  <si>
    <t>Figuration</t>
  </si>
  <si>
    <t>Équipe de production</t>
  </si>
  <si>
    <t>Équipe de conception artistique</t>
  </si>
  <si>
    <t>Équipe construction</t>
  </si>
  <si>
    <t>Équipe décors</t>
  </si>
  <si>
    <t>Équipe accessoires</t>
  </si>
  <si>
    <t>Équipe effets spéciaux</t>
  </si>
  <si>
    <t>Équipe responsable des animaux</t>
  </si>
  <si>
    <t>Équipe costumes</t>
  </si>
  <si>
    <t>Équipe maquillage-coiffure</t>
  </si>
  <si>
    <t>Équipe technique vidéo</t>
  </si>
  <si>
    <t>Équipe  caméra</t>
  </si>
  <si>
    <t>Équipe électrique</t>
  </si>
  <si>
    <t>Équipe machinistes</t>
  </si>
  <si>
    <t>Équipe son</t>
  </si>
  <si>
    <t>Équipe transport</t>
  </si>
  <si>
    <t>Charge sociale - avantages sociaux</t>
  </si>
  <si>
    <t>Frais de bureau de production</t>
  </si>
  <si>
    <t>Frais de studio</t>
  </si>
  <si>
    <t>Frais de bureau/lieu de tournage</t>
  </si>
  <si>
    <t>Frais de lieux de tournage</t>
  </si>
  <si>
    <t>Frais de régie</t>
  </si>
  <si>
    <t>Voyages / séjours</t>
  </si>
  <si>
    <t>Transport</t>
  </si>
  <si>
    <t>Matériel de construction</t>
  </si>
  <si>
    <t>Matériel d'artiste</t>
  </si>
  <si>
    <t>Décors</t>
  </si>
  <si>
    <t>Accessoires</t>
  </si>
  <si>
    <t>Effets spéciaux</t>
  </si>
  <si>
    <t>Animaux</t>
  </si>
  <si>
    <t>Costumes</t>
  </si>
  <si>
    <t>Maquillage-coiffure</t>
  </si>
  <si>
    <t>Studio vidéo</t>
  </si>
  <si>
    <t>unité mobile vidéo</t>
  </si>
  <si>
    <t>Équipement caméra</t>
  </si>
  <si>
    <t>Équipement électrique</t>
  </si>
  <si>
    <t>Équipement machiniste</t>
  </si>
  <si>
    <t>Équipement son</t>
  </si>
  <si>
    <t>Deuxième équipe</t>
  </si>
  <si>
    <t>Rubans magnétoscopiques</t>
  </si>
  <si>
    <t>Laboratoire de production</t>
  </si>
  <si>
    <t>C- POST-PRODUCTION</t>
  </si>
  <si>
    <t>Équipe de montage</t>
  </si>
  <si>
    <t>Équipement de montage</t>
  </si>
  <si>
    <t>Musique</t>
  </si>
  <si>
    <t>Titre/optiques/archives</t>
  </si>
  <si>
    <t>Versions</t>
  </si>
  <si>
    <t>Amortissements (série)</t>
  </si>
  <si>
    <t>TOTAL "B" + "C"</t>
  </si>
  <si>
    <t>Total B + C</t>
  </si>
  <si>
    <t>D- DIVERS</t>
  </si>
  <si>
    <t>Publicité - promotion</t>
  </si>
  <si>
    <t>Frais généraux divers</t>
  </si>
  <si>
    <t>Coûts indirects</t>
  </si>
  <si>
    <t>TOTAL "A" + "B" + "C" +"D"</t>
  </si>
  <si>
    <t>Total A + B + C + D</t>
  </si>
  <si>
    <t>Imprévus (% de B + C)</t>
  </si>
  <si>
    <t>TOTAL PRODUCTION</t>
  </si>
  <si>
    <t>Total production</t>
  </si>
  <si>
    <t>Garantie de bonne fin/achèvement</t>
  </si>
  <si>
    <t>Coût de l'émission</t>
  </si>
  <si>
    <t>Composantes Médias numériques</t>
  </si>
  <si>
    <t>Section A - Développement/Droits</t>
  </si>
  <si>
    <t>Honoraires producteur</t>
  </si>
  <si>
    <r>
      <t xml:space="preserve">% B + C </t>
    </r>
    <r>
      <rPr>
        <b/>
        <i/>
        <sz val="11"/>
        <color theme="1"/>
        <rFont val="Calibri"/>
        <family val="2"/>
      </rPr>
      <t>→</t>
    </r>
  </si>
  <si>
    <t>Section D- Divers</t>
  </si>
  <si>
    <t>Frais d'administration</t>
  </si>
  <si>
    <t>RAPPORT DE COÛTS FINAL - SÉRIE D'ANIMATION</t>
  </si>
  <si>
    <t>Voix originales / Comédiens</t>
  </si>
  <si>
    <t>Enregistrement des voix</t>
  </si>
  <si>
    <t>Équipe artistique</t>
  </si>
  <si>
    <t>Équipe scénario-maquette</t>
  </si>
  <si>
    <t>Feuilles de direction</t>
  </si>
  <si>
    <r>
      <t xml:space="preserve">Équipe décor et </t>
    </r>
    <r>
      <rPr>
        <i/>
        <sz val="10"/>
        <rFont val="Calibri"/>
        <family val="2"/>
        <scheme val="minor"/>
      </rPr>
      <t>Key posing</t>
    </r>
  </si>
  <si>
    <t>Équipe animation</t>
  </si>
  <si>
    <t>Équipe composition visuelle</t>
  </si>
  <si>
    <t>Équipe coloriage décor</t>
  </si>
  <si>
    <t>Équipe animation numérique 3D</t>
  </si>
  <si>
    <t>Équipement</t>
  </si>
  <si>
    <t>Confirmé
Pressenti</t>
  </si>
  <si>
    <t>FMC  (PPI-DMI)</t>
  </si>
  <si>
    <t>FMC  (PPC)</t>
  </si>
  <si>
    <t>Fonds Québécor</t>
  </si>
  <si>
    <t>Fonds Cogéco</t>
  </si>
  <si>
    <t xml:space="preserve">INVESTISSEMENTS </t>
  </si>
  <si>
    <t>Crédits d'impôt provincial COVID</t>
  </si>
  <si>
    <t>Distributeur lié</t>
  </si>
  <si>
    <t>INVESTISSEMENTS -producteur</t>
  </si>
  <si>
    <t>FMC (PDD)</t>
  </si>
  <si>
    <t>PRÉVENTES</t>
  </si>
  <si>
    <t>Avance du distributeur</t>
  </si>
  <si>
    <t>Avance du distributeur international</t>
  </si>
  <si>
    <t>DISTRIBUTION</t>
  </si>
  <si>
    <t>AUTRES APPORTS</t>
  </si>
  <si>
    <t>Bas</t>
  </si>
  <si>
    <t>Élevé</t>
  </si>
  <si>
    <t>Moyenne</t>
  </si>
  <si>
    <t>Prévisions de ventes à l'international en $ canadiens</t>
  </si>
  <si>
    <t>Moins</t>
  </si>
  <si>
    <t>Plafond au contrat ($)</t>
  </si>
  <si>
    <t>Taux prévu au contrat (%)</t>
  </si>
  <si>
    <t xml:space="preserve">   Commissions de l'agent de vente</t>
  </si>
  <si>
    <t xml:space="preserve">   Dépenses autorisées au contrat, mentionner s'il y a un plafond </t>
  </si>
  <si>
    <t>Ventes nettes</t>
  </si>
  <si>
    <t xml:space="preserve">Critères d'admissibilité </t>
  </si>
  <si>
    <t>Les ventes estimées nettes des dépenses applicables et commission doivent  représenter au moins 125 % du manque à gagner</t>
  </si>
  <si>
    <t xml:space="preserve">Excédent ou (perte) </t>
  </si>
  <si>
    <t>Respect du critère</t>
  </si>
  <si>
    <t>Récupération</t>
  </si>
  <si>
    <t>Tiers</t>
  </si>
  <si>
    <t>Premier palier de récupération de l'avance de distribution, s'il y a lieu</t>
  </si>
  <si>
    <t>Solde à répartir au deuxième palier</t>
  </si>
  <si>
    <t>Taux prévu à la convention</t>
  </si>
  <si>
    <t xml:space="preserve">% de récupération prévu </t>
  </si>
  <si>
    <t>Ratio de converture</t>
  </si>
  <si>
    <r>
      <t>Prévisions de ventes ($ CAD)</t>
    </r>
    <r>
      <rPr>
        <b/>
        <sz val="13"/>
        <color rgb="FF0070C0"/>
        <rFont val="Calibri"/>
        <family val="2"/>
        <scheme val="minor"/>
      </rPr>
      <t xml:space="preserve"> *</t>
    </r>
  </si>
  <si>
    <t>Scénario :</t>
  </si>
  <si>
    <t>Manque à gagner - montant demandé</t>
  </si>
  <si>
    <t>MAG</t>
  </si>
  <si>
    <t>Coproduction internationale</t>
  </si>
  <si>
    <t>Nom de l’entreprise de distribution ou de la filiale de distribution</t>
  </si>
  <si>
    <t>SODEC - Aide corpo TV - Soutien au développement</t>
  </si>
  <si>
    <t>SODEC - Aide corpo TV - Soutien en bonification de la valeur de production</t>
  </si>
  <si>
    <t>SODEC - Aide corpo TV - Soutien en financement du manque à gagner</t>
  </si>
  <si>
    <t>SODEC - Autre, précisez</t>
  </si>
  <si>
    <t>Durée par épisode (en minutes devant être produites)</t>
  </si>
  <si>
    <t>1- Non</t>
  </si>
  <si>
    <t>2- Oui, d'une aide en développement réinvestie en production</t>
  </si>
  <si>
    <t>3- Oui, d'une aide en bonification de la valeur de production</t>
  </si>
  <si>
    <t>4- Oui, d'une aide en financement du manque à gagner</t>
  </si>
  <si>
    <t>6- Oui, de deux aides : en développement et en financement du manque à gagner</t>
  </si>
  <si>
    <t>5- Oui, de deux aides : en développement et en bonification de la valeur de production</t>
  </si>
  <si>
    <t>8- Oui, de trois aides : développement, bonification et financement du manque à gagner</t>
  </si>
  <si>
    <t>Autre aide - BVP - MAG</t>
  </si>
  <si>
    <t>7- Oui, de deux aides : en bonification de la valeur de production et en financement du manque à gagner</t>
  </si>
  <si>
    <t>110</t>
  </si>
  <si>
    <t>Montant demandé issu de l’enveloppe corporative pour le financement du manque à gagner de la production ($CA)</t>
  </si>
  <si>
    <t>111</t>
  </si>
  <si>
    <t>La production a-t-elle déjà été soutenue en développement dans le cadre de ce programme?</t>
  </si>
  <si>
    <t>Si oui, montant octroyé</t>
  </si>
  <si>
    <t>Si oui, montant octroyé ou envisagé</t>
  </si>
  <si>
    <t>Si oui, quel montant?</t>
  </si>
  <si>
    <t>Si oui, nom du projet</t>
  </si>
  <si>
    <t>Si « Oui », veuillez noter que ce montant issu de l'enveloppe corporative de l'entreprise a déjà été versé. Il revient à l'entreprise de le réincorporer en investissement SODEC pour le présent projet. Ce montant sera déduit des versements liés au montant autorisé par la SODEC.</t>
  </si>
  <si>
    <t>Si « Non », la demande n'est pas admissible. 
Si « Oui », vous devez répondre aux trois questions suivantes.</t>
  </si>
  <si>
    <r>
      <t xml:space="preserve">SECTION À REMPLIR PAR LE REQUÉRANT AU MOMENT DU DÉPÔT DU PROJET  </t>
    </r>
    <r>
      <rPr>
        <b/>
        <i/>
        <sz val="16"/>
        <rFont val="Calibri"/>
        <family val="2"/>
        <scheme val="minor"/>
      </rPr>
      <t>(cellules en bleu pâle)</t>
    </r>
  </si>
  <si>
    <r>
      <t xml:space="preserve">* Veuillez compiler les informations à partir des prévisions de ventes brutes à l’international préalablement préparées par un agent de vente indépendant.
Ces prévisions doivent inclure les scénarios de prix bas et de prix élevé estimés par territoire. Inscrire le total pour le scénario le plus bas et le total pour le scénario le plus élevé.
</t>
    </r>
    <r>
      <rPr>
        <b/>
        <i/>
        <sz val="12"/>
        <color rgb="FF0070C0"/>
        <rFont val="Calibri"/>
        <family val="2"/>
        <scheme val="minor"/>
      </rPr>
      <t>Vous devez obligatoirement joindre en annexe les prévisions de ventes de l'expert indépendant pour chacun des territoires.</t>
    </r>
  </si>
  <si>
    <t>Nom entreprise</t>
  </si>
  <si>
    <t>Date convention</t>
  </si>
  <si>
    <t>Montant enveloppe projet</t>
  </si>
  <si>
    <t>Pays coproducteurs</t>
  </si>
  <si>
    <t>% Pays coproducteur</t>
  </si>
  <si>
    <t>Montant alloué au projet</t>
  </si>
  <si>
    <t>% participation Sodec</t>
  </si>
  <si>
    <t>somme maximale</t>
  </si>
  <si>
    <t>Versement 1</t>
  </si>
  <si>
    <t>Versement 2</t>
  </si>
  <si>
    <t>Nom signataire</t>
  </si>
  <si>
    <t>Titre signataire</t>
  </si>
  <si>
    <t>ajouter</t>
  </si>
  <si>
    <t>No Annexe</t>
  </si>
  <si>
    <t>.1</t>
  </si>
  <si>
    <t>Montant Enveloppe corpo en chiffres</t>
  </si>
  <si>
    <t>Échéance de l'enveloppe corpo</t>
  </si>
  <si>
    <t>Solde de l'enveloppe corpo</t>
  </si>
  <si>
    <t>Nom du/des producteur(s)</t>
  </si>
  <si>
    <t>Nom du/des producteur(s) au contenu</t>
  </si>
  <si>
    <t>Nom du/des scénariste(s)</t>
  </si>
  <si>
    <t>dernière mise à jour : 8 juillet 2022</t>
  </si>
  <si>
    <t>Date de l'annexe</t>
  </si>
  <si>
    <t>No DM-Participation</t>
  </si>
  <si>
    <t>Réalisateur</t>
  </si>
  <si>
    <t>Saison</t>
  </si>
  <si>
    <t>Saison 1</t>
  </si>
  <si>
    <t>Saison 2</t>
  </si>
  <si>
    <t>Saison 3</t>
  </si>
  <si>
    <t>Saison 4 et plus</t>
  </si>
  <si>
    <t>Durée minutes/épisode</t>
  </si>
  <si>
    <t>335</t>
  </si>
  <si>
    <t>Nom du/des réalisateur(s)</t>
  </si>
  <si>
    <t>calcul</t>
  </si>
  <si>
    <t>% Coproduction Qc</t>
  </si>
  <si>
    <t xml:space="preserve">FINANCEMENT DU MANQUE À GAGNER EN PRODUCTION DE SÉRIES TÉLÉVISÉES </t>
  </si>
  <si>
    <r>
      <t xml:space="preserve">Documents complémentaires requis : 
</t>
    </r>
    <r>
      <rPr>
        <sz val="10"/>
        <rFont val="Arial"/>
        <family val="2"/>
      </rPr>
      <t xml:space="preserve">Des documents complémentaires spécifiques à la demande doivent être transmis à la SODEC. Vous devez télécharger ces documents avant de soumettre votre demande. Pour connaître la liste complète des documents requis, veuillez consulter le </t>
    </r>
    <r>
      <rPr>
        <b/>
        <i/>
        <u/>
        <sz val="10"/>
        <rFont val="Arial"/>
        <family val="2"/>
      </rPr>
      <t>Guide pour le dépôt d’une demande au Programme d'aide corporative à la production télévisuelle - Financement du manque à gagner dans la production de séries télévisées</t>
    </r>
    <r>
      <rPr>
        <sz val="10"/>
        <rFont val="Arial"/>
        <family val="2"/>
      </rPr>
      <t>.  Veuillez noter que les documents dont le titre est précédé d'un astérisque sont obligatoires.</t>
    </r>
  </si>
  <si>
    <t>PRÉVISIONS DE VENTES ET CALCUL DE RÉCUPÉRATION</t>
  </si>
  <si>
    <t xml:space="preserve"> FINANCEMENT DU MANQUE À GAGNER DANS LA PRODUCTION DE SÉRIES TÉLÉVISÉES</t>
  </si>
  <si>
    <r>
      <t xml:space="preserve">- Catégorie de production « </t>
    </r>
    <r>
      <rPr>
        <b/>
        <i/>
        <u/>
        <sz val="9"/>
        <rFont val="Arial Narrow"/>
        <family val="2"/>
      </rPr>
      <t>Fiction</t>
    </r>
    <r>
      <rPr>
        <i/>
        <sz val="9"/>
        <rFont val="Arial Narrow"/>
        <family val="2"/>
      </rPr>
      <t xml:space="preserve"> » ou « </t>
    </r>
    <r>
      <rPr>
        <b/>
        <i/>
        <u/>
        <sz val="9"/>
        <rFont val="Arial Narrow"/>
        <family val="2"/>
      </rPr>
      <t>Documentaire</t>
    </r>
    <r>
      <rPr>
        <i/>
        <sz val="9"/>
        <rFont val="Arial Narrow"/>
        <family val="2"/>
      </rPr>
      <t xml:space="preserve"> », merci de remplir les onglets :
   « </t>
    </r>
    <r>
      <rPr>
        <b/>
        <i/>
        <sz val="9"/>
        <rFont val="Arial Narrow"/>
        <family val="2"/>
      </rPr>
      <t>Formulaire</t>
    </r>
    <r>
      <rPr>
        <i/>
        <sz val="9"/>
        <rFont val="Arial Narrow"/>
        <family val="2"/>
      </rPr>
      <t xml:space="preserve"> », « </t>
    </r>
    <r>
      <rPr>
        <b/>
        <i/>
        <sz val="9"/>
        <rFont val="Arial Narrow"/>
        <family val="2"/>
      </rPr>
      <t>Structure financière</t>
    </r>
    <r>
      <rPr>
        <i/>
        <sz val="9"/>
        <rFont val="Arial Narrow"/>
        <family val="2"/>
      </rPr>
      <t xml:space="preserve"> », « </t>
    </r>
    <r>
      <rPr>
        <b/>
        <i/>
        <sz val="9"/>
        <rFont val="Arial Narrow"/>
        <family val="2"/>
      </rPr>
      <t>Devis de production</t>
    </r>
    <r>
      <rPr>
        <i/>
        <sz val="9"/>
        <rFont val="Arial Narrow"/>
        <family val="2"/>
      </rPr>
      <t xml:space="preserve"> » et 
« </t>
    </r>
    <r>
      <rPr>
        <b/>
        <i/>
        <sz val="9"/>
        <rFont val="Arial Narrow"/>
        <family val="2"/>
      </rPr>
      <t>Prévisions Ventes &amp; Récupération</t>
    </r>
    <r>
      <rPr>
        <i/>
        <sz val="9"/>
        <rFont val="Arial Narrow"/>
        <family val="2"/>
      </rPr>
      <t xml:space="preserve"> ».
- Catégorie de production « </t>
    </r>
    <r>
      <rPr>
        <b/>
        <i/>
        <u/>
        <sz val="9"/>
        <rFont val="Arial Narrow"/>
        <family val="2"/>
      </rPr>
      <t>Animation</t>
    </r>
    <r>
      <rPr>
        <i/>
        <sz val="9"/>
        <rFont val="Arial Narrow"/>
        <family val="2"/>
      </rPr>
      <t xml:space="preserve"> », merci de remplir les onglets :
   « </t>
    </r>
    <r>
      <rPr>
        <b/>
        <i/>
        <sz val="9"/>
        <rFont val="Arial Narrow"/>
        <family val="2"/>
      </rPr>
      <t>Formulaire</t>
    </r>
    <r>
      <rPr>
        <i/>
        <sz val="9"/>
        <rFont val="Arial Narrow"/>
        <family val="2"/>
      </rPr>
      <t xml:space="preserve"> », « </t>
    </r>
    <r>
      <rPr>
        <b/>
        <i/>
        <sz val="9"/>
        <rFont val="Arial Narrow"/>
        <family val="2"/>
      </rPr>
      <t xml:space="preserve">Structure financière </t>
    </r>
    <r>
      <rPr>
        <i/>
        <sz val="9"/>
        <rFont val="Arial Narrow"/>
        <family val="2"/>
      </rPr>
      <t xml:space="preserve">», « </t>
    </r>
    <r>
      <rPr>
        <b/>
        <i/>
        <sz val="9"/>
        <rFont val="Arial Narrow"/>
        <family val="2"/>
      </rPr>
      <t xml:space="preserve">Devis de production - Animation </t>
    </r>
    <r>
      <rPr>
        <i/>
        <sz val="9"/>
        <rFont val="Arial Narrow"/>
        <family val="2"/>
      </rPr>
      <t xml:space="preserve">» et 
« </t>
    </r>
    <r>
      <rPr>
        <b/>
        <i/>
        <sz val="9"/>
        <rFont val="Arial Narrow"/>
        <family val="2"/>
      </rPr>
      <t>Prévisions Ventes &amp; Récupération</t>
    </r>
    <r>
      <rPr>
        <i/>
        <sz val="9"/>
        <rFont val="Arial Narrow"/>
        <family val="2"/>
      </rPr>
      <t xml:space="preserve"> ».</t>
    </r>
  </si>
  <si>
    <t xml:space="preserve">STRUCTURE FINANCIÈRE </t>
  </si>
  <si>
    <t>STRUCTURE FINANCIÈRE FINALE</t>
  </si>
  <si>
    <t>Total financement - Producteur québécois</t>
  </si>
  <si>
    <t xml:space="preserve">Dans le cas d'une coproduction majoritaire québécoise </t>
  </si>
  <si>
    <t>Coproducteur</t>
  </si>
  <si>
    <t>Total financement - Coproducteur(s)</t>
  </si>
  <si>
    <t xml:space="preserve">Financement total </t>
  </si>
  <si>
    <t>% Coproducteur majoritaire québécois</t>
  </si>
  <si>
    <t xml:space="preserve">% Coproducteur </t>
  </si>
  <si>
    <t xml:space="preserve">STRUCTURE FINANCIÈRE  </t>
  </si>
  <si>
    <t xml:space="preserve">Montant de la participation </t>
  </si>
  <si>
    <t xml:space="preserve">% </t>
  </si>
  <si>
    <t>SODEC - Aide corpo TV 
 Soutien en financement du manque à gagner</t>
  </si>
  <si>
    <t>STRUCTURE FINANCIÈRE  FINALE</t>
  </si>
  <si>
    <t>DEVIS DE PRODUCTION - SÉRIE DE FICTION  / DOCUMENTAIRE</t>
  </si>
  <si>
    <t>RAPPORT DE COÛTS FINAL - SÉRIE FICTION / DOCUMENTAIRE</t>
  </si>
  <si>
    <t>Total devis de production</t>
  </si>
  <si>
    <t xml:space="preserve">Total devis de production </t>
  </si>
  <si>
    <t>Total rapport de coûts final</t>
  </si>
  <si>
    <t>ÉCARTS TOTAUX</t>
  </si>
  <si>
    <t xml:space="preserve">Devis total </t>
  </si>
  <si>
    <t>Devis admissible</t>
  </si>
  <si>
    <t>DEVIS DE PRODUCTION - SÉRIE D'ANIMATION</t>
  </si>
  <si>
    <t>Devis total production majoritaire québécoise</t>
  </si>
  <si>
    <t>Si Oui, nom du territoire ou du pays</t>
  </si>
  <si>
    <t>Voyages/séjours</t>
  </si>
  <si>
    <t>La production bénéficie-t-elle, a-t-elle bénéficié ou va-t-elle bénéficier d'une aide en bonification de la valeur de production dans le cadre de ce programme?</t>
  </si>
  <si>
    <t>Le cas échéant, y a-t-il une portion du montant demandé pour le projet qui proviendrait d'une aide remboursable déjà perçue pour un autre projet en développement dans le cadre de ce programme?</t>
  </si>
  <si>
    <t>La production suscite-t-elle déjà de l'intérêt sur les marchés hors Québec?</t>
  </si>
  <si>
    <t>Dépenses reliées aux coûts COVID ($CA)</t>
  </si>
  <si>
    <r>
      <t xml:space="preserve">Ce formulaire est destiné aux entreprises qui bénéficient d'une enveloppe corporative toujours active au programme d’aide corporative à la production télévisuelle.
Il doit être rempli pour chaque projet de financement du manque à gagner en production d’une série télévisée soumis dans le cadre de l’enveloppe corporative de l’entreprise.
Un projet soumis ne peut être autorisé par la SODEC qu’après validation et acceptation des informations fournies dans le présent formulaire et de tous les autres documents exigés pour la présente demande.
</t>
    </r>
    <r>
      <rPr>
        <b/>
        <sz val="10"/>
        <rFont val="Arial Narrow"/>
        <family val="2"/>
      </rPr>
      <t xml:space="preserve">IMPORTANT ! </t>
    </r>
    <r>
      <rPr>
        <sz val="10"/>
        <rFont val="Arial Narrow"/>
        <family val="2"/>
      </rPr>
      <t xml:space="preserve">Veuillez vous assurer de remplir correctement tous les onglets correspondant à la catégorie de production du projet de série télévisée déposé.
- Si la </t>
    </r>
    <r>
      <rPr>
        <b/>
        <u/>
        <sz val="10"/>
        <color theme="4" tint="-0.499984740745262"/>
        <rFont val="Arial Narrow"/>
        <family val="2"/>
      </rPr>
      <t>catégorie de production</t>
    </r>
    <r>
      <rPr>
        <sz val="10"/>
        <rFont val="Arial Narrow"/>
        <family val="2"/>
      </rPr>
      <t xml:space="preserve"> sélectionnée à la section 3 du présent formulaire est </t>
    </r>
    <r>
      <rPr>
        <sz val="12"/>
        <rFont val="Arial Narrow"/>
        <family val="2"/>
      </rPr>
      <t xml:space="preserve">« </t>
    </r>
    <r>
      <rPr>
        <b/>
        <u/>
        <sz val="10"/>
        <color theme="4" tint="-0.499984740745262"/>
        <rFont val="Arial Narrow"/>
        <family val="2"/>
      </rPr>
      <t>Fiction</t>
    </r>
    <r>
      <rPr>
        <sz val="10"/>
        <rFont val="Arial Narrow"/>
        <family val="2"/>
      </rPr>
      <t xml:space="preserve"> » ou « </t>
    </r>
    <r>
      <rPr>
        <b/>
        <u/>
        <sz val="10"/>
        <color theme="4" tint="-0.499984740745262"/>
        <rFont val="Arial Narrow"/>
        <family val="2"/>
      </rPr>
      <t>Documentaire</t>
    </r>
    <r>
      <rPr>
        <sz val="10"/>
        <rFont val="Arial Narrow"/>
        <family val="2"/>
      </rPr>
      <t xml:space="preserve"> », vous devez remplir les onglets suivants:
            «</t>
    </r>
    <r>
      <rPr>
        <b/>
        <sz val="10"/>
        <rFont val="Arial Narrow"/>
        <family val="2"/>
      </rPr>
      <t xml:space="preserve"> </t>
    </r>
    <r>
      <rPr>
        <b/>
        <sz val="10"/>
        <color rgb="FF0070C0"/>
        <rFont val="Arial Narrow"/>
        <family val="2"/>
      </rPr>
      <t>Formulaire</t>
    </r>
    <r>
      <rPr>
        <sz val="10"/>
        <rFont val="Arial Narrow"/>
        <family val="2"/>
      </rPr>
      <t xml:space="preserve"> », « </t>
    </r>
    <r>
      <rPr>
        <b/>
        <sz val="10"/>
        <color rgb="FF0070C0"/>
        <rFont val="Arial Narrow"/>
        <family val="2"/>
      </rPr>
      <t>Structure financière</t>
    </r>
    <r>
      <rPr>
        <sz val="10"/>
        <rFont val="Arial Narrow"/>
        <family val="2"/>
      </rPr>
      <t xml:space="preserve"> », « </t>
    </r>
    <r>
      <rPr>
        <b/>
        <sz val="10"/>
        <color rgb="FF0070C0"/>
        <rFont val="Arial Narrow"/>
        <family val="2"/>
      </rPr>
      <t>Devis de production</t>
    </r>
    <r>
      <rPr>
        <sz val="10"/>
        <rFont val="Arial Narrow"/>
        <family val="2"/>
      </rPr>
      <t xml:space="preserve"> » et « </t>
    </r>
    <r>
      <rPr>
        <b/>
        <sz val="10"/>
        <color rgb="FF0070C0"/>
        <rFont val="Arial Narrow"/>
        <family val="2"/>
      </rPr>
      <t xml:space="preserve">Prévisions Ventes &amp; Récupération </t>
    </r>
    <r>
      <rPr>
        <sz val="10"/>
        <rFont val="Arial Narrow"/>
        <family val="2"/>
      </rPr>
      <t xml:space="preserve">».
- Si la </t>
    </r>
    <r>
      <rPr>
        <b/>
        <u/>
        <sz val="10"/>
        <color theme="4" tint="-0.499984740745262"/>
        <rFont val="Arial Narrow"/>
        <family val="2"/>
      </rPr>
      <t>catégorie de production</t>
    </r>
    <r>
      <rPr>
        <sz val="10"/>
        <rFont val="Arial Narrow"/>
        <family val="2"/>
      </rPr>
      <t xml:space="preserve"> sélectionnée à la section 3 du présent formulaire est « </t>
    </r>
    <r>
      <rPr>
        <b/>
        <u/>
        <sz val="10"/>
        <color theme="4" tint="-0.499984740745262"/>
        <rFont val="Arial Narrow"/>
        <family val="2"/>
      </rPr>
      <t>Animation</t>
    </r>
    <r>
      <rPr>
        <sz val="10"/>
        <rFont val="Arial Narrow"/>
        <family val="2"/>
      </rPr>
      <t xml:space="preserve"> », vous devez remplir les onglets 
suivants :
            « </t>
    </r>
    <r>
      <rPr>
        <b/>
        <sz val="10"/>
        <color rgb="FF0070C0"/>
        <rFont val="Arial Narrow"/>
        <family val="2"/>
      </rPr>
      <t>Formulaire</t>
    </r>
    <r>
      <rPr>
        <sz val="10"/>
        <rFont val="Arial Narrow"/>
        <family val="2"/>
      </rPr>
      <t xml:space="preserve"> », « </t>
    </r>
    <r>
      <rPr>
        <b/>
        <sz val="10"/>
        <color rgb="FF0070C0"/>
        <rFont val="Arial Narrow"/>
        <family val="2"/>
      </rPr>
      <t>Structure financière</t>
    </r>
    <r>
      <rPr>
        <sz val="10"/>
        <rFont val="Arial Narrow"/>
        <family val="2"/>
      </rPr>
      <t xml:space="preserve"> », « </t>
    </r>
    <r>
      <rPr>
        <b/>
        <sz val="10"/>
        <color rgb="FF0070C0"/>
        <rFont val="Arial Narrow"/>
        <family val="2"/>
      </rPr>
      <t>Devis de production - Animation</t>
    </r>
    <r>
      <rPr>
        <sz val="10"/>
        <rFont val="Arial Narrow"/>
        <family val="2"/>
      </rPr>
      <t xml:space="preserve"> » et «</t>
    </r>
    <r>
      <rPr>
        <sz val="10"/>
        <color theme="4"/>
        <rFont val="Arial Narrow"/>
        <family val="2"/>
      </rPr>
      <t xml:space="preserve"> </t>
    </r>
    <r>
      <rPr>
        <b/>
        <sz val="10"/>
        <color rgb="FF0070C0"/>
        <rFont val="Arial Narrow"/>
        <family val="2"/>
      </rPr>
      <t>Prévisions Ventes &amp; Récupération</t>
    </r>
    <r>
      <rPr>
        <sz val="10"/>
        <rFont val="Arial Narrow"/>
        <family val="2"/>
      </rPr>
      <t xml:space="preserve"> ».</t>
    </r>
  </si>
  <si>
    <t>SODEC - Subvention</t>
  </si>
  <si>
    <t>SODEC - Bonification de la valeur de production</t>
  </si>
  <si>
    <t>STRUCTURE DE RÉCUPÉRATION</t>
  </si>
  <si>
    <t>Structure de récupération</t>
  </si>
  <si>
    <t>Participant</t>
  </si>
  <si>
    <t>Type de financement</t>
  </si>
  <si>
    <t>Montant à récupérer</t>
  </si>
  <si>
    <t>Participation au capital</t>
  </si>
  <si>
    <t>Pour le calcule 2e palier de récupération</t>
  </si>
  <si>
    <t>Pour le calcul 3e palier de récupération</t>
  </si>
  <si>
    <t>Pour le calcul de la participation au profit</t>
  </si>
  <si>
    <t>Investissement</t>
  </si>
  <si>
    <t>SODEC - Financement du manque à gagner</t>
  </si>
  <si>
    <t xml:space="preserve">FMC </t>
  </si>
  <si>
    <t xml:space="preserve">Fonds </t>
  </si>
  <si>
    <t>Crédit d'impôt provincial</t>
  </si>
  <si>
    <t>Crédit d'impôt provincial - COVID</t>
  </si>
  <si>
    <t>Crédit d'impôt fédéral</t>
  </si>
  <si>
    <t xml:space="preserve">Sous-total </t>
  </si>
  <si>
    <t>Avance</t>
  </si>
  <si>
    <t>Total</t>
  </si>
  <si>
    <t>Revenus</t>
  </si>
  <si>
    <t>Avance Distributeur</t>
  </si>
  <si>
    <t>SODEC</t>
  </si>
  <si>
    <t>Palier 1</t>
  </si>
  <si>
    <t>Palier 2</t>
  </si>
  <si>
    <t>Palier 3</t>
  </si>
  <si>
    <t>Palier 4</t>
  </si>
  <si>
    <t>Nombre de jours de postproduction</t>
  </si>
  <si>
    <t>Postproduction vidéo (image)</t>
  </si>
  <si>
    <t>Postproduction vidéo (son)</t>
  </si>
  <si>
    <t>Laboratoire de postproduction</t>
  </si>
  <si>
    <t>Postproduction son</t>
  </si>
  <si>
    <t>AUX FINS DE VÉRIFICATION, VEUILLEZ DÉTAILLER (LIGNES 109 ET 114 CI-DESSOUS) LES DEUX POSTES BUDGÉTAIRES INSCRITS AU DEVIS :</t>
  </si>
  <si>
    <t>AUX FINS DE VÉRIFICATION, VEUILLEZ DÉTAILLER (LIGNES 90 ET 95 CI-DESSOUS) LES DEUX POSTES BUDGÉTAIRES INSCRITS AU DEVIS :</t>
  </si>
  <si>
    <t>STRUCTURE DE RÉCUPÉRATION FINALE</t>
  </si>
  <si>
    <t xml:space="preserve">Devis de production </t>
  </si>
  <si>
    <t xml:space="preserve">Coûts COVID
</t>
  </si>
  <si>
    <t>SECTION À REMPLIR PAR LE REQUÉRANT (COLONNES D ET F) AU MOMENT DU DÉPÔT DU PROJET</t>
  </si>
  <si>
    <t>SECTION RÉSERVÉE AUX ANALYSTES DE LA SODEC
NE RIEN INSCRIRE (COLONNES J à N)</t>
  </si>
  <si>
    <t>Coûts COVID</t>
  </si>
  <si>
    <t xml:space="preserve">Rapport de coûts final </t>
  </si>
  <si>
    <t>SECTION À REMPLIR PAR LE REQUÉRANT (COLONNES P &amp; R) AU MOMENT DE LA CLÔTURE DU PROJET</t>
  </si>
  <si>
    <t>SECTION À REMPLIR PAR LE REQUÉRANT (COLONNES D &amp; F) AU MOMENT DU DÉPÔT DU PROJET</t>
  </si>
  <si>
    <t>Rapport de coûts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</si>
</sst>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_);[Red]\(#,##0\ &quot;$&quot;\)"/>
    <numFmt numFmtId="44" formatCode="_ * #,##0.00_)\ &quot;$&quot;_ ;_ * \(#,##0.00\)\ &quot;$&quot;_ ;_ * &quot;-&quot;??_)\ &quot;$&quot;_ ;_ @_ "/>
    <numFmt numFmtId="43" formatCode="_ * #,##0.00_)_ ;_ * \(#,##0.00\)_ ;_ * &quot;-&quot;??_)_ ;_ @_ "/>
    <numFmt numFmtId="164" formatCode="#,##0\ &quot;$&quot;"/>
    <numFmt numFmtId="165" formatCode="_ * #,##0_)\ &quot;$&quot;_ ;_ * \(#,##0\)\ &quot;$&quot;_ ;_ * &quot;-&quot;??_)\ &quot;$&quot;_ ;_ @_ "/>
    <numFmt numFmtId="166" formatCode="_ * #,##0.00_)\ _$_ ;_ * \(#,##0.00\)\ _$_ ;_ * &quot;-&quot;??_)\ _$_ ;_ @_ "/>
    <numFmt numFmtId="167" formatCode="##########"/>
    <numFmt numFmtId="168" formatCode="[$-F800]dddd\,\ mmmm\ dd\,\ yyyy"/>
    <numFmt numFmtId="169" formatCode="_ * #,##0.00_)\ [$$-C0C]_ ;_ * \(#,##0.00\)\ [$$-C0C]_ ;_ * &quot;-&quot;??_)\ [$$-C0C]_ ;_ @_ "/>
    <numFmt numFmtId="170" formatCode="0.000"/>
    <numFmt numFmtId="171" formatCode="_ * #,##0_)\ [$$-C0C]_ ;_ * \(#,##0\)\ [$$-C0C]_ ;_ * &quot;-&quot;??_)\ [$$-C0C]_ ;_ @_ "/>
  </numFmts>
  <fonts count="10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color rgb="FFFF0000"/>
      <name val="Arial"/>
      <family val="2"/>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b/>
      <i/>
      <sz val="10"/>
      <color theme="1"/>
      <name val="Calibri"/>
      <family val="2"/>
      <scheme val="minor"/>
    </font>
    <font>
      <sz val="10"/>
      <name val="Calibri"/>
      <family val="2"/>
      <scheme val="minor"/>
    </font>
    <font>
      <u/>
      <sz val="10"/>
      <color theme="1"/>
      <name val="Calibri"/>
      <family val="2"/>
      <scheme val="minor"/>
    </font>
    <font>
      <i/>
      <sz val="10"/>
      <color theme="1"/>
      <name val="Calibri"/>
      <family val="2"/>
      <scheme val="minor"/>
    </font>
    <font>
      <b/>
      <i/>
      <sz val="11"/>
      <color theme="1"/>
      <name val="Calibri"/>
      <family val="2"/>
      <scheme val="minor"/>
    </font>
    <font>
      <sz val="10"/>
      <name val="Arial"/>
      <family val="2"/>
    </font>
    <font>
      <b/>
      <sz val="9"/>
      <color theme="0"/>
      <name val="Arial"/>
      <family val="2"/>
    </font>
    <font>
      <sz val="9.8000000000000007"/>
      <color theme="1"/>
      <name val="Calibri"/>
      <family val="2"/>
      <scheme val="minor"/>
    </font>
    <font>
      <sz val="10"/>
      <name val="Arial"/>
      <family val="2"/>
    </font>
    <font>
      <sz val="8"/>
      <color rgb="FF000000"/>
      <name val="Tahoma"/>
      <family val="2"/>
    </font>
    <font>
      <sz val="9"/>
      <color indexed="8"/>
      <name val="Arial Narrow"/>
      <family val="2"/>
    </font>
    <font>
      <b/>
      <sz val="10"/>
      <color indexed="8"/>
      <name val="Arial"/>
      <family val="2"/>
    </font>
    <font>
      <sz val="10"/>
      <color indexed="8"/>
      <name val="Arial Narrow"/>
      <family val="2"/>
    </font>
    <font>
      <b/>
      <i/>
      <sz val="10"/>
      <color indexed="8"/>
      <name val="Arial"/>
      <family val="2"/>
    </font>
    <font>
      <b/>
      <sz val="11"/>
      <color indexed="8"/>
      <name val="Arial"/>
      <family val="2"/>
    </font>
    <font>
      <i/>
      <sz val="10"/>
      <color indexed="8"/>
      <name val="Arial Narrow"/>
      <family val="2"/>
    </font>
    <font>
      <sz val="11"/>
      <color theme="1"/>
      <name val="Arial Narrow"/>
      <family val="2"/>
    </font>
    <font>
      <sz val="10"/>
      <name val="Arial Narrow"/>
      <family val="2"/>
    </font>
    <font>
      <sz val="9"/>
      <name val="Segoe UI"/>
      <family val="2"/>
    </font>
    <font>
      <sz val="11"/>
      <name val="Arial Narrow"/>
      <family val="2"/>
    </font>
    <font>
      <sz val="11"/>
      <color theme="0"/>
      <name val="Calibri"/>
      <family val="2"/>
      <scheme val="minor"/>
    </font>
    <font>
      <sz val="11"/>
      <color theme="1"/>
      <name val="Calibri"/>
      <family val="2"/>
    </font>
    <font>
      <b/>
      <u/>
      <sz val="10"/>
      <color theme="1"/>
      <name val="Calibri"/>
      <family val="2"/>
      <scheme val="minor"/>
    </font>
    <font>
      <sz val="9"/>
      <color theme="1"/>
      <name val="Calibri"/>
      <family val="2"/>
      <scheme val="minor"/>
    </font>
    <font>
      <b/>
      <i/>
      <u/>
      <sz val="8"/>
      <color theme="1"/>
      <name val="Calibri"/>
      <family val="2"/>
      <scheme val="minor"/>
    </font>
    <font>
      <sz val="9"/>
      <name val="Arial Narrow"/>
      <family val="2"/>
    </font>
    <font>
      <b/>
      <i/>
      <sz val="10"/>
      <name val="Arial"/>
      <family val="2"/>
    </font>
    <font>
      <b/>
      <i/>
      <sz val="9"/>
      <name val="Arial Narrow"/>
      <family val="2"/>
    </font>
    <font>
      <b/>
      <sz val="11"/>
      <name val="Arial"/>
      <family val="2"/>
    </font>
    <font>
      <i/>
      <sz val="10"/>
      <name val="Arial Narrow"/>
      <family val="2"/>
    </font>
    <font>
      <b/>
      <sz val="10"/>
      <name val="Arial Narrow"/>
      <family val="2"/>
    </font>
    <font>
      <i/>
      <sz val="9"/>
      <name val="Arial Narrow"/>
      <family val="2"/>
    </font>
    <font>
      <sz val="9"/>
      <color rgb="FFFF0000"/>
      <name val="Arial Narrow"/>
      <family val="2"/>
    </font>
    <font>
      <sz val="11"/>
      <color rgb="FFFF0000"/>
      <name val="Arial Narrow"/>
      <family val="2"/>
    </font>
    <font>
      <b/>
      <sz val="10"/>
      <color rgb="FFFF0000"/>
      <name val="Arial Narrow"/>
      <family val="2"/>
    </font>
    <font>
      <b/>
      <u/>
      <sz val="10"/>
      <name val="Arial Narrow"/>
      <family val="2"/>
    </font>
    <font>
      <vertAlign val="superscript"/>
      <sz val="10"/>
      <name val="Arial Narrow"/>
      <family val="2"/>
    </font>
    <font>
      <b/>
      <sz val="11"/>
      <color theme="0"/>
      <name val="Arial"/>
      <family val="2"/>
    </font>
    <font>
      <b/>
      <i/>
      <u/>
      <sz val="10"/>
      <name val="Arial"/>
      <family val="2"/>
    </font>
    <font>
      <b/>
      <sz val="10"/>
      <color rgb="FFC00000"/>
      <name val="Arial Narrow"/>
      <family val="2"/>
    </font>
    <font>
      <b/>
      <i/>
      <sz val="10"/>
      <color rgb="FFC00000"/>
      <name val="Arial Narrow"/>
      <family val="2"/>
    </font>
    <font>
      <b/>
      <sz val="13"/>
      <color theme="1"/>
      <name val="Calibri"/>
      <family val="2"/>
      <scheme val="minor"/>
    </font>
    <font>
      <sz val="11"/>
      <name val="Calibri"/>
      <family val="2"/>
      <scheme val="minor"/>
    </font>
    <font>
      <i/>
      <sz val="11"/>
      <color theme="1"/>
      <name val="Calibri"/>
      <family val="2"/>
      <scheme val="minor"/>
    </font>
    <font>
      <i/>
      <sz val="11"/>
      <name val="Calibri"/>
      <family val="2"/>
      <scheme val="minor"/>
    </font>
    <font>
      <b/>
      <sz val="10"/>
      <name val="Calibri"/>
      <family val="2"/>
      <scheme val="minor"/>
    </font>
    <font>
      <b/>
      <i/>
      <sz val="11"/>
      <color theme="1"/>
      <name val="Calibri"/>
      <family val="2"/>
    </font>
    <font>
      <i/>
      <sz val="10"/>
      <name val="Calibri"/>
      <family val="2"/>
      <scheme val="minor"/>
    </font>
    <font>
      <b/>
      <sz val="13"/>
      <color rgb="FF0070C0"/>
      <name val="Calibri"/>
      <family val="2"/>
      <scheme val="minor"/>
    </font>
    <font>
      <b/>
      <sz val="13"/>
      <color theme="0"/>
      <name val="Calibri"/>
      <family val="2"/>
      <scheme val="minor"/>
    </font>
    <font>
      <b/>
      <sz val="12"/>
      <color theme="0"/>
      <name val="Calibri"/>
      <family val="2"/>
      <scheme val="minor"/>
    </font>
    <font>
      <sz val="10"/>
      <color theme="0"/>
      <name val="Arial"/>
      <family val="2"/>
    </font>
    <font>
      <b/>
      <sz val="16"/>
      <color theme="1"/>
      <name val="Calibri"/>
      <family val="2"/>
      <scheme val="minor"/>
    </font>
    <font>
      <b/>
      <sz val="14"/>
      <color theme="0"/>
      <name val="Calibri"/>
      <family val="2"/>
      <scheme val="minor"/>
    </font>
    <font>
      <b/>
      <sz val="11"/>
      <name val="Calibri"/>
      <family val="2"/>
      <scheme val="minor"/>
    </font>
    <font>
      <b/>
      <sz val="14"/>
      <color rgb="FF000000"/>
      <name val="Calibri"/>
      <family val="2"/>
      <scheme val="minor"/>
    </font>
    <font>
      <sz val="11"/>
      <color rgb="FF000000"/>
      <name val="Calibri"/>
      <family val="2"/>
    </font>
    <font>
      <sz val="11"/>
      <color rgb="FF000000"/>
      <name val="Calibri"/>
      <family val="2"/>
      <scheme val="minor"/>
    </font>
    <font>
      <b/>
      <u/>
      <sz val="11"/>
      <name val="Calibri"/>
      <family val="2"/>
      <scheme val="minor"/>
    </font>
    <font>
      <b/>
      <i/>
      <sz val="11"/>
      <name val="Calibri"/>
      <family val="2"/>
      <scheme val="minor"/>
    </font>
    <font>
      <sz val="10"/>
      <name val="Calibri"/>
      <family val="2"/>
    </font>
    <font>
      <b/>
      <u/>
      <sz val="13"/>
      <color rgb="FF0070C0"/>
      <name val="Calibri"/>
      <family val="2"/>
      <scheme val="minor"/>
    </font>
    <font>
      <b/>
      <sz val="12"/>
      <name val="Calibri"/>
      <family val="2"/>
      <scheme val="minor"/>
    </font>
    <font>
      <b/>
      <sz val="11"/>
      <color rgb="FF0070C0"/>
      <name val="Calibri"/>
      <family val="2"/>
      <scheme val="minor"/>
    </font>
    <font>
      <b/>
      <i/>
      <sz val="10"/>
      <name val="Calibri"/>
      <family val="2"/>
      <scheme val="minor"/>
    </font>
    <font>
      <b/>
      <u/>
      <sz val="13"/>
      <name val="Calibri"/>
      <family val="2"/>
      <scheme val="minor"/>
    </font>
    <font>
      <b/>
      <sz val="16"/>
      <name val="Calibri"/>
      <family val="2"/>
      <scheme val="minor"/>
    </font>
    <font>
      <sz val="10"/>
      <color theme="1"/>
      <name val="Arial"/>
      <family val="2"/>
    </font>
    <font>
      <sz val="12"/>
      <name val="Arial Narrow"/>
      <family val="2"/>
    </font>
    <font>
      <b/>
      <sz val="10"/>
      <color rgb="FF0070C0"/>
      <name val="Arial Narrow"/>
      <family val="2"/>
    </font>
    <font>
      <b/>
      <u/>
      <sz val="10"/>
      <color theme="4" tint="-0.499984740745262"/>
      <name val="Arial Narrow"/>
      <family val="2"/>
    </font>
    <font>
      <b/>
      <i/>
      <sz val="16"/>
      <name val="Calibri"/>
      <family val="2"/>
      <scheme val="minor"/>
    </font>
    <font>
      <b/>
      <i/>
      <sz val="12"/>
      <color rgb="FF0070C0"/>
      <name val="Calibri"/>
      <family val="2"/>
      <scheme val="minor"/>
    </font>
    <font>
      <b/>
      <sz val="10"/>
      <color theme="1"/>
      <name val="Arial"/>
      <family val="2"/>
    </font>
    <font>
      <b/>
      <sz val="9"/>
      <color indexed="8"/>
      <name val="Arial Narrow"/>
      <family val="2"/>
    </font>
    <font>
      <b/>
      <i/>
      <u/>
      <sz val="9"/>
      <name val="Arial Narrow"/>
      <family val="2"/>
    </font>
    <font>
      <sz val="10"/>
      <color theme="4"/>
      <name val="Arial Narrow"/>
      <family val="2"/>
    </font>
    <font>
      <b/>
      <sz val="16"/>
      <color rgb="FF0070C0"/>
      <name val="Calibri"/>
      <family val="2"/>
      <scheme val="minor"/>
    </font>
    <font>
      <b/>
      <sz val="14"/>
      <name val="Calibri"/>
      <family val="2"/>
      <scheme val="minor"/>
    </font>
    <font>
      <b/>
      <sz val="11"/>
      <color rgb="FFFF0000"/>
      <name val="Calibri"/>
      <family val="2"/>
      <scheme val="minor"/>
    </font>
    <font>
      <sz val="13"/>
      <color theme="1"/>
      <name val="Calibri"/>
      <family val="2"/>
      <scheme val="minor"/>
    </font>
    <font>
      <sz val="10"/>
      <color theme="0"/>
      <name val="Calibri"/>
      <family val="2"/>
      <scheme val="minor"/>
    </font>
    <font>
      <b/>
      <sz val="14"/>
      <color theme="1"/>
      <name val="Calibri"/>
      <family val="2"/>
      <scheme val="minor"/>
    </font>
    <font>
      <b/>
      <sz val="11"/>
      <color theme="0" tint="-0.14999847407452621"/>
      <name val="Calibri"/>
      <family val="2"/>
      <scheme val="minor"/>
    </font>
    <font>
      <sz val="13"/>
      <name val="Calibri"/>
      <family val="2"/>
      <scheme val="minor"/>
    </font>
  </fonts>
  <fills count="2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366092"/>
        <bgColor indexed="64"/>
      </patternFill>
    </fill>
    <fill>
      <patternFill patternType="solid">
        <fgColor rgb="FFEAF1FA"/>
        <bgColor indexed="64"/>
      </patternFill>
    </fill>
    <fill>
      <patternFill patternType="solid">
        <fgColor rgb="FFBBCCE4"/>
        <bgColor indexed="64"/>
      </patternFill>
    </fill>
    <fill>
      <patternFill patternType="solid">
        <fgColor rgb="FFC5D9F1"/>
        <bgColor indexed="64"/>
      </patternFill>
    </fill>
    <fill>
      <patternFill patternType="solid">
        <fgColor rgb="FFECEEF4"/>
        <bgColor indexed="64"/>
      </patternFill>
    </fill>
    <fill>
      <patternFill patternType="solid">
        <fgColor rgb="FF95A4B5"/>
        <bgColor indexed="64"/>
      </patternFill>
    </fill>
    <fill>
      <patternFill patternType="solid">
        <fgColor rgb="FFBFC9D3"/>
        <bgColor indexed="64"/>
      </patternFill>
    </fill>
    <fill>
      <patternFill patternType="lightDown">
        <fgColor theme="4" tint="0.59996337778862885"/>
        <bgColor indexed="65"/>
      </patternFill>
    </fill>
    <fill>
      <patternFill patternType="solid">
        <fgColor rgb="FFF2F2F2"/>
        <bgColor indexed="64"/>
      </patternFill>
    </fill>
    <fill>
      <patternFill patternType="solid">
        <fgColor theme="3" tint="0.59999389629810485"/>
        <bgColor indexed="64"/>
      </patternFill>
    </fill>
    <fill>
      <patternFill patternType="solid">
        <fgColor rgb="FFF2F8EE"/>
        <bgColor indexed="64"/>
      </patternFill>
    </fill>
    <fill>
      <patternFill patternType="solid">
        <fgColor rgb="FFDEE2EB"/>
        <bgColor indexed="64"/>
      </patternFill>
    </fill>
  </fills>
  <borders count="83">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top style="thin">
        <color theme="0" tint="-0.499984740745262"/>
      </top>
      <bottom/>
      <diagonal/>
    </border>
    <border>
      <left/>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23"/>
      </top>
      <bottom/>
      <diagonal/>
    </border>
    <border>
      <left/>
      <right/>
      <top/>
      <bottom style="thin">
        <color indexed="55"/>
      </bottom>
      <diagonal/>
    </border>
    <border>
      <left/>
      <right/>
      <top style="thin">
        <color indexed="55"/>
      </top>
      <bottom/>
      <diagonal/>
    </border>
    <border>
      <left/>
      <right/>
      <top style="thin">
        <color theme="0"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medium">
        <color indexed="64"/>
      </left>
      <right/>
      <top/>
      <bottom style="hair">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auto="1"/>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top style="hair">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s>
  <cellStyleXfs count="21">
    <xf numFmtId="0" fontId="0" fillId="0" borderId="0"/>
    <xf numFmtId="0" fontId="14" fillId="0" borderId="0"/>
    <xf numFmtId="44" fontId="14" fillId="0" borderId="0" applyFont="0" applyFill="0" applyBorder="0" applyAlignment="0" applyProtection="0"/>
    <xf numFmtId="44" fontId="29" fillId="0" borderId="0" applyFont="0" applyFill="0" applyBorder="0" applyAlignment="0" applyProtection="0"/>
    <xf numFmtId="0" fontId="13" fillId="0" borderId="0"/>
    <xf numFmtId="44" fontId="13"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6" fillId="0" borderId="0"/>
    <xf numFmtId="9" fontId="16" fillId="0" borderId="0" applyFont="0" applyFill="0" applyBorder="0" applyAlignment="0" applyProtection="0"/>
    <xf numFmtId="44" fontId="16" fillId="0" borderId="0" applyFont="0" applyFill="0" applyBorder="0" applyAlignment="0" applyProtection="0"/>
    <xf numFmtId="0" fontId="5" fillId="0" borderId="0"/>
    <xf numFmtId="9" fontId="5" fillId="0" borderId="0" applyFont="0" applyFill="0" applyBorder="0" applyAlignment="0" applyProtection="0"/>
    <xf numFmtId="166" fontId="16" fillId="0" borderId="0" applyFont="0" applyFill="0" applyBorder="0" applyAlignment="0" applyProtection="0"/>
    <xf numFmtId="0" fontId="2" fillId="0" borderId="0"/>
    <xf numFmtId="0" fontId="1" fillId="0" borderId="0"/>
    <xf numFmtId="0" fontId="1" fillId="0" borderId="0"/>
    <xf numFmtId="9" fontId="1" fillId="0" borderId="0" applyFont="0" applyFill="0" applyBorder="0" applyAlignment="0" applyProtection="0"/>
  </cellStyleXfs>
  <cellXfs count="1066">
    <xf numFmtId="0" fontId="0" fillId="0" borderId="0" xfId="0"/>
    <xf numFmtId="0" fontId="17" fillId="0" borderId="0" xfId="0" applyFont="1"/>
    <xf numFmtId="0" fontId="20" fillId="0" borderId="0" xfId="1" applyFont="1" applyAlignment="1">
      <alignment vertical="center"/>
    </xf>
    <xf numFmtId="0" fontId="20" fillId="0" borderId="0" xfId="1" applyFont="1" applyAlignment="1">
      <alignment horizontal="center" vertical="center"/>
    </xf>
    <xf numFmtId="0" fontId="21" fillId="0" borderId="0" xfId="1" applyFont="1" applyAlignment="1">
      <alignment vertical="center"/>
    </xf>
    <xf numFmtId="0" fontId="24" fillId="5" borderId="9" xfId="1" applyFont="1" applyFill="1" applyBorder="1" applyAlignment="1">
      <alignment horizontal="left" vertical="center"/>
    </xf>
    <xf numFmtId="0" fontId="24" fillId="5" borderId="7" xfId="1" applyFont="1" applyFill="1" applyBorder="1" applyAlignment="1">
      <alignment horizontal="left" vertical="center"/>
    </xf>
    <xf numFmtId="165" fontId="20" fillId="0" borderId="0" xfId="1" applyNumberFormat="1" applyFont="1" applyAlignment="1">
      <alignment horizontal="left" vertical="top"/>
    </xf>
    <xf numFmtId="0" fontId="20" fillId="0" borderId="0" xfId="1" applyFont="1" applyAlignment="1">
      <alignment horizontal="left" vertical="top"/>
    </xf>
    <xf numFmtId="0" fontId="24" fillId="0" borderId="0" xfId="1" applyFont="1" applyAlignment="1">
      <alignment vertical="center"/>
    </xf>
    <xf numFmtId="0" fontId="24" fillId="0" borderId="0" xfId="1" applyFont="1" applyAlignment="1">
      <alignment horizontal="left" vertical="center"/>
    </xf>
    <xf numFmtId="0" fontId="19" fillId="0" borderId="2" xfId="1" applyFont="1" applyBorder="1" applyAlignment="1">
      <alignment horizontal="left" vertical="center"/>
    </xf>
    <xf numFmtId="0" fontId="27" fillId="0" borderId="0" xfId="1" applyFont="1" applyAlignment="1">
      <alignment horizontal="center" vertical="center"/>
    </xf>
    <xf numFmtId="0" fontId="20" fillId="0" borderId="0" xfId="1" applyFont="1" applyAlignment="1">
      <alignment horizontal="left" vertical="center"/>
    </xf>
    <xf numFmtId="0" fontId="27" fillId="0" borderId="0" xfId="1" applyFont="1" applyAlignment="1">
      <alignment horizontal="left" vertical="center"/>
    </xf>
    <xf numFmtId="0" fontId="20" fillId="0" borderId="2" xfId="1" applyFont="1" applyBorder="1" applyAlignment="1">
      <alignment vertical="center"/>
    </xf>
    <xf numFmtId="0" fontId="25" fillId="0" borderId="3" xfId="1" applyFont="1" applyBorder="1" applyAlignment="1" applyProtection="1">
      <alignment vertical="center"/>
      <protection locked="0"/>
    </xf>
    <xf numFmtId="0" fontId="20" fillId="0" borderId="0" xfId="4" applyFont="1" applyAlignment="1">
      <alignment vertical="center"/>
    </xf>
    <xf numFmtId="0" fontId="24" fillId="5" borderId="9" xfId="4" applyFont="1" applyFill="1" applyBorder="1" applyAlignment="1">
      <alignment vertical="center"/>
    </xf>
    <xf numFmtId="0" fontId="24" fillId="5" borderId="7" xfId="4" applyFont="1" applyFill="1" applyBorder="1" applyAlignment="1">
      <alignment vertical="center"/>
    </xf>
    <xf numFmtId="165" fontId="20" fillId="0" borderId="0" xfId="4" applyNumberFormat="1" applyFont="1" applyAlignment="1">
      <alignment horizontal="left" vertical="top"/>
    </xf>
    <xf numFmtId="0" fontId="20" fillId="0" borderId="0" xfId="4" applyFont="1" applyAlignment="1">
      <alignment horizontal="left" vertical="top"/>
    </xf>
    <xf numFmtId="0" fontId="21" fillId="0" borderId="9" xfId="4" applyFont="1" applyBorder="1" applyAlignment="1">
      <alignment horizontal="center" vertical="center" wrapText="1"/>
    </xf>
    <xf numFmtId="0" fontId="23" fillId="4" borderId="9" xfId="1" applyFont="1" applyFill="1" applyBorder="1" applyAlignment="1">
      <alignment horizontal="left" vertical="center"/>
    </xf>
    <xf numFmtId="0" fontId="23" fillId="4" borderId="7" xfId="1" applyFont="1" applyFill="1" applyBorder="1" applyAlignment="1">
      <alignment horizontal="left" vertical="center"/>
    </xf>
    <xf numFmtId="0" fontId="23" fillId="4" borderId="10" xfId="1" applyFont="1" applyFill="1" applyBorder="1" applyAlignment="1">
      <alignment horizontal="left" vertical="center"/>
    </xf>
    <xf numFmtId="0" fontId="27" fillId="0" borderId="27" xfId="1" applyFont="1" applyBorder="1" applyAlignment="1">
      <alignment horizontal="left" vertical="center"/>
    </xf>
    <xf numFmtId="0" fontId="27" fillId="0" borderId="2" xfId="1" applyFont="1" applyBorder="1" applyAlignment="1">
      <alignment horizontal="left" vertical="center"/>
    </xf>
    <xf numFmtId="0" fontId="20" fillId="2" borderId="18" xfId="1" applyFont="1" applyFill="1" applyBorder="1" applyAlignment="1" applyProtection="1">
      <alignment horizontal="left" vertical="top" wrapText="1"/>
      <protection locked="0"/>
    </xf>
    <xf numFmtId="0" fontId="20" fillId="2" borderId="3" xfId="1" applyFont="1" applyFill="1" applyBorder="1" applyAlignment="1" applyProtection="1">
      <alignment horizontal="left" vertical="top" wrapText="1"/>
      <protection locked="0"/>
    </xf>
    <xf numFmtId="0" fontId="20" fillId="2" borderId="19" xfId="1" applyFont="1" applyFill="1" applyBorder="1" applyAlignment="1" applyProtection="1">
      <alignment horizontal="left" vertical="top" wrapText="1"/>
      <protection locked="0"/>
    </xf>
    <xf numFmtId="0" fontId="20" fillId="2" borderId="31" xfId="1" applyFont="1" applyFill="1" applyBorder="1" applyAlignment="1" applyProtection="1">
      <alignment horizontal="left" vertical="top" wrapText="1"/>
      <protection locked="0"/>
    </xf>
    <xf numFmtId="0" fontId="20" fillId="2" borderId="0" xfId="1" applyFont="1" applyFill="1" applyAlignment="1" applyProtection="1">
      <alignment horizontal="left" vertical="top" wrapText="1"/>
      <protection locked="0"/>
    </xf>
    <xf numFmtId="0" fontId="20" fillId="2" borderId="32" xfId="1" applyFont="1" applyFill="1" applyBorder="1" applyAlignment="1" applyProtection="1">
      <alignment horizontal="left" vertical="top" wrapText="1"/>
      <protection locked="0"/>
    </xf>
    <xf numFmtId="0" fontId="20" fillId="2" borderId="27" xfId="1" applyFont="1" applyFill="1" applyBorder="1" applyAlignment="1" applyProtection="1">
      <alignment horizontal="left" vertical="top" wrapText="1"/>
      <protection locked="0"/>
    </xf>
    <xf numFmtId="0" fontId="20" fillId="2" borderId="2" xfId="1" applyFont="1" applyFill="1" applyBorder="1" applyAlignment="1" applyProtection="1">
      <alignment horizontal="left" vertical="top" wrapText="1"/>
      <protection locked="0"/>
    </xf>
    <xf numFmtId="0" fontId="20" fillId="2" borderId="28" xfId="1" applyFont="1" applyFill="1" applyBorder="1" applyAlignment="1" applyProtection="1">
      <alignment horizontal="left" vertical="top" wrapText="1"/>
      <protection locked="0"/>
    </xf>
    <xf numFmtId="0" fontId="30" fillId="9" borderId="33" xfId="0" applyFont="1" applyFill="1" applyBorder="1" applyAlignment="1">
      <alignment horizontal="center" vertical="center" wrapText="1"/>
    </xf>
    <xf numFmtId="0" fontId="30" fillId="9" borderId="34" xfId="0" applyFont="1" applyFill="1" applyBorder="1" applyAlignment="1">
      <alignment horizontal="center" vertical="center" wrapText="1"/>
    </xf>
    <xf numFmtId="1" fontId="30" fillId="9" borderId="34" xfId="0" applyNumberFormat="1" applyFont="1" applyFill="1" applyBorder="1" applyAlignment="1">
      <alignment horizontal="center" vertical="center" wrapText="1"/>
    </xf>
    <xf numFmtId="14" fontId="30" fillId="9" borderId="34" xfId="0" applyNumberFormat="1" applyFont="1" applyFill="1" applyBorder="1" applyAlignment="1">
      <alignment horizontal="center" vertical="center" wrapText="1"/>
    </xf>
    <xf numFmtId="165" fontId="30" fillId="9" borderId="34" xfId="3" applyNumberFormat="1" applyFont="1" applyFill="1" applyBorder="1" applyAlignment="1">
      <alignment horizontal="center" vertical="center" wrapText="1"/>
    </xf>
    <xf numFmtId="0" fontId="30" fillId="0" borderId="0" xfId="0" applyFont="1" applyAlignment="1">
      <alignment horizontal="center" vertical="center" wrapText="1"/>
    </xf>
    <xf numFmtId="0" fontId="20" fillId="0" borderId="23" xfId="1" applyFont="1" applyBorder="1" applyAlignment="1">
      <alignment vertical="center"/>
    </xf>
    <xf numFmtId="0" fontId="20" fillId="0" borderId="30" xfId="1" applyFont="1" applyBorder="1" applyAlignment="1">
      <alignment vertical="center"/>
    </xf>
    <xf numFmtId="0" fontId="20" fillId="0" borderId="29" xfId="1" applyFont="1" applyBorder="1" applyAlignment="1">
      <alignment vertical="center"/>
    </xf>
    <xf numFmtId="0" fontId="31" fillId="0" borderId="14" xfId="1" applyFont="1" applyBorder="1" applyAlignment="1">
      <alignment vertical="center"/>
    </xf>
    <xf numFmtId="0" fontId="31" fillId="0" borderId="15" xfId="1" applyFont="1" applyBorder="1" applyAlignment="1">
      <alignment vertical="center"/>
    </xf>
    <xf numFmtId="0" fontId="31" fillId="0" borderId="16" xfId="1" applyFont="1" applyBorder="1" applyAlignment="1">
      <alignment vertical="center"/>
    </xf>
    <xf numFmtId="0" fontId="20" fillId="0" borderId="0" xfId="1" applyFont="1" applyFill="1" applyAlignment="1">
      <alignment vertical="center"/>
    </xf>
    <xf numFmtId="0" fontId="20" fillId="0" borderId="0" xfId="1" applyFont="1" applyAlignment="1">
      <alignment horizontal="right"/>
    </xf>
    <xf numFmtId="43" fontId="20" fillId="0" borderId="0" xfId="6" applyFont="1" applyAlignment="1">
      <alignment horizontal="left" vertical="top"/>
    </xf>
    <xf numFmtId="44" fontId="20" fillId="0" borderId="0" xfId="4" applyNumberFormat="1" applyFont="1" applyAlignment="1">
      <alignment horizontal="left" vertical="top"/>
    </xf>
    <xf numFmtId="166" fontId="20" fillId="0" borderId="0" xfId="4" applyNumberFormat="1" applyFont="1" applyAlignment="1">
      <alignment horizontal="left" vertical="top"/>
    </xf>
    <xf numFmtId="0" fontId="12" fillId="0" borderId="0" xfId="8"/>
    <xf numFmtId="0" fontId="12" fillId="0" borderId="0" xfId="8" applyBorder="1"/>
    <xf numFmtId="9" fontId="12" fillId="0" borderId="0" xfId="8" applyNumberFormat="1" applyBorder="1" applyAlignment="1">
      <alignment horizontal="left"/>
    </xf>
    <xf numFmtId="0" fontId="12" fillId="0" borderId="4" xfId="8" applyBorder="1"/>
    <xf numFmtId="0" fontId="12" fillId="0" borderId="1" xfId="8" applyFill="1" applyBorder="1"/>
    <xf numFmtId="0" fontId="11" fillId="0" borderId="0" xfId="8" applyFont="1" applyBorder="1"/>
    <xf numFmtId="0" fontId="12" fillId="0" borderId="0" xfId="8" applyFill="1" applyBorder="1"/>
    <xf numFmtId="0" fontId="12" fillId="0" borderId="0" xfId="8" applyFill="1"/>
    <xf numFmtId="0" fontId="11" fillId="0" borderId="0" xfId="8" applyFont="1" applyBorder="1" applyAlignment="1"/>
    <xf numFmtId="0" fontId="10" fillId="0" borderId="0" xfId="8" applyFont="1"/>
    <xf numFmtId="0" fontId="18" fillId="9" borderId="0" xfId="8" applyFont="1" applyFill="1"/>
    <xf numFmtId="0" fontId="44" fillId="9" borderId="0" xfId="8" applyFont="1" applyFill="1"/>
    <xf numFmtId="0" fontId="11" fillId="0" borderId="0" xfId="8" applyFont="1" applyFill="1" applyBorder="1" applyAlignment="1"/>
    <xf numFmtId="0" fontId="10" fillId="0" borderId="0" xfId="8" applyFont="1" applyFill="1"/>
    <xf numFmtId="0" fontId="10" fillId="0" borderId="0" xfId="8" applyFont="1" applyBorder="1"/>
    <xf numFmtId="0" fontId="45" fillId="0" borderId="0" xfId="8" applyFont="1"/>
    <xf numFmtId="0" fontId="20" fillId="0" borderId="11" xfId="1" applyFont="1" applyBorder="1" applyAlignment="1">
      <alignment vertical="center"/>
    </xf>
    <xf numFmtId="0" fontId="20" fillId="0" borderId="12" xfId="1" applyFont="1" applyBorder="1" applyAlignment="1">
      <alignment vertical="center"/>
    </xf>
    <xf numFmtId="0" fontId="20" fillId="0" borderId="13" xfId="1" applyFont="1" applyBorder="1" applyAlignment="1">
      <alignment vertical="center"/>
    </xf>
    <xf numFmtId="0" fontId="20" fillId="0" borderId="0" xfId="1" applyFont="1" applyBorder="1" applyAlignment="1">
      <alignment vertical="center"/>
    </xf>
    <xf numFmtId="165" fontId="20" fillId="0" borderId="0" xfId="4" applyNumberFormat="1" applyFont="1" applyBorder="1" applyAlignment="1">
      <alignment horizontal="left" vertical="top"/>
    </xf>
    <xf numFmtId="0" fontId="20" fillId="0" borderId="14" xfId="1" applyFont="1" applyBorder="1" applyAlignment="1">
      <alignment vertical="center"/>
    </xf>
    <xf numFmtId="0" fontId="20" fillId="0" borderId="15" xfId="1" applyFont="1" applyBorder="1" applyAlignment="1">
      <alignment vertical="center"/>
    </xf>
    <xf numFmtId="0" fontId="20" fillId="0" borderId="16" xfId="1" applyFont="1" applyBorder="1" applyAlignment="1">
      <alignment vertical="center"/>
    </xf>
    <xf numFmtId="0" fontId="20" fillId="0" borderId="31" xfId="1" applyFont="1" applyBorder="1" applyAlignment="1">
      <alignment vertical="center"/>
    </xf>
    <xf numFmtId="0" fontId="24" fillId="0" borderId="20" xfId="1" applyFont="1" applyBorder="1" applyAlignment="1">
      <alignment vertical="center"/>
    </xf>
    <xf numFmtId="0" fontId="24" fillId="0" borderId="21" xfId="1" applyFont="1" applyBorder="1" applyAlignment="1">
      <alignment vertical="center"/>
    </xf>
    <xf numFmtId="0" fontId="9" fillId="0" borderId="0" xfId="8" applyFont="1"/>
    <xf numFmtId="0" fontId="21" fillId="0" borderId="14" xfId="1" applyFont="1" applyBorder="1" applyAlignment="1">
      <alignment vertical="center"/>
    </xf>
    <xf numFmtId="0" fontId="21" fillId="0" borderId="15" xfId="1" applyFont="1" applyBorder="1" applyAlignment="1">
      <alignment vertical="center"/>
    </xf>
    <xf numFmtId="0" fontId="21" fillId="0" borderId="16" xfId="1" applyFont="1" applyBorder="1" applyAlignment="1">
      <alignment vertical="center"/>
    </xf>
    <xf numFmtId="0" fontId="21" fillId="0" borderId="31" xfId="1" applyFont="1" applyBorder="1" applyAlignment="1">
      <alignment vertical="center"/>
    </xf>
    <xf numFmtId="0" fontId="21" fillId="0" borderId="0" xfId="1" applyFont="1" applyBorder="1" applyAlignment="1">
      <alignment vertical="center"/>
    </xf>
    <xf numFmtId="0" fontId="20" fillId="10" borderId="0" xfId="1" applyFont="1" applyFill="1" applyAlignment="1"/>
    <xf numFmtId="0" fontId="20" fillId="0" borderId="0" xfId="4" applyFont="1" applyAlignment="1">
      <alignment horizontal="right" vertical="center"/>
    </xf>
    <xf numFmtId="0" fontId="20" fillId="0" borderId="30" xfId="4" applyFont="1" applyBorder="1" applyAlignment="1">
      <alignment horizontal="right" vertical="center"/>
    </xf>
    <xf numFmtId="0" fontId="20" fillId="10" borderId="30" xfId="1" applyFont="1" applyFill="1" applyBorder="1" applyAlignment="1"/>
    <xf numFmtId="0" fontId="20" fillId="0" borderId="16" xfId="4" applyFont="1" applyBorder="1" applyAlignment="1">
      <alignment horizontal="right" vertical="center"/>
    </xf>
    <xf numFmtId="0" fontId="24" fillId="0" borderId="23" xfId="1" applyFont="1" applyBorder="1" applyAlignment="1">
      <alignment vertical="center"/>
    </xf>
    <xf numFmtId="0" fontId="24" fillId="0" borderId="29" xfId="1" applyFont="1" applyBorder="1" applyAlignment="1">
      <alignment vertical="center"/>
    </xf>
    <xf numFmtId="0" fontId="8" fillId="0" borderId="0" xfId="8" applyFont="1"/>
    <xf numFmtId="0" fontId="8" fillId="0" borderId="0" xfId="8" applyFont="1" applyBorder="1"/>
    <xf numFmtId="0" fontId="18" fillId="9" borderId="0" xfId="8" applyFont="1" applyFill="1" applyAlignment="1"/>
    <xf numFmtId="0" fontId="12" fillId="0" borderId="0" xfId="8" applyBorder="1" applyAlignment="1"/>
    <xf numFmtId="0" fontId="7" fillId="0" borderId="0" xfId="8" applyFont="1"/>
    <xf numFmtId="0" fontId="6" fillId="0" borderId="1" xfId="8" applyFont="1" applyFill="1" applyBorder="1"/>
    <xf numFmtId="0" fontId="20" fillId="0" borderId="20" xfId="4" applyFont="1" applyBorder="1" applyAlignment="1">
      <alignment vertical="center"/>
    </xf>
    <xf numFmtId="0" fontId="20" fillId="0" borderId="21" xfId="4" applyFont="1" applyBorder="1" applyAlignment="1">
      <alignment vertical="center"/>
    </xf>
    <xf numFmtId="0" fontId="5" fillId="0" borderId="0" xfId="8" applyFont="1"/>
    <xf numFmtId="0" fontId="5" fillId="0" borderId="0" xfId="8" applyFont="1" applyFill="1"/>
    <xf numFmtId="0" fontId="16" fillId="0" borderId="0" xfId="0" applyFont="1"/>
    <xf numFmtId="0" fontId="5" fillId="0" borderId="0" xfId="14"/>
    <xf numFmtId="0" fontId="19" fillId="0" borderId="57" xfId="14" applyFont="1" applyBorder="1" applyAlignment="1">
      <alignment horizontal="center" vertical="center" wrapText="1"/>
    </xf>
    <xf numFmtId="0" fontId="5" fillId="0" borderId="55" xfId="14" applyBorder="1"/>
    <xf numFmtId="0" fontId="66" fillId="0" borderId="58" xfId="14" applyFont="1" applyBorder="1" applyAlignment="1">
      <alignment wrapText="1"/>
    </xf>
    <xf numFmtId="0" fontId="5" fillId="0" borderId="57" xfId="14" applyBorder="1"/>
    <xf numFmtId="169" fontId="5" fillId="0" borderId="58" xfId="14" applyNumberFormat="1" applyBorder="1" applyProtection="1">
      <protection locked="0"/>
    </xf>
    <xf numFmtId="0" fontId="66" fillId="0" borderId="59" xfId="14" applyFont="1" applyBorder="1" applyAlignment="1">
      <alignment wrapText="1"/>
    </xf>
    <xf numFmtId="0" fontId="19" fillId="0" borderId="55" xfId="14" applyFont="1" applyBorder="1" applyAlignment="1">
      <alignment horizontal="center" vertical="center" wrapText="1"/>
    </xf>
    <xf numFmtId="0" fontId="5" fillId="0" borderId="60" xfId="14" applyBorder="1" applyAlignment="1" applyProtection="1">
      <alignment horizontal="center"/>
      <protection locked="0"/>
    </xf>
    <xf numFmtId="0" fontId="5" fillId="0" borderId="5" xfId="14" applyBorder="1" applyAlignment="1" applyProtection="1">
      <alignment horizontal="center"/>
      <protection locked="0"/>
    </xf>
    <xf numFmtId="169" fontId="5" fillId="0" borderId="63" xfId="14" applyNumberFormat="1" applyBorder="1" applyProtection="1">
      <protection locked="0"/>
    </xf>
    <xf numFmtId="169" fontId="5" fillId="0" borderId="64" xfId="14" applyNumberFormat="1" applyBorder="1" applyProtection="1">
      <protection locked="0"/>
    </xf>
    <xf numFmtId="169" fontId="5" fillId="0" borderId="5" xfId="14" applyNumberFormat="1" applyBorder="1" applyProtection="1">
      <protection locked="0"/>
    </xf>
    <xf numFmtId="10" fontId="0" fillId="2" borderId="5" xfId="15" applyNumberFormat="1" applyFont="1" applyFill="1" applyBorder="1" applyProtection="1"/>
    <xf numFmtId="10" fontId="0" fillId="19" borderId="62" xfId="15" applyNumberFormat="1" applyFont="1" applyFill="1" applyBorder="1" applyProtection="1"/>
    <xf numFmtId="10" fontId="0" fillId="19" borderId="5" xfId="15" applyNumberFormat="1" applyFont="1" applyFill="1" applyBorder="1" applyProtection="1"/>
    <xf numFmtId="171" fontId="5" fillId="0" borderId="59" xfId="14" applyNumberFormat="1" applyBorder="1" applyProtection="1">
      <protection locked="0"/>
    </xf>
    <xf numFmtId="49" fontId="5" fillId="0" borderId="59" xfId="14" applyNumberFormat="1" applyBorder="1" applyProtection="1">
      <protection locked="0"/>
    </xf>
    <xf numFmtId="171" fontId="5" fillId="0" borderId="59" xfId="14" applyNumberFormat="1" applyBorder="1"/>
    <xf numFmtId="171" fontId="5" fillId="0" borderId="58" xfId="14" applyNumberFormat="1" applyBorder="1" applyProtection="1">
      <protection locked="0"/>
    </xf>
    <xf numFmtId="171" fontId="5" fillId="0" borderId="64" xfId="14" applyNumberFormat="1" applyBorder="1"/>
    <xf numFmtId="49" fontId="5" fillId="0" borderId="58" xfId="14" applyNumberFormat="1" applyBorder="1" applyProtection="1">
      <protection locked="0"/>
    </xf>
    <xf numFmtId="171" fontId="5" fillId="0" borderId="58" xfId="14" applyNumberFormat="1" applyBorder="1"/>
    <xf numFmtId="171" fontId="5" fillId="0" borderId="0" xfId="14" applyNumberFormat="1"/>
    <xf numFmtId="49" fontId="5" fillId="0" borderId="57" xfId="14" applyNumberFormat="1" applyBorder="1" applyProtection="1">
      <protection locked="0"/>
    </xf>
    <xf numFmtId="0" fontId="5" fillId="0" borderId="67" xfId="14" applyBorder="1"/>
    <xf numFmtId="0" fontId="68" fillId="0" borderId="23" xfId="14" applyFont="1" applyBorder="1" applyAlignment="1" applyProtection="1">
      <alignment horizontal="right" wrapText="1"/>
      <protection locked="0"/>
    </xf>
    <xf numFmtId="171" fontId="5" fillId="0" borderId="12" xfId="14" applyNumberFormat="1" applyBorder="1"/>
    <xf numFmtId="0" fontId="49" fillId="10" borderId="0" xfId="8" applyFont="1" applyFill="1" applyAlignment="1" applyProtection="1">
      <alignment vertical="top"/>
    </xf>
    <xf numFmtId="0" fontId="56" fillId="0" borderId="0" xfId="8" applyFont="1" applyAlignment="1" applyProtection="1">
      <alignment vertical="top"/>
    </xf>
    <xf numFmtId="0" fontId="49" fillId="0" borderId="0" xfId="8" applyFont="1" applyAlignment="1" applyProtection="1">
      <alignment vertical="top"/>
    </xf>
    <xf numFmtId="0" fontId="16" fillId="0" borderId="0" xfId="8" applyFont="1" applyAlignment="1" applyProtection="1">
      <alignment vertical="top" wrapText="1"/>
    </xf>
    <xf numFmtId="0" fontId="34" fillId="0" borderId="0" xfId="8" applyFont="1" applyAlignment="1" applyProtection="1">
      <alignment vertical="top"/>
    </xf>
    <xf numFmtId="0" fontId="35" fillId="0" borderId="0" xfId="8" applyFont="1" applyAlignment="1" applyProtection="1">
      <alignment horizontal="right" vertical="top" wrapText="1"/>
    </xf>
    <xf numFmtId="0" fontId="41" fillId="0" borderId="0" xfId="8" applyFont="1" applyAlignment="1" applyProtection="1">
      <alignment vertical="top" wrapText="1"/>
    </xf>
    <xf numFmtId="0" fontId="37" fillId="0" borderId="0" xfId="8" applyFont="1" applyAlignment="1" applyProtection="1">
      <alignment horizontal="right" vertical="top" wrapText="1"/>
    </xf>
    <xf numFmtId="0" fontId="50" fillId="0" borderId="0" xfId="8" applyFont="1" applyAlignment="1" applyProtection="1">
      <alignment vertical="top" wrapText="1"/>
    </xf>
    <xf numFmtId="0" fontId="49" fillId="10" borderId="2" xfId="8" applyFont="1" applyFill="1" applyBorder="1" applyAlignment="1" applyProtection="1">
      <alignment vertical="top"/>
    </xf>
    <xf numFmtId="0" fontId="56" fillId="0" borderId="2" xfId="8" applyFont="1" applyBorder="1" applyAlignment="1" applyProtection="1">
      <alignment vertical="top"/>
    </xf>
    <xf numFmtId="0" fontId="49" fillId="0" borderId="2" xfId="8" applyFont="1" applyBorder="1" applyAlignment="1" applyProtection="1">
      <alignment vertical="top"/>
    </xf>
    <xf numFmtId="0" fontId="55" fillId="0" borderId="2" xfId="8" applyFont="1" applyBorder="1" applyAlignment="1" applyProtection="1">
      <alignment horizontal="right" vertical="top"/>
    </xf>
    <xf numFmtId="0" fontId="55" fillId="15" borderId="0" xfId="8" applyFont="1" applyFill="1" applyAlignment="1" applyProtection="1">
      <alignment horizontal="left"/>
    </xf>
    <xf numFmtId="0" fontId="40" fillId="0" borderId="0" xfId="8" applyFont="1" applyProtection="1"/>
    <xf numFmtId="0" fontId="21" fillId="0" borderId="0" xfId="8" applyFont="1" applyAlignment="1" applyProtection="1">
      <alignment vertical="center"/>
    </xf>
    <xf numFmtId="0" fontId="43" fillId="10" borderId="0" xfId="8" applyFont="1" applyFill="1" applyProtection="1"/>
    <xf numFmtId="0" fontId="57" fillId="0" borderId="0" xfId="8" applyFont="1" applyProtection="1"/>
    <xf numFmtId="0" fontId="43" fillId="0" borderId="0" xfId="8" applyFont="1" applyProtection="1"/>
    <xf numFmtId="0" fontId="38" fillId="0" borderId="0" xfId="8" applyFont="1" applyAlignment="1" applyProtection="1">
      <alignment horizontal="left" vertical="top" wrapText="1"/>
    </xf>
    <xf numFmtId="0" fontId="49" fillId="10" borderId="36" xfId="8" applyFont="1" applyFill="1" applyBorder="1" applyAlignment="1" applyProtection="1">
      <alignment vertical="top"/>
    </xf>
    <xf numFmtId="0" fontId="49" fillId="10" borderId="36" xfId="8" quotePrefix="1" applyFont="1" applyFill="1" applyBorder="1" applyAlignment="1" applyProtection="1">
      <alignment horizontal="right" vertical="top"/>
    </xf>
    <xf numFmtId="0" fontId="56" fillId="0" borderId="36" xfId="8" applyFont="1" applyBorder="1" applyAlignment="1" applyProtection="1">
      <alignment vertical="top"/>
    </xf>
    <xf numFmtId="0" fontId="49" fillId="0" borderId="36" xfId="8" applyFont="1" applyBorder="1" applyAlignment="1" applyProtection="1">
      <alignment vertical="top" wrapText="1"/>
    </xf>
    <xf numFmtId="0" fontId="49" fillId="0" borderId="36" xfId="8" applyFont="1" applyBorder="1" applyAlignment="1" applyProtection="1">
      <alignment horizontal="left" vertical="top" wrapText="1"/>
    </xf>
    <xf numFmtId="0" fontId="55" fillId="0" borderId="36" xfId="8" applyFont="1" applyBorder="1" applyAlignment="1" applyProtection="1">
      <alignment vertical="top" wrapText="1"/>
    </xf>
    <xf numFmtId="0" fontId="49" fillId="0" borderId="36" xfId="8" applyFont="1" applyBorder="1" applyAlignment="1" applyProtection="1">
      <alignment vertical="top"/>
    </xf>
    <xf numFmtId="0" fontId="41" fillId="10" borderId="0" xfId="8" applyFont="1" applyFill="1" applyAlignment="1" applyProtection="1">
      <alignment vertical="top"/>
    </xf>
    <xf numFmtId="0" fontId="49" fillId="16" borderId="36" xfId="8" applyFont="1" applyFill="1" applyBorder="1" applyAlignment="1" applyProtection="1">
      <alignment horizontal="left" vertical="top" wrapText="1"/>
    </xf>
    <xf numFmtId="0" fontId="55" fillId="16" borderId="37" xfId="8" applyFont="1" applyFill="1" applyBorder="1" applyAlignment="1" applyProtection="1">
      <alignment vertical="top" wrapText="1"/>
    </xf>
    <xf numFmtId="0" fontId="49" fillId="16" borderId="36" xfId="8" applyFont="1" applyFill="1" applyBorder="1" applyAlignment="1" applyProtection="1">
      <alignment vertical="top"/>
    </xf>
    <xf numFmtId="0" fontId="49" fillId="10" borderId="0" xfId="8" quotePrefix="1" applyFont="1" applyFill="1" applyAlignment="1" applyProtection="1">
      <alignment horizontal="right" vertical="top"/>
    </xf>
    <xf numFmtId="0" fontId="58" fillId="0" borderId="0" xfId="8" applyFont="1" applyAlignment="1" applyProtection="1">
      <alignment horizontal="right" vertical="top"/>
    </xf>
    <xf numFmtId="0" fontId="41" fillId="16" borderId="0" xfId="8" applyFont="1" applyFill="1" applyAlignment="1" applyProtection="1">
      <alignment horizontal="left" vertical="top" wrapText="1"/>
    </xf>
    <xf numFmtId="0" fontId="49" fillId="16" borderId="0" xfId="8" applyFont="1" applyFill="1" applyAlignment="1" applyProtection="1">
      <alignment vertical="top"/>
    </xf>
    <xf numFmtId="0" fontId="36" fillId="0" borderId="0" xfId="8" applyFont="1" applyAlignment="1" applyProtection="1">
      <alignment horizontal="left" vertical="top" wrapText="1"/>
    </xf>
    <xf numFmtId="0" fontId="41" fillId="16" borderId="0" xfId="8" applyFont="1" applyFill="1" applyAlignment="1" applyProtection="1">
      <alignment vertical="top"/>
    </xf>
    <xf numFmtId="0" fontId="39" fillId="0" borderId="0" xfId="8" applyFont="1" applyAlignment="1" applyProtection="1">
      <alignment horizontal="left" vertical="top" wrapText="1"/>
    </xf>
    <xf numFmtId="0" fontId="43" fillId="10" borderId="42" xfId="8" applyFont="1" applyFill="1" applyBorder="1" applyProtection="1"/>
    <xf numFmtId="0" fontId="57" fillId="0" borderId="42" xfId="8" applyFont="1" applyBorder="1" applyProtection="1"/>
    <xf numFmtId="0" fontId="43" fillId="0" borderId="42" xfId="8" applyFont="1" applyBorder="1" applyProtection="1"/>
    <xf numFmtId="0" fontId="43" fillId="16" borderId="42" xfId="8" applyFont="1" applyFill="1" applyBorder="1" applyProtection="1"/>
    <xf numFmtId="0" fontId="49" fillId="16" borderId="43" xfId="8" applyFont="1" applyFill="1" applyBorder="1" applyAlignment="1" applyProtection="1">
      <alignment horizontal="left" vertical="top" wrapText="1"/>
    </xf>
    <xf numFmtId="0" fontId="49" fillId="16" borderId="0" xfId="8" applyFont="1" applyFill="1" applyAlignment="1" applyProtection="1">
      <alignment horizontal="left" vertical="top" wrapText="1"/>
    </xf>
    <xf numFmtId="3" fontId="41" fillId="16" borderId="0" xfId="8" applyNumberFormat="1" applyFont="1" applyFill="1" applyAlignment="1" applyProtection="1">
      <alignment horizontal="left" vertical="top" wrapText="1"/>
    </xf>
    <xf numFmtId="3" fontId="41" fillId="16" borderId="0" xfId="8" applyNumberFormat="1" applyFont="1" applyFill="1" applyAlignment="1" applyProtection="1">
      <alignment vertical="top" wrapText="1"/>
    </xf>
    <xf numFmtId="0" fontId="41" fillId="16" borderId="0" xfId="8" applyFont="1" applyFill="1" applyAlignment="1" applyProtection="1">
      <alignment vertical="top" wrapText="1"/>
    </xf>
    <xf numFmtId="0" fontId="49" fillId="10" borderId="43" xfId="8" applyFont="1" applyFill="1" applyBorder="1" applyAlignment="1" applyProtection="1">
      <alignment vertical="top"/>
    </xf>
    <xf numFmtId="0" fontId="49" fillId="10" borderId="43" xfId="8" quotePrefix="1" applyFont="1" applyFill="1" applyBorder="1" applyAlignment="1" applyProtection="1">
      <alignment horizontal="right" vertical="top"/>
    </xf>
    <xf numFmtId="0" fontId="56" fillId="0" borderId="43" xfId="8" applyFont="1" applyBorder="1" applyAlignment="1" applyProtection="1">
      <alignment vertical="top"/>
    </xf>
    <xf numFmtId="0" fontId="49" fillId="0" borderId="43" xfId="8" applyFont="1" applyBorder="1" applyAlignment="1" applyProtection="1">
      <alignment vertical="top" wrapText="1"/>
    </xf>
    <xf numFmtId="0" fontId="55" fillId="16" borderId="36" xfId="8" applyFont="1" applyFill="1" applyBorder="1" applyAlignment="1" applyProtection="1">
      <alignment vertical="top" wrapText="1"/>
    </xf>
    <xf numFmtId="0" fontId="53" fillId="16" borderId="0" xfId="8" applyFont="1" applyFill="1" applyAlignment="1" applyProtection="1">
      <alignment vertical="top" wrapText="1"/>
    </xf>
    <xf numFmtId="0" fontId="43" fillId="16" borderId="0" xfId="8" applyFont="1" applyFill="1" applyProtection="1"/>
    <xf numFmtId="0" fontId="49" fillId="10" borderId="36" xfId="0" applyFont="1" applyFill="1" applyBorder="1" applyAlignment="1" applyProtection="1">
      <alignment vertical="top"/>
    </xf>
    <xf numFmtId="0" fontId="49" fillId="10" borderId="36" xfId="0" quotePrefix="1" applyFont="1" applyFill="1" applyBorder="1" applyAlignment="1" applyProtection="1">
      <alignment horizontal="right" vertical="top"/>
    </xf>
    <xf numFmtId="0" fontId="56" fillId="0" borderId="36" xfId="0" applyFont="1" applyBorder="1" applyAlignment="1" applyProtection="1">
      <alignment vertical="top"/>
    </xf>
    <xf numFmtId="0" fontId="49" fillId="0" borderId="36" xfId="0" applyFont="1" applyBorder="1" applyAlignment="1" applyProtection="1">
      <alignment vertical="top" wrapText="1"/>
    </xf>
    <xf numFmtId="0" fontId="49" fillId="16" borderId="36" xfId="0" applyFont="1" applyFill="1" applyBorder="1" applyAlignment="1" applyProtection="1">
      <alignment horizontal="left" vertical="top" wrapText="1"/>
    </xf>
    <xf numFmtId="0" fontId="55" fillId="16" borderId="36" xfId="0" applyFont="1" applyFill="1" applyBorder="1" applyAlignment="1" applyProtection="1">
      <alignment vertical="top" wrapText="1"/>
    </xf>
    <xf numFmtId="0" fontId="49" fillId="16" borderId="36" xfId="0" applyFont="1" applyFill="1" applyBorder="1" applyAlignment="1" applyProtection="1">
      <alignment vertical="top"/>
    </xf>
    <xf numFmtId="0" fontId="34" fillId="0" borderId="0" xfId="0" applyFont="1" applyAlignment="1" applyProtection="1">
      <alignment vertical="top"/>
    </xf>
    <xf numFmtId="0" fontId="49" fillId="10" borderId="0" xfId="0" applyFont="1" applyFill="1" applyAlignment="1" applyProtection="1">
      <alignment vertical="top"/>
    </xf>
    <xf numFmtId="0" fontId="49" fillId="10" borderId="0" xfId="0" quotePrefix="1" applyFont="1" applyFill="1" applyAlignment="1" applyProtection="1">
      <alignment horizontal="right" vertical="top"/>
    </xf>
    <xf numFmtId="0" fontId="41" fillId="16" borderId="0" xfId="0" applyFont="1" applyFill="1" applyAlignment="1" applyProtection="1">
      <alignment horizontal="left" vertical="top" wrapText="1"/>
    </xf>
    <xf numFmtId="0" fontId="49" fillId="16" borderId="0" xfId="0" applyFont="1" applyFill="1" applyAlignment="1" applyProtection="1">
      <alignment vertical="top"/>
    </xf>
    <xf numFmtId="0" fontId="36" fillId="0" borderId="0" xfId="0" applyFont="1" applyAlignment="1" applyProtection="1">
      <alignment horizontal="left" vertical="top" wrapText="1"/>
    </xf>
    <xf numFmtId="0" fontId="43" fillId="10" borderId="0" xfId="0" applyFont="1" applyFill="1" applyProtection="1"/>
    <xf numFmtId="0" fontId="57" fillId="0" borderId="0" xfId="0" applyFont="1" applyProtection="1"/>
    <xf numFmtId="0" fontId="43" fillId="16" borderId="0" xfId="0" applyFont="1" applyFill="1" applyProtection="1"/>
    <xf numFmtId="3" fontId="41" fillId="16" borderId="0" xfId="0" applyNumberFormat="1" applyFont="1" applyFill="1" applyAlignment="1" applyProtection="1">
      <alignment horizontal="left" vertical="top" wrapText="1"/>
    </xf>
    <xf numFmtId="3" fontId="41" fillId="16" borderId="0" xfId="0" applyNumberFormat="1" applyFont="1" applyFill="1" applyAlignment="1" applyProtection="1">
      <alignment vertical="top" wrapText="1"/>
    </xf>
    <xf numFmtId="0" fontId="41" fillId="16" borderId="0" xfId="0" applyFont="1" applyFill="1" applyAlignment="1" applyProtection="1">
      <alignment vertical="top" wrapText="1"/>
    </xf>
    <xf numFmtId="0" fontId="40" fillId="0" borderId="0" xfId="0" applyFont="1" applyProtection="1"/>
    <xf numFmtId="0" fontId="43" fillId="10" borderId="42" xfId="0" applyFont="1" applyFill="1" applyBorder="1" applyProtection="1"/>
    <xf numFmtId="0" fontId="57" fillId="0" borderId="42" xfId="0" applyFont="1" applyBorder="1" applyProtection="1"/>
    <xf numFmtId="0" fontId="43" fillId="0" borderId="42" xfId="0" applyFont="1" applyBorder="1" applyProtection="1"/>
    <xf numFmtId="0" fontId="43" fillId="16" borderId="42" xfId="0" applyFont="1" applyFill="1" applyBorder="1" applyProtection="1"/>
    <xf numFmtId="0" fontId="55" fillId="16" borderId="37" xfId="0" applyFont="1" applyFill="1" applyBorder="1" applyAlignment="1" applyProtection="1">
      <alignment vertical="top" wrapText="1"/>
    </xf>
    <xf numFmtId="0" fontId="43" fillId="0" borderId="0" xfId="0" applyFont="1" applyProtection="1"/>
    <xf numFmtId="0" fontId="58" fillId="0" borderId="0" xfId="0" applyFont="1" applyAlignment="1" applyProtection="1">
      <alignment horizontal="right" vertical="top"/>
    </xf>
    <xf numFmtId="0" fontId="53" fillId="16" borderId="49" xfId="8" applyFont="1" applyFill="1" applyBorder="1" applyAlignment="1" applyProtection="1">
      <alignment vertical="top" wrapText="1"/>
    </xf>
    <xf numFmtId="49" fontId="41" fillId="16" borderId="0" xfId="8" applyNumberFormat="1" applyFont="1" applyFill="1" applyBorder="1" applyAlignment="1" applyProtection="1">
      <alignment vertical="top" wrapText="1"/>
    </xf>
    <xf numFmtId="0" fontId="49" fillId="10" borderId="0" xfId="0" applyFont="1" applyFill="1" applyAlignment="1" applyProtection="1">
      <alignment horizontal="right" vertical="top"/>
    </xf>
    <xf numFmtId="0" fontId="41" fillId="10" borderId="0" xfId="0" applyFont="1" applyFill="1" applyAlignment="1" applyProtection="1">
      <alignment vertical="top"/>
    </xf>
    <xf numFmtId="0" fontId="38" fillId="0" borderId="0" xfId="0" applyFont="1" applyAlignment="1" applyProtection="1">
      <alignment horizontal="left" vertical="top" wrapText="1"/>
    </xf>
    <xf numFmtId="0" fontId="43" fillId="0" borderId="0" xfId="0" applyFont="1" applyBorder="1" applyProtection="1"/>
    <xf numFmtId="0" fontId="49" fillId="16" borderId="43" xfId="8" applyFont="1" applyFill="1" applyBorder="1" applyAlignment="1" applyProtection="1"/>
    <xf numFmtId="0" fontId="49" fillId="16" borderId="0" xfId="8" applyFont="1" applyFill="1" applyBorder="1" applyAlignment="1" applyProtection="1"/>
    <xf numFmtId="0" fontId="53" fillId="16" borderId="0" xfId="8" applyFont="1" applyFill="1" applyBorder="1" applyAlignment="1" applyProtection="1"/>
    <xf numFmtId="0" fontId="41" fillId="16" borderId="0" xfId="8" applyFont="1" applyFill="1" applyBorder="1" applyAlignment="1" applyProtection="1">
      <alignment vertical="top" wrapText="1"/>
    </xf>
    <xf numFmtId="0" fontId="43" fillId="16" borderId="0" xfId="8" applyFont="1" applyFill="1" applyBorder="1" applyProtection="1"/>
    <xf numFmtId="0" fontId="43" fillId="10" borderId="0" xfId="8" applyFont="1" applyFill="1" applyBorder="1" applyProtection="1"/>
    <xf numFmtId="0" fontId="57" fillId="0" borderId="0" xfId="8" applyFont="1" applyBorder="1" applyProtection="1"/>
    <xf numFmtId="0" fontId="43" fillId="0" borderId="0" xfId="8" applyFont="1" applyBorder="1" applyProtection="1"/>
    <xf numFmtId="0" fontId="40" fillId="0" borderId="0" xfId="8" applyFont="1" applyBorder="1" applyProtection="1"/>
    <xf numFmtId="0" fontId="49" fillId="16" borderId="42" xfId="8" applyFont="1" applyFill="1" applyBorder="1" applyProtection="1"/>
    <xf numFmtId="0" fontId="42" fillId="0" borderId="0" xfId="0" applyFont="1" applyProtection="1"/>
    <xf numFmtId="0" fontId="49" fillId="10" borderId="0" xfId="8" applyFont="1" applyFill="1" applyAlignment="1" applyProtection="1">
      <alignment horizontal="right" vertical="top"/>
    </xf>
    <xf numFmtId="0" fontId="53" fillId="16" borderId="36" xfId="8" applyFont="1" applyFill="1" applyBorder="1" applyProtection="1"/>
    <xf numFmtId="49" fontId="49" fillId="16" borderId="0" xfId="8" applyNumberFormat="1" applyFont="1" applyFill="1" applyBorder="1" applyAlignment="1" applyProtection="1">
      <alignment horizontal="left" vertical="top"/>
    </xf>
    <xf numFmtId="49" fontId="49" fillId="16" borderId="0" xfId="8" applyNumberFormat="1" applyFont="1" applyFill="1" applyBorder="1" applyAlignment="1" applyProtection="1">
      <alignment vertical="top" wrapText="1"/>
    </xf>
    <xf numFmtId="49" fontId="41" fillId="16" borderId="36" xfId="8" applyNumberFormat="1" applyFont="1" applyFill="1" applyBorder="1" applyAlignment="1" applyProtection="1">
      <alignment horizontal="left" vertical="top"/>
    </xf>
    <xf numFmtId="49" fontId="49" fillId="16" borderId="0" xfId="8" applyNumberFormat="1" applyFont="1" applyFill="1" applyBorder="1" applyAlignment="1" applyProtection="1">
      <alignment vertical="top"/>
    </xf>
    <xf numFmtId="49" fontId="41" fillId="16" borderId="36" xfId="8" applyNumberFormat="1" applyFont="1" applyFill="1" applyBorder="1" applyAlignment="1" applyProtection="1">
      <alignment horizontal="left" vertical="top" wrapText="1"/>
    </xf>
    <xf numFmtId="0" fontId="49" fillId="16" borderId="0" xfId="8" applyFont="1" applyFill="1" applyProtection="1"/>
    <xf numFmtId="0" fontId="49" fillId="16" borderId="0" xfId="8" applyFont="1" applyFill="1" applyBorder="1" applyAlignment="1" applyProtection="1">
      <alignment vertical="top" wrapText="1"/>
    </xf>
    <xf numFmtId="49" fontId="41" fillId="16" borderId="0" xfId="8" applyNumberFormat="1" applyFont="1" applyFill="1" applyBorder="1" applyAlignment="1" applyProtection="1">
      <alignment horizontal="left" vertical="top"/>
    </xf>
    <xf numFmtId="0" fontId="49" fillId="16" borderId="0" xfId="8" applyFont="1" applyFill="1" applyAlignment="1" applyProtection="1">
      <alignment vertical="top" wrapText="1"/>
    </xf>
    <xf numFmtId="0" fontId="49" fillId="16" borderId="0" xfId="8" applyFont="1" applyFill="1" applyBorder="1" applyProtection="1"/>
    <xf numFmtId="0" fontId="41" fillId="10" borderId="0" xfId="8" applyFont="1" applyFill="1" applyAlignment="1" applyProtection="1">
      <alignment vertical="center"/>
    </xf>
    <xf numFmtId="0" fontId="49" fillId="0" borderId="0" xfId="8" applyFont="1" applyAlignment="1" applyProtection="1">
      <alignment vertical="center"/>
    </xf>
    <xf numFmtId="0" fontId="34" fillId="0" borderId="0" xfId="8" applyFont="1" applyAlignment="1" applyProtection="1">
      <alignment vertical="center"/>
    </xf>
    <xf numFmtId="0" fontId="38" fillId="0" borderId="0" xfId="8" applyFont="1" applyAlignment="1" applyProtection="1">
      <alignment horizontal="left" vertical="center" wrapText="1"/>
    </xf>
    <xf numFmtId="0" fontId="69" fillId="0" borderId="0" xfId="11" applyFont="1" applyAlignment="1" applyProtection="1">
      <alignment horizontal="right"/>
    </xf>
    <xf numFmtId="0" fontId="80" fillId="0" borderId="0" xfId="11" applyFont="1" applyProtection="1"/>
    <xf numFmtId="0" fontId="15" fillId="0" borderId="0" xfId="11" applyFont="1" applyAlignment="1" applyProtection="1">
      <alignment horizontal="right"/>
    </xf>
    <xf numFmtId="0" fontId="16" fillId="0" borderId="0" xfId="11" applyProtection="1"/>
    <xf numFmtId="0" fontId="81" fillId="0" borderId="54" xfId="11" applyFont="1" applyBorder="1" applyProtection="1"/>
    <xf numFmtId="0" fontId="69" fillId="0" borderId="65" xfId="11" applyFont="1" applyBorder="1" applyAlignment="1" applyProtection="1">
      <alignment horizontal="right"/>
    </xf>
    <xf numFmtId="0" fontId="80" fillId="0" borderId="4" xfId="11" applyFont="1" applyBorder="1" applyProtection="1"/>
    <xf numFmtId="0" fontId="25" fillId="0" borderId="0" xfId="11" applyFont="1" applyProtection="1"/>
    <xf numFmtId="0" fontId="25" fillId="0" borderId="1" xfId="11" applyFont="1" applyBorder="1" applyProtection="1"/>
    <xf numFmtId="0" fontId="16" fillId="0" borderId="55" xfId="11" applyBorder="1" applyProtection="1"/>
    <xf numFmtId="0" fontId="83" fillId="0" borderId="0" xfId="11" applyFont="1" applyAlignment="1" applyProtection="1">
      <alignment horizontal="left" vertical="center"/>
    </xf>
    <xf numFmtId="0" fontId="86" fillId="0" borderId="0" xfId="11" applyFont="1" applyAlignment="1" applyProtection="1">
      <alignment horizontal="right" vertical="center"/>
    </xf>
    <xf numFmtId="0" fontId="86" fillId="0" borderId="0" xfId="11" applyFont="1" applyAlignment="1" applyProtection="1">
      <alignment horizontal="center" vertical="center"/>
    </xf>
    <xf numFmtId="164" fontId="66" fillId="0" borderId="5" xfId="16" applyNumberFormat="1" applyFont="1" applyFill="1" applyBorder="1" applyAlignment="1" applyProtection="1">
      <alignment vertical="center"/>
    </xf>
    <xf numFmtId="0" fontId="66" fillId="0" borderId="0" xfId="11" applyFont="1" applyAlignment="1" applyProtection="1">
      <alignment vertical="center"/>
    </xf>
    <xf numFmtId="164" fontId="66" fillId="0" borderId="0" xfId="16" applyNumberFormat="1" applyFont="1" applyBorder="1" applyAlignment="1" applyProtection="1">
      <alignment vertical="center"/>
    </xf>
    <xf numFmtId="0" fontId="85" fillId="0" borderId="0" xfId="11" applyFont="1" applyAlignment="1" applyProtection="1">
      <alignment vertical="center"/>
    </xf>
    <xf numFmtId="0" fontId="78" fillId="0" borderId="0" xfId="11" applyFont="1" applyAlignment="1" applyProtection="1">
      <alignment horizontal="center" vertical="center"/>
    </xf>
    <xf numFmtId="0" fontId="78" fillId="0" borderId="0" xfId="11" applyFont="1" applyAlignment="1" applyProtection="1">
      <alignment horizontal="center"/>
    </xf>
    <xf numFmtId="164" fontId="66" fillId="0" borderId="5" xfId="16" applyNumberFormat="1" applyFont="1" applyBorder="1" applyAlignment="1" applyProtection="1">
      <alignment vertical="center"/>
    </xf>
    <xf numFmtId="164" fontId="18" fillId="4" borderId="72" xfId="16" applyNumberFormat="1" applyFont="1" applyFill="1" applyBorder="1" applyAlignment="1" applyProtection="1">
      <alignment vertical="center"/>
    </xf>
    <xf numFmtId="9" fontId="87" fillId="20" borderId="5" xfId="11" applyNumberFormat="1" applyFont="1" applyFill="1" applyBorder="1" applyAlignment="1" applyProtection="1">
      <alignment horizontal="center" vertical="center"/>
    </xf>
    <xf numFmtId="0" fontId="84" fillId="0" borderId="0" xfId="11" applyFont="1" applyProtection="1"/>
    <xf numFmtId="164" fontId="66" fillId="0" borderId="71" xfId="11" applyNumberFormat="1" applyFont="1" applyBorder="1" applyAlignment="1" applyProtection="1">
      <alignment vertical="center"/>
    </xf>
    <xf numFmtId="164" fontId="66" fillId="0" borderId="72" xfId="11" applyNumberFormat="1" applyFont="1" applyBorder="1" applyAlignment="1" applyProtection="1">
      <alignment vertical="center"/>
    </xf>
    <xf numFmtId="164" fontId="18" fillId="4" borderId="73" xfId="16" applyNumberFormat="1" applyFont="1" applyFill="1" applyBorder="1" applyAlignment="1" applyProtection="1">
      <alignment horizontal="center" vertical="center"/>
    </xf>
    <xf numFmtId="164" fontId="18" fillId="4" borderId="75" xfId="16" applyNumberFormat="1" applyFont="1" applyFill="1" applyBorder="1" applyAlignment="1" applyProtection="1">
      <alignment horizontal="center" vertical="center"/>
    </xf>
    <xf numFmtId="0" fontId="66" fillId="0" borderId="0" xfId="11" applyFont="1" applyProtection="1"/>
    <xf numFmtId="164" fontId="66" fillId="0" borderId="0" xfId="16" applyNumberFormat="1" applyFont="1" applyBorder="1" applyProtection="1"/>
    <xf numFmtId="0" fontId="25" fillId="0" borderId="66" xfId="11" applyFont="1" applyBorder="1" applyProtection="1"/>
    <xf numFmtId="0" fontId="66" fillId="0" borderId="67" xfId="11" applyFont="1" applyBorder="1" applyProtection="1"/>
    <xf numFmtId="164" fontId="66" fillId="0" borderId="67" xfId="16" applyNumberFormat="1" applyFont="1" applyBorder="1" applyProtection="1"/>
    <xf numFmtId="0" fontId="25" fillId="0" borderId="67" xfId="11" applyFont="1" applyBorder="1" applyProtection="1"/>
    <xf numFmtId="0" fontId="16" fillId="0" borderId="68" xfId="11" applyBorder="1" applyProtection="1"/>
    <xf numFmtId="164" fontId="66" fillId="0" borderId="0" xfId="16" applyNumberFormat="1" applyFont="1" applyProtection="1"/>
    <xf numFmtId="0" fontId="25" fillId="0" borderId="54" xfId="11" applyFont="1" applyBorder="1" applyProtection="1"/>
    <xf numFmtId="0" fontId="66" fillId="0" borderId="65" xfId="11" applyFont="1" applyBorder="1" applyProtection="1"/>
    <xf numFmtId="164" fontId="66" fillId="0" borderId="65" xfId="16" applyNumberFormat="1" applyFont="1" applyBorder="1" applyProtection="1"/>
    <xf numFmtId="0" fontId="25" fillId="0" borderId="65" xfId="11" applyFont="1" applyBorder="1" applyProtection="1"/>
    <xf numFmtId="0" fontId="16" fillId="0" borderId="4" xfId="11" applyBorder="1" applyProtection="1"/>
    <xf numFmtId="0" fontId="89" fillId="0" borderId="0" xfId="11" applyFont="1" applyAlignment="1" applyProtection="1">
      <alignment vertical="center"/>
    </xf>
    <xf numFmtId="0" fontId="82" fillId="0" borderId="0" xfId="11" applyFont="1" applyAlignment="1" applyProtection="1">
      <alignment vertical="center"/>
    </xf>
    <xf numFmtId="0" fontId="16" fillId="0" borderId="0" xfId="11" applyAlignment="1" applyProtection="1">
      <alignment textRotation="180"/>
    </xf>
    <xf numFmtId="164" fontId="66" fillId="0" borderId="0" xfId="16" applyNumberFormat="1" applyFont="1" applyBorder="1" applyAlignment="1" applyProtection="1">
      <alignment horizontal="center" vertical="center"/>
    </xf>
    <xf numFmtId="9" fontId="66" fillId="0" borderId="5" xfId="12" applyFont="1" applyBorder="1" applyAlignment="1" applyProtection="1">
      <alignment horizontal="right" vertical="center"/>
    </xf>
    <xf numFmtId="0" fontId="66" fillId="0" borderId="67" xfId="11" applyFont="1" applyBorder="1" applyAlignment="1" applyProtection="1">
      <alignment vertical="center"/>
    </xf>
    <xf numFmtId="0" fontId="5" fillId="0" borderId="0" xfId="14" applyProtection="1"/>
    <xf numFmtId="0" fontId="65" fillId="0" borderId="0" xfId="14" applyFont="1" applyProtection="1"/>
    <xf numFmtId="0" fontId="19" fillId="0" borderId="57" xfId="14" applyFont="1" applyBorder="1" applyAlignment="1" applyProtection="1">
      <alignment horizontal="center" vertical="center" wrapText="1"/>
    </xf>
    <xf numFmtId="0" fontId="5" fillId="0" borderId="55" xfId="14" applyBorder="1" applyProtection="1"/>
    <xf numFmtId="0" fontId="66" fillId="0" borderId="58" xfId="14" applyFont="1" applyBorder="1" applyAlignment="1" applyProtection="1">
      <alignment wrapText="1"/>
    </xf>
    <xf numFmtId="0" fontId="5" fillId="0" borderId="57" xfId="14" applyBorder="1" applyProtection="1"/>
    <xf numFmtId="10" fontId="0" fillId="0" borderId="58" xfId="15" applyNumberFormat="1" applyFont="1" applyBorder="1" applyProtection="1"/>
    <xf numFmtId="0" fontId="5" fillId="0" borderId="59" xfId="14" applyBorder="1" applyProtection="1"/>
    <xf numFmtId="0" fontId="66" fillId="0" borderId="59" xfId="14" applyFont="1" applyBorder="1" applyAlignment="1" applyProtection="1">
      <alignment wrapText="1"/>
    </xf>
    <xf numFmtId="0" fontId="19" fillId="0" borderId="55" xfId="14" applyFont="1" applyBorder="1" applyAlignment="1" applyProtection="1">
      <alignment horizontal="center" vertical="center" wrapText="1"/>
    </xf>
    <xf numFmtId="0" fontId="67" fillId="0" borderId="58" xfId="14" applyFont="1" applyBorder="1" applyAlignment="1" applyProtection="1">
      <alignment horizontal="right" wrapText="1"/>
      <protection locked="0"/>
    </xf>
    <xf numFmtId="0" fontId="68" fillId="0" borderId="59" xfId="14" applyFont="1" applyBorder="1" applyAlignment="1" applyProtection="1">
      <alignment horizontal="right" wrapText="1"/>
      <protection locked="0"/>
    </xf>
    <xf numFmtId="10" fontId="0" fillId="0" borderId="59" xfId="15" applyNumberFormat="1" applyFont="1" applyBorder="1" applyProtection="1"/>
    <xf numFmtId="10" fontId="0" fillId="21" borderId="5" xfId="15" applyNumberFormat="1" applyFont="1" applyFill="1" applyBorder="1" applyProtection="1"/>
    <xf numFmtId="10" fontId="0" fillId="21" borderId="58" xfId="15" applyNumberFormat="1" applyFont="1" applyFill="1" applyBorder="1" applyProtection="1"/>
    <xf numFmtId="10" fontId="0" fillId="21" borderId="63" xfId="15" applyNumberFormat="1" applyFont="1" applyFill="1" applyBorder="1" applyProtection="1"/>
    <xf numFmtId="0" fontId="4" fillId="0" borderId="0" xfId="8" applyFont="1"/>
    <xf numFmtId="0" fontId="66" fillId="17" borderId="59" xfId="14" applyFont="1" applyFill="1" applyBorder="1" applyAlignment="1" applyProtection="1">
      <alignment wrapText="1"/>
    </xf>
    <xf numFmtId="0" fontId="3" fillId="0" borderId="0" xfId="8" applyFont="1" applyBorder="1"/>
    <xf numFmtId="0" fontId="3" fillId="0" borderId="0" xfId="8" applyFont="1"/>
    <xf numFmtId="3" fontId="55" fillId="16" borderId="0" xfId="8" applyNumberFormat="1" applyFont="1" applyFill="1" applyBorder="1" applyAlignment="1" applyProtection="1">
      <alignment vertical="top" wrapText="1"/>
    </xf>
    <xf numFmtId="0" fontId="81" fillId="0" borderId="1" xfId="11" applyFont="1" applyBorder="1" applyProtection="1"/>
    <xf numFmtId="0" fontId="81" fillId="0" borderId="0" xfId="11" applyFont="1" applyBorder="1" applyProtection="1"/>
    <xf numFmtId="0" fontId="69" fillId="0" borderId="0" xfId="11" applyFont="1" applyBorder="1" applyAlignment="1" applyProtection="1">
      <alignment horizontal="right"/>
    </xf>
    <xf numFmtId="0" fontId="80" fillId="0" borderId="55" xfId="11" applyFont="1" applyBorder="1" applyProtection="1"/>
    <xf numFmtId="0" fontId="64" fillId="15" borderId="0" xfId="8" applyFont="1" applyFill="1" applyAlignment="1" applyProtection="1">
      <alignment horizontal="left" vertical="center"/>
    </xf>
    <xf numFmtId="14" fontId="16" fillId="10" borderId="5" xfId="4" applyNumberFormat="1" applyFont="1" applyFill="1" applyBorder="1" applyAlignment="1">
      <alignment horizontal="center" vertical="center" wrapText="1"/>
    </xf>
    <xf numFmtId="0" fontId="16" fillId="10" borderId="5" xfId="4" applyNumberFormat="1" applyFont="1" applyFill="1" applyBorder="1" applyAlignment="1">
      <alignment horizontal="center" vertical="center" wrapText="1"/>
    </xf>
    <xf numFmtId="1" fontId="16" fillId="8" borderId="5" xfId="4" applyNumberFormat="1" applyFont="1" applyFill="1" applyBorder="1" applyAlignment="1">
      <alignment horizontal="center" vertical="center" wrapText="1"/>
    </xf>
    <xf numFmtId="1" fontId="16" fillId="10" borderId="5" xfId="4" applyNumberFormat="1" applyFont="1" applyFill="1" applyBorder="1" applyAlignment="1">
      <alignment horizontal="center" vertical="center" wrapText="1"/>
    </xf>
    <xf numFmtId="0" fontId="16" fillId="8" borderId="5" xfId="4" applyFont="1" applyFill="1" applyBorder="1" applyAlignment="1">
      <alignment horizontal="center" vertical="center" wrapText="1"/>
    </xf>
    <xf numFmtId="49" fontId="16" fillId="0" borderId="5" xfId="4" applyNumberFormat="1" applyFont="1" applyBorder="1" applyAlignment="1">
      <alignment horizontal="center" vertical="center" wrapText="1"/>
    </xf>
    <xf numFmtId="49" fontId="16" fillId="8" borderId="5" xfId="4" applyNumberFormat="1" applyFont="1" applyFill="1" applyBorder="1" applyAlignment="1">
      <alignment horizontal="center" vertical="center" wrapText="1"/>
    </xf>
    <xf numFmtId="3" fontId="16" fillId="8" borderId="5" xfId="4" applyNumberFormat="1" applyFont="1" applyFill="1" applyBorder="1" applyAlignment="1">
      <alignment horizontal="center" vertical="center" wrapText="1"/>
    </xf>
    <xf numFmtId="2" fontId="16" fillId="0" borderId="5" xfId="4" applyNumberFormat="1" applyFont="1" applyBorder="1" applyAlignment="1">
      <alignment horizontal="center" vertical="center" wrapText="1"/>
    </xf>
    <xf numFmtId="9" fontId="16" fillId="8" borderId="5" xfId="7" applyFont="1" applyFill="1" applyBorder="1" applyAlignment="1">
      <alignment horizontal="center" vertical="center" wrapText="1"/>
    </xf>
    <xf numFmtId="3" fontId="16" fillId="0" borderId="5" xfId="4" applyNumberFormat="1" applyFont="1" applyBorder="1" applyAlignment="1">
      <alignment horizontal="center" vertical="center" wrapText="1"/>
    </xf>
    <xf numFmtId="14" fontId="16" fillId="11" borderId="5" xfId="0" applyNumberFormat="1" applyFont="1" applyFill="1" applyBorder="1" applyAlignment="1">
      <alignment vertical="center"/>
    </xf>
    <xf numFmtId="0" fontId="16" fillId="0" borderId="0" xfId="0" applyFont="1" applyAlignment="1">
      <alignment vertical="center"/>
    </xf>
    <xf numFmtId="0" fontId="91" fillId="0" borderId="0" xfId="4" applyFont="1"/>
    <xf numFmtId="0" fontId="16" fillId="8" borderId="5" xfId="4" applyNumberFormat="1" applyFont="1" applyFill="1" applyBorder="1" applyAlignment="1">
      <alignment horizontal="center" vertical="center" wrapText="1"/>
    </xf>
    <xf numFmtId="0" fontId="91" fillId="0" borderId="0" xfId="4" applyFont="1" applyAlignment="1">
      <alignment horizontal="center" vertical="center" wrapText="1"/>
    </xf>
    <xf numFmtId="0" fontId="66" fillId="17" borderId="59" xfId="14" applyFont="1" applyFill="1" applyBorder="1" applyAlignment="1" applyProtection="1">
      <alignment horizontal="right" wrapText="1"/>
      <protection locked="0"/>
    </xf>
    <xf numFmtId="0" fontId="68" fillId="17" borderId="59" xfId="14" applyFont="1" applyFill="1" applyBorder="1" applyAlignment="1" applyProtection="1">
      <alignment horizontal="right" wrapText="1"/>
      <protection locked="0"/>
    </xf>
    <xf numFmtId="0" fontId="97" fillId="0" borderId="0" xfId="4" applyFont="1" applyAlignment="1">
      <alignment horizontal="center" vertical="center" wrapText="1"/>
    </xf>
    <xf numFmtId="0" fontId="91" fillId="0" borderId="0" xfId="4" applyNumberFormat="1" applyFont="1" applyAlignment="1">
      <alignment horizontal="center" vertical="center" wrapText="1"/>
    </xf>
    <xf numFmtId="0" fontId="98" fillId="0" borderId="0" xfId="8" applyFont="1" applyFill="1" applyAlignment="1" applyProtection="1">
      <alignment vertical="top"/>
    </xf>
    <xf numFmtId="0" fontId="34" fillId="0" borderId="0" xfId="8" applyFont="1" applyFill="1" applyAlignment="1" applyProtection="1">
      <alignment vertical="top"/>
    </xf>
    <xf numFmtId="0" fontId="36" fillId="0" borderId="0" xfId="8" applyFont="1" applyFill="1" applyAlignment="1" applyProtection="1">
      <alignment horizontal="left" vertical="top" wrapText="1"/>
    </xf>
    <xf numFmtId="0" fontId="40" fillId="0" borderId="0" xfId="8" applyFont="1" applyFill="1" applyProtection="1"/>
    <xf numFmtId="0" fontId="76" fillId="0" borderId="0" xfId="14" applyFont="1" applyAlignment="1" applyProtection="1">
      <alignment vertical="center"/>
    </xf>
    <xf numFmtId="0" fontId="41" fillId="0" borderId="0" xfId="8" applyFont="1" applyAlignment="1" applyProtection="1">
      <alignment horizontal="left" vertical="top" wrapText="1"/>
    </xf>
    <xf numFmtId="3" fontId="55" fillId="16" borderId="0" xfId="8" applyNumberFormat="1" applyFont="1" applyFill="1" applyBorder="1" applyAlignment="1" applyProtection="1">
      <alignment horizontal="left" vertical="top" wrapText="1"/>
    </xf>
    <xf numFmtId="0" fontId="81" fillId="0" borderId="0" xfId="11" applyFont="1" applyProtection="1"/>
    <xf numFmtId="0" fontId="79" fillId="0" borderId="0" xfId="11" applyFont="1" applyAlignment="1" applyProtection="1">
      <alignment horizontal="center" vertical="center"/>
    </xf>
    <xf numFmtId="0" fontId="81" fillId="0" borderId="65" xfId="11" applyFont="1" applyBorder="1" applyProtection="1"/>
    <xf numFmtId="3" fontId="55" fillId="0" borderId="0" xfId="8" applyNumberFormat="1" applyFont="1" applyAlignment="1" applyProtection="1">
      <alignment vertical="top"/>
    </xf>
    <xf numFmtId="0" fontId="78" fillId="17" borderId="59" xfId="14" applyFont="1" applyFill="1" applyBorder="1" applyAlignment="1" applyProtection="1">
      <alignment wrapText="1"/>
    </xf>
    <xf numFmtId="0" fontId="66" fillId="0" borderId="5" xfId="16" applyNumberFormat="1" applyFont="1" applyBorder="1" applyAlignment="1" applyProtection="1">
      <alignment horizontal="right" vertical="center"/>
    </xf>
    <xf numFmtId="0" fontId="101" fillId="0" borderId="0" xfId="17" applyFont="1" applyAlignment="1">
      <alignment horizontal="center"/>
    </xf>
    <xf numFmtId="0" fontId="101" fillId="0" borderId="0" xfId="17" applyFont="1" applyAlignment="1"/>
    <xf numFmtId="0" fontId="18" fillId="4" borderId="5" xfId="14" applyFont="1" applyFill="1" applyBorder="1" applyAlignment="1">
      <alignment horizontal="center" vertical="center" wrapText="1"/>
    </xf>
    <xf numFmtId="0" fontId="73" fillId="4" borderId="5" xfId="14" applyFont="1" applyFill="1" applyBorder="1" applyAlignment="1" applyProtection="1">
      <alignment horizontal="center" vertical="center" wrapText="1"/>
    </xf>
    <xf numFmtId="0" fontId="18" fillId="4" borderId="5" xfId="14" applyFont="1" applyFill="1" applyBorder="1" applyAlignment="1" applyProtection="1">
      <alignment horizontal="center" vertical="center" wrapText="1"/>
    </xf>
    <xf numFmtId="169" fontId="78" fillId="11" borderId="5" xfId="14" applyNumberFormat="1" applyFont="1" applyFill="1" applyBorder="1" applyAlignment="1">
      <alignment horizontal="center" vertical="center" wrapText="1"/>
    </xf>
    <xf numFmtId="0" fontId="77" fillId="0" borderId="0" xfId="17" applyFont="1" applyAlignment="1">
      <alignment vertical="center" wrapText="1"/>
    </xf>
    <xf numFmtId="0" fontId="2" fillId="0" borderId="0" xfId="17" applyAlignment="1">
      <alignment vertical="center"/>
    </xf>
    <xf numFmtId="169" fontId="2" fillId="0" borderId="0" xfId="17" applyNumberFormat="1" applyAlignment="1">
      <alignment vertical="center"/>
    </xf>
    <xf numFmtId="0" fontId="66" fillId="0" borderId="58" xfId="17" applyFont="1" applyBorder="1" applyAlignment="1">
      <alignment wrapText="1"/>
    </xf>
    <xf numFmtId="0" fontId="2" fillId="0" borderId="57" xfId="17" applyBorder="1"/>
    <xf numFmtId="0" fontId="2" fillId="0" borderId="57" xfId="17" applyBorder="1" applyAlignment="1">
      <alignment vertical="center"/>
    </xf>
    <xf numFmtId="0" fontId="66" fillId="0" borderId="64" xfId="17" applyFont="1" applyBorder="1" applyAlignment="1">
      <alignment wrapText="1"/>
    </xf>
    <xf numFmtId="0" fontId="73" fillId="4" borderId="5" xfId="17" applyFont="1" applyFill="1" applyBorder="1" applyAlignment="1">
      <alignment horizontal="center" vertical="center" wrapText="1"/>
    </xf>
    <xf numFmtId="169" fontId="18" fillId="4" borderId="5" xfId="14" applyNumberFormat="1" applyFont="1" applyFill="1" applyBorder="1" applyAlignment="1">
      <alignment horizontal="center" vertical="center" wrapText="1"/>
    </xf>
    <xf numFmtId="0" fontId="65" fillId="0" borderId="57" xfId="17" applyFont="1" applyBorder="1" applyAlignment="1">
      <alignment horizontal="center" vertical="center" wrapText="1"/>
    </xf>
    <xf numFmtId="0" fontId="104" fillId="0" borderId="0" xfId="14" applyFont="1" applyProtection="1"/>
    <xf numFmtId="9" fontId="0" fillId="0" borderId="58" xfId="7" applyFont="1" applyBorder="1" applyAlignment="1">
      <alignment horizontal="center"/>
    </xf>
    <xf numFmtId="9" fontId="74" fillId="4" borderId="5" xfId="15" applyNumberFormat="1" applyFont="1" applyFill="1" applyBorder="1" applyAlignment="1">
      <alignment horizontal="center"/>
    </xf>
    <xf numFmtId="171" fontId="5" fillId="17" borderId="59" xfId="14" applyNumberFormat="1" applyFill="1" applyBorder="1" applyProtection="1">
      <protection locked="0"/>
    </xf>
    <xf numFmtId="171" fontId="18" fillId="4" borderId="5" xfId="14" applyNumberFormat="1" applyFont="1" applyFill="1" applyBorder="1" applyAlignment="1">
      <alignment horizontal="center" vertical="center" wrapText="1"/>
    </xf>
    <xf numFmtId="171" fontId="18" fillId="4" borderId="5" xfId="14" applyNumberFormat="1" applyFont="1" applyFill="1" applyBorder="1" applyAlignment="1" applyProtection="1">
      <alignment horizontal="center" vertical="center" wrapText="1"/>
    </xf>
    <xf numFmtId="171" fontId="2" fillId="0" borderId="58" xfId="17" applyNumberFormat="1" applyBorder="1" applyProtection="1">
      <protection locked="0"/>
    </xf>
    <xf numFmtId="171" fontId="18" fillId="4" borderId="5" xfId="17" applyNumberFormat="1" applyFont="1" applyFill="1" applyBorder="1" applyAlignment="1">
      <alignment vertical="center"/>
    </xf>
    <xf numFmtId="171" fontId="2" fillId="0" borderId="64" xfId="17" applyNumberFormat="1" applyBorder="1"/>
    <xf numFmtId="171" fontId="73" fillId="4" borderId="5" xfId="17" applyNumberFormat="1" applyFont="1" applyFill="1" applyBorder="1" applyAlignment="1">
      <alignment horizontal="center" vertical="center" wrapText="1"/>
    </xf>
    <xf numFmtId="9" fontId="74" fillId="4" borderId="5" xfId="15" applyNumberFormat="1" applyFont="1" applyFill="1" applyBorder="1" applyAlignment="1" applyProtection="1">
      <alignment horizontal="center" vertical="center" wrapText="1"/>
    </xf>
    <xf numFmtId="0" fontId="18" fillId="4" borderId="5" xfId="14" applyFont="1" applyFill="1" applyBorder="1" applyAlignment="1" applyProtection="1">
      <alignment horizontal="right"/>
    </xf>
    <xf numFmtId="0" fontId="65" fillId="0" borderId="0" xfId="14" applyFont="1" applyAlignment="1">
      <alignment vertical="center"/>
    </xf>
    <xf numFmtId="0" fontId="22" fillId="0" borderId="0" xfId="14" applyFont="1" applyAlignment="1">
      <alignment vertical="center"/>
    </xf>
    <xf numFmtId="0" fontId="22" fillId="0" borderId="0" xfId="14" applyFont="1" applyAlignment="1">
      <alignment horizontal="center" vertical="center"/>
    </xf>
    <xf numFmtId="0" fontId="19" fillId="0" borderId="0" xfId="14" applyFont="1"/>
    <xf numFmtId="0" fontId="73" fillId="4" borderId="5" xfId="14" applyFont="1" applyFill="1" applyBorder="1" applyAlignment="1">
      <alignment horizontal="center" vertical="center" wrapText="1"/>
    </xf>
    <xf numFmtId="0" fontId="74" fillId="4" borderId="5" xfId="14" applyFont="1" applyFill="1" applyBorder="1" applyAlignment="1">
      <alignment horizontal="center" vertical="center" wrapText="1"/>
    </xf>
    <xf numFmtId="0" fontId="18" fillId="4" borderId="5" xfId="14" applyFont="1" applyFill="1" applyBorder="1" applyAlignment="1">
      <alignment horizontal="left" wrapText="1"/>
    </xf>
    <xf numFmtId="171" fontId="18" fillId="4" borderId="5" xfId="14" applyNumberFormat="1" applyFont="1" applyFill="1" applyBorder="1"/>
    <xf numFmtId="0" fontId="5" fillId="10" borderId="0" xfId="14" applyFill="1"/>
    <xf numFmtId="0" fontId="2" fillId="0" borderId="0" xfId="17"/>
    <xf numFmtId="10" fontId="75" fillId="0" borderId="0" xfId="15" applyNumberFormat="1" applyFont="1" applyFill="1" applyBorder="1" applyAlignment="1" applyProtection="1">
      <alignment vertical="center"/>
    </xf>
    <xf numFmtId="10" fontId="16" fillId="0" borderId="0" xfId="15" applyNumberFormat="1" applyFont="1" applyFill="1" applyBorder="1" applyAlignment="1" applyProtection="1">
      <alignment vertical="center"/>
    </xf>
    <xf numFmtId="0" fontId="2" fillId="0" borderId="55" xfId="17" applyBorder="1"/>
    <xf numFmtId="9" fontId="0" fillId="0" borderId="59" xfId="15" applyNumberFormat="1" applyFont="1" applyBorder="1" applyAlignment="1">
      <alignment horizontal="center"/>
    </xf>
    <xf numFmtId="9" fontId="0" fillId="0" borderId="58" xfId="15" applyNumberFormat="1" applyFont="1" applyBorder="1" applyAlignment="1">
      <alignment horizontal="center"/>
    </xf>
    <xf numFmtId="9" fontId="18" fillId="4" borderId="5" xfId="15" applyNumberFormat="1" applyFont="1" applyFill="1" applyBorder="1" applyAlignment="1">
      <alignment horizontal="center"/>
    </xf>
    <xf numFmtId="9" fontId="0" fillId="0" borderId="57" xfId="15" applyNumberFormat="1" applyFont="1" applyBorder="1" applyAlignment="1">
      <alignment horizontal="center"/>
    </xf>
    <xf numFmtId="9" fontId="0" fillId="0" borderId="0" xfId="15" applyNumberFormat="1" applyFont="1" applyBorder="1" applyAlignment="1">
      <alignment horizontal="center"/>
    </xf>
    <xf numFmtId="9" fontId="18" fillId="4" borderId="5" xfId="15" applyNumberFormat="1" applyFont="1" applyFill="1" applyBorder="1" applyAlignment="1">
      <alignment horizontal="center" vertical="center" wrapText="1"/>
    </xf>
    <xf numFmtId="0" fontId="19" fillId="0" borderId="0" xfId="14" applyFont="1" applyBorder="1" applyAlignment="1">
      <alignment horizontal="center" vertical="center" wrapText="1"/>
    </xf>
    <xf numFmtId="0" fontId="5" fillId="0" borderId="0" xfId="14" applyBorder="1"/>
    <xf numFmtId="0" fontId="2" fillId="0" borderId="0" xfId="17" applyBorder="1"/>
    <xf numFmtId="171" fontId="18" fillId="4" borderId="5" xfId="17" applyNumberFormat="1" applyFont="1" applyFill="1" applyBorder="1" applyAlignment="1">
      <alignment horizontal="center" vertical="center" wrapText="1"/>
    </xf>
    <xf numFmtId="0" fontId="103" fillId="0" borderId="0" xfId="17" applyFont="1" applyAlignment="1">
      <alignment horizontal="center"/>
    </xf>
    <xf numFmtId="171" fontId="18" fillId="4" borderId="5" xfId="14" applyNumberFormat="1" applyFont="1" applyFill="1" applyBorder="1" applyAlignment="1">
      <alignment horizontal="right"/>
    </xf>
    <xf numFmtId="0" fontId="5" fillId="10" borderId="0" xfId="14" applyFill="1" applyBorder="1"/>
    <xf numFmtId="171" fontId="18" fillId="10" borderId="0" xfId="17" applyNumberFormat="1" applyFont="1" applyFill="1" applyBorder="1" applyAlignment="1">
      <alignment horizontal="center" vertical="center" wrapText="1"/>
    </xf>
    <xf numFmtId="0" fontId="77" fillId="10" borderId="0" xfId="17" applyFont="1" applyFill="1" applyBorder="1" applyAlignment="1">
      <alignment horizontal="center" vertical="center" wrapText="1"/>
    </xf>
    <xf numFmtId="0" fontId="19" fillId="10" borderId="0" xfId="17" applyFont="1" applyFill="1" applyBorder="1" applyAlignment="1">
      <alignment horizontal="center" vertical="center" wrapText="1"/>
    </xf>
    <xf numFmtId="9" fontId="18" fillId="10" borderId="0" xfId="7" applyFont="1" applyFill="1" applyBorder="1" applyAlignment="1">
      <alignment horizontal="center" vertical="center" wrapText="1"/>
    </xf>
    <xf numFmtId="0" fontId="2" fillId="10" borderId="0" xfId="17" applyFill="1" applyBorder="1"/>
    <xf numFmtId="171" fontId="18" fillId="4" borderId="60" xfId="14" applyNumberFormat="1" applyFont="1" applyFill="1" applyBorder="1" applyAlignment="1">
      <alignment horizontal="right"/>
    </xf>
    <xf numFmtId="0" fontId="73" fillId="10" borderId="0" xfId="17" applyFont="1" applyFill="1" applyBorder="1" applyAlignment="1">
      <alignment horizontal="center" vertical="center" wrapText="1"/>
    </xf>
    <xf numFmtId="169" fontId="2" fillId="0" borderId="69" xfId="17" applyNumberFormat="1" applyBorder="1"/>
    <xf numFmtId="9" fontId="18" fillId="4" borderId="56" xfId="7" applyFont="1" applyFill="1" applyBorder="1" applyAlignment="1">
      <alignment horizontal="center"/>
    </xf>
    <xf numFmtId="49" fontId="105" fillId="4" borderId="5" xfId="14" applyNumberFormat="1" applyFont="1" applyFill="1" applyBorder="1" applyAlignment="1">
      <alignment horizontal="center" vertical="center" wrapText="1"/>
    </xf>
    <xf numFmtId="9" fontId="78" fillId="0" borderId="5" xfId="12" applyFont="1" applyFill="1" applyBorder="1" applyProtection="1"/>
    <xf numFmtId="9" fontId="78" fillId="0" borderId="5" xfId="7" applyFont="1" applyFill="1" applyBorder="1" applyProtection="1"/>
    <xf numFmtId="0" fontId="44" fillId="0" borderId="0" xfId="14" applyFont="1"/>
    <xf numFmtId="0" fontId="22" fillId="0" borderId="55" xfId="14" applyFont="1" applyBorder="1" applyAlignment="1">
      <alignment vertical="center"/>
    </xf>
    <xf numFmtId="0" fontId="107" fillId="0" borderId="0" xfId="14" applyFont="1" applyAlignment="1">
      <alignment horizontal="right" vertical="center"/>
    </xf>
    <xf numFmtId="0" fontId="19" fillId="22" borderId="56" xfId="14" applyFont="1" applyFill="1" applyBorder="1" applyAlignment="1">
      <alignment horizontal="center" vertical="center" wrapText="1"/>
    </xf>
    <xf numFmtId="0" fontId="18" fillId="4" borderId="56" xfId="14" applyFont="1" applyFill="1" applyBorder="1" applyAlignment="1">
      <alignment horizontal="center" vertical="center" wrapText="1"/>
    </xf>
    <xf numFmtId="0" fontId="19" fillId="11" borderId="8" xfId="14" applyFont="1" applyFill="1" applyBorder="1" applyAlignment="1">
      <alignment horizontal="center" vertical="center" wrapText="1"/>
    </xf>
    <xf numFmtId="0" fontId="5" fillId="0" borderId="5" xfId="14" applyBorder="1" applyAlignment="1">
      <alignment horizontal="right"/>
    </xf>
    <xf numFmtId="0" fontId="5" fillId="0" borderId="60" xfId="14" applyBorder="1" applyAlignment="1">
      <alignment horizontal="center"/>
    </xf>
    <xf numFmtId="0" fontId="5" fillId="0" borderId="5" xfId="14" applyBorder="1" applyAlignment="1">
      <alignment horizontal="center"/>
    </xf>
    <xf numFmtId="1" fontId="5" fillId="21" borderId="5" xfId="14" applyNumberFormat="1" applyFill="1" applyBorder="1" applyAlignment="1">
      <alignment horizontal="center"/>
    </xf>
    <xf numFmtId="0" fontId="78" fillId="11" borderId="5" xfId="14" applyFont="1" applyFill="1" applyBorder="1" applyAlignment="1">
      <alignment horizontal="center" vertical="center" wrapText="1"/>
    </xf>
    <xf numFmtId="0" fontId="19" fillId="5" borderId="8" xfId="14" applyFont="1" applyFill="1" applyBorder="1"/>
    <xf numFmtId="0" fontId="19" fillId="5" borderId="61" xfId="14" applyFont="1" applyFill="1" applyBorder="1"/>
    <xf numFmtId="169" fontId="5" fillId="6" borderId="62" xfId="14" applyNumberFormat="1" applyFill="1" applyBorder="1"/>
    <xf numFmtId="0" fontId="5" fillId="2" borderId="57" xfId="14" applyFill="1" applyBorder="1"/>
    <xf numFmtId="169" fontId="2" fillId="5" borderId="62" xfId="17" applyNumberFormat="1" applyFill="1" applyBorder="1"/>
    <xf numFmtId="169" fontId="5" fillId="19" borderId="62" xfId="14" applyNumberFormat="1" applyFill="1" applyBorder="1"/>
    <xf numFmtId="169" fontId="5" fillId="5" borderId="62" xfId="14" applyNumberFormat="1" applyFill="1" applyBorder="1"/>
    <xf numFmtId="169" fontId="66" fillId="19" borderId="62" xfId="14" applyNumberFormat="1" applyFont="1" applyFill="1" applyBorder="1"/>
    <xf numFmtId="10" fontId="16" fillId="19" borderId="62" xfId="15" applyNumberFormat="1" applyFont="1" applyFill="1" applyBorder="1" applyProtection="1"/>
    <xf numFmtId="170" fontId="5" fillId="0" borderId="5" xfId="14" applyNumberFormat="1" applyBorder="1"/>
    <xf numFmtId="0" fontId="25" fillId="0" borderId="58" xfId="14" applyFont="1" applyBorder="1"/>
    <xf numFmtId="169" fontId="5" fillId="0" borderId="58" xfId="14" applyNumberFormat="1" applyBorder="1"/>
    <xf numFmtId="169" fontId="5" fillId="21" borderId="58" xfId="14" applyNumberFormat="1" applyFill="1" applyBorder="1"/>
    <xf numFmtId="0" fontId="25" fillId="0" borderId="63" xfId="14" applyFont="1" applyBorder="1"/>
    <xf numFmtId="169" fontId="5" fillId="0" borderId="63" xfId="14" applyNumberFormat="1" applyBorder="1"/>
    <xf numFmtId="169" fontId="5" fillId="21" borderId="63" xfId="14" applyNumberFormat="1" applyFill="1" applyBorder="1"/>
    <xf numFmtId="169" fontId="5" fillId="2" borderId="58" xfId="14" applyNumberFormat="1" applyFill="1" applyBorder="1"/>
    <xf numFmtId="10" fontId="0" fillId="2" borderId="58" xfId="15" applyNumberFormat="1" applyFont="1" applyFill="1" applyBorder="1" applyProtection="1"/>
    <xf numFmtId="0" fontId="25" fillId="0" borderId="64" xfId="14" applyFont="1" applyBorder="1"/>
    <xf numFmtId="169" fontId="5" fillId="0" borderId="64" xfId="14" applyNumberFormat="1" applyBorder="1"/>
    <xf numFmtId="169" fontId="5" fillId="2" borderId="63" xfId="14" applyNumberFormat="1" applyFill="1" applyBorder="1"/>
    <xf numFmtId="10" fontId="0" fillId="2" borderId="63" xfId="15" applyNumberFormat="1" applyFont="1" applyFill="1" applyBorder="1" applyProtection="1"/>
    <xf numFmtId="0" fontId="19" fillId="10" borderId="0" xfId="14" applyFont="1" applyFill="1"/>
    <xf numFmtId="0" fontId="19" fillId="2" borderId="62" xfId="14" applyFont="1" applyFill="1" applyBorder="1"/>
    <xf numFmtId="169" fontId="5" fillId="5" borderId="56" xfId="14" applyNumberFormat="1" applyFill="1" applyBorder="1"/>
    <xf numFmtId="169" fontId="5" fillId="22" borderId="56" xfId="14" applyNumberFormat="1" applyFill="1" applyBorder="1"/>
    <xf numFmtId="169" fontId="2" fillId="18" borderId="62" xfId="17" applyNumberFormat="1" applyFill="1" applyBorder="1"/>
    <xf numFmtId="169" fontId="5" fillId="12" borderId="56" xfId="14" applyNumberFormat="1" applyFill="1" applyBorder="1"/>
    <xf numFmtId="169" fontId="5" fillId="19" borderId="56" xfId="14" applyNumberFormat="1" applyFill="1" applyBorder="1"/>
    <xf numFmtId="0" fontId="5" fillId="10" borderId="63" xfId="14" applyFill="1" applyBorder="1"/>
    <xf numFmtId="169" fontId="5" fillId="10" borderId="63" xfId="14" applyNumberFormat="1" applyFill="1" applyBorder="1"/>
    <xf numFmtId="0" fontId="25" fillId="0" borderId="5" xfId="14" applyFont="1" applyBorder="1"/>
    <xf numFmtId="169" fontId="5" fillId="0" borderId="5" xfId="14" applyNumberFormat="1" applyBorder="1"/>
    <xf numFmtId="169" fontId="5" fillId="19" borderId="5" xfId="14" applyNumberFormat="1" applyFill="1" applyBorder="1"/>
    <xf numFmtId="170" fontId="5" fillId="0" borderId="8" xfId="14" applyNumberFormat="1" applyBorder="1"/>
    <xf numFmtId="169" fontId="5" fillId="0" borderId="0" xfId="14" applyNumberFormat="1"/>
    <xf numFmtId="169" fontId="78" fillId="22" borderId="5" xfId="14" applyNumberFormat="1" applyFont="1" applyFill="1" applyBorder="1" applyAlignment="1">
      <alignment horizontal="center" vertical="center" wrapText="1"/>
    </xf>
    <xf numFmtId="10" fontId="18" fillId="4" borderId="5" xfId="15" applyNumberFormat="1" applyFont="1" applyFill="1" applyBorder="1" applyAlignment="1" applyProtection="1">
      <alignment horizontal="right" vertical="center" wrapText="1"/>
    </xf>
    <xf numFmtId="169" fontId="19" fillId="11" borderId="5" xfId="14" applyNumberFormat="1" applyFont="1" applyFill="1" applyBorder="1" applyAlignment="1">
      <alignment horizontal="center" vertical="center" wrapText="1"/>
    </xf>
    <xf numFmtId="169" fontId="19" fillId="22" borderId="5" xfId="14" applyNumberFormat="1" applyFont="1" applyFill="1" applyBorder="1" applyAlignment="1">
      <alignment horizontal="center" vertical="center" wrapText="1"/>
    </xf>
    <xf numFmtId="170" fontId="5" fillId="2" borderId="5" xfId="14" applyNumberFormat="1" applyFill="1" applyBorder="1"/>
    <xf numFmtId="0" fontId="5" fillId="2" borderId="5" xfId="14" applyFill="1" applyBorder="1"/>
    <xf numFmtId="169" fontId="5" fillId="2" borderId="5" xfId="14" applyNumberFormat="1" applyFill="1" applyBorder="1"/>
    <xf numFmtId="170" fontId="18" fillId="4" borderId="5" xfId="14" applyNumberFormat="1" applyFont="1" applyFill="1" applyBorder="1"/>
    <xf numFmtId="0" fontId="23" fillId="4" borderId="5" xfId="14" applyFont="1" applyFill="1" applyBorder="1"/>
    <xf numFmtId="169" fontId="44" fillId="4" borderId="5" xfId="14" applyNumberFormat="1" applyFont="1" applyFill="1" applyBorder="1"/>
    <xf numFmtId="10" fontId="75" fillId="4" borderId="5" xfId="15" applyNumberFormat="1" applyFont="1" applyFill="1" applyBorder="1" applyProtection="1"/>
    <xf numFmtId="170" fontId="5" fillId="0" borderId="0" xfId="14" applyNumberFormat="1"/>
    <xf numFmtId="169" fontId="28" fillId="0" borderId="5" xfId="14" applyNumberFormat="1" applyFont="1" applyBorder="1" applyAlignment="1">
      <alignment horizontal="right"/>
    </xf>
    <xf numFmtId="169" fontId="5" fillId="0" borderId="65" xfId="14" applyNumberFormat="1" applyBorder="1" applyAlignment="1">
      <alignment horizontal="right"/>
    </xf>
    <xf numFmtId="10" fontId="0" fillId="2" borderId="62" xfId="15" applyNumberFormat="1" applyFont="1" applyFill="1" applyBorder="1" applyProtection="1"/>
    <xf numFmtId="10" fontId="75" fillId="4" borderId="63" xfId="15" applyNumberFormat="1" applyFont="1" applyFill="1" applyBorder="1" applyProtection="1"/>
    <xf numFmtId="0" fontId="65" fillId="0" borderId="0" xfId="14" applyFont="1" applyAlignment="1">
      <alignment horizontal="left" vertical="center"/>
    </xf>
    <xf numFmtId="1" fontId="5" fillId="23" borderId="5" xfId="14" applyNumberFormat="1" applyFill="1" applyBorder="1" applyAlignment="1">
      <alignment horizontal="center"/>
    </xf>
    <xf numFmtId="10" fontId="0" fillId="23" borderId="5" xfId="15" applyNumberFormat="1" applyFont="1" applyFill="1" applyBorder="1" applyProtection="1"/>
    <xf numFmtId="169" fontId="5" fillId="23" borderId="58" xfId="14" applyNumberFormat="1" applyFill="1" applyBorder="1"/>
    <xf numFmtId="10" fontId="0" fillId="23" borderId="58" xfId="15" applyNumberFormat="1" applyFont="1" applyFill="1" applyBorder="1" applyProtection="1"/>
    <xf numFmtId="169" fontId="5" fillId="23" borderId="63" xfId="14" applyNumberFormat="1" applyFill="1" applyBorder="1"/>
    <xf numFmtId="10" fontId="0" fillId="23" borderId="63" xfId="15" applyNumberFormat="1" applyFont="1" applyFill="1" applyBorder="1" applyProtection="1"/>
    <xf numFmtId="169" fontId="5" fillId="6" borderId="56" xfId="14" applyNumberFormat="1" applyFill="1" applyBorder="1"/>
    <xf numFmtId="164" fontId="18" fillId="4" borderId="71" xfId="11" applyNumberFormat="1" applyFont="1" applyFill="1" applyBorder="1" applyAlignment="1" applyProtection="1">
      <alignment vertical="center"/>
    </xf>
    <xf numFmtId="164" fontId="18" fillId="4" borderId="72" xfId="11" applyNumberFormat="1" applyFont="1" applyFill="1" applyBorder="1" applyAlignment="1" applyProtection="1">
      <alignment vertical="center"/>
    </xf>
    <xf numFmtId="164" fontId="18" fillId="4" borderId="70" xfId="11" applyNumberFormat="1" applyFont="1" applyFill="1" applyBorder="1" applyAlignment="1" applyProtection="1">
      <alignment vertical="center"/>
    </xf>
    <xf numFmtId="164" fontId="18" fillId="4" borderId="76" xfId="11" applyNumberFormat="1" applyFont="1" applyFill="1" applyBorder="1" applyAlignment="1" applyProtection="1">
      <alignment vertical="center"/>
    </xf>
    <xf numFmtId="164" fontId="66" fillId="6" borderId="5" xfId="16" applyNumberFormat="1" applyFont="1" applyFill="1" applyBorder="1" applyAlignment="1" applyProtection="1">
      <alignment vertical="center"/>
      <protection locked="0"/>
    </xf>
    <xf numFmtId="9" fontId="66" fillId="6" borderId="5" xfId="11" applyNumberFormat="1" applyFont="1" applyFill="1" applyBorder="1" applyAlignment="1" applyProtection="1">
      <alignment horizontal="center" vertical="center"/>
      <protection locked="0"/>
    </xf>
    <xf numFmtId="6" fontId="66" fillId="6" borderId="5" xfId="11" applyNumberFormat="1" applyFont="1" applyFill="1" applyBorder="1" applyAlignment="1" applyProtection="1">
      <alignment vertical="center"/>
      <protection locked="0"/>
    </xf>
    <xf numFmtId="164" fontId="66" fillId="6" borderId="5" xfId="16" applyNumberFormat="1" applyFont="1" applyFill="1" applyBorder="1" applyAlignment="1" applyProtection="1">
      <alignment horizontal="center" vertical="center"/>
    </xf>
    <xf numFmtId="9" fontId="66" fillId="6" borderId="5" xfId="11" applyNumberFormat="1" applyFont="1" applyFill="1" applyBorder="1" applyAlignment="1" applyProtection="1">
      <alignment horizontal="center" vertical="center"/>
    </xf>
    <xf numFmtId="0" fontId="5" fillId="3" borderId="0" xfId="14" applyFill="1"/>
    <xf numFmtId="0" fontId="66" fillId="0" borderId="58" xfId="14" applyFont="1" applyFill="1" applyBorder="1" applyAlignment="1">
      <alignment wrapText="1"/>
    </xf>
    <xf numFmtId="0" fontId="65" fillId="0" borderId="0" xfId="18" applyFont="1" applyAlignment="1">
      <alignment vertical="center"/>
    </xf>
    <xf numFmtId="0" fontId="22" fillId="0" borderId="0" xfId="18" applyFont="1" applyAlignment="1">
      <alignment vertical="center"/>
    </xf>
    <xf numFmtId="0" fontId="1" fillId="0" borderId="0" xfId="18"/>
    <xf numFmtId="0" fontId="22" fillId="0" borderId="0" xfId="18" applyFont="1" applyAlignment="1">
      <alignment horizontal="center" vertical="center"/>
    </xf>
    <xf numFmtId="0" fontId="19" fillId="0" borderId="0" xfId="18" applyFont="1"/>
    <xf numFmtId="171" fontId="18" fillId="4" borderId="5" xfId="18" applyNumberFormat="1" applyFont="1" applyFill="1" applyBorder="1" applyAlignment="1">
      <alignment horizontal="center" vertical="center" wrapText="1"/>
    </xf>
    <xf numFmtId="171" fontId="19" fillId="10" borderId="0" xfId="18" applyNumberFormat="1" applyFont="1" applyFill="1" applyAlignment="1">
      <alignment horizontal="center" vertical="center" wrapText="1"/>
    </xf>
    <xf numFmtId="0" fontId="76" fillId="0" borderId="0" xfId="18" applyFont="1" applyAlignment="1">
      <alignment horizontal="center"/>
    </xf>
    <xf numFmtId="0" fontId="1" fillId="0" borderId="0" xfId="18" applyAlignment="1">
      <alignment vertical="center"/>
    </xf>
    <xf numFmtId="0" fontId="77" fillId="4" borderId="8" xfId="18" applyFont="1" applyFill="1" applyBorder="1" applyAlignment="1">
      <alignment horizontal="center" vertical="center" wrapText="1"/>
    </xf>
    <xf numFmtId="0" fontId="19" fillId="0" borderId="57" xfId="18" applyFont="1" applyBorder="1" applyAlignment="1">
      <alignment vertical="center"/>
    </xf>
    <xf numFmtId="0" fontId="1" fillId="4" borderId="7" xfId="18" applyFill="1" applyBorder="1" applyAlignment="1">
      <alignment vertical="center"/>
    </xf>
    <xf numFmtId="0" fontId="1" fillId="4" borderId="6" xfId="18" applyFill="1" applyBorder="1" applyAlignment="1">
      <alignment vertical="center"/>
    </xf>
    <xf numFmtId="0" fontId="19" fillId="0" borderId="60" xfId="18" applyFont="1" applyBorder="1" applyAlignment="1">
      <alignment vertical="center"/>
    </xf>
    <xf numFmtId="0" fontId="19" fillId="0" borderId="66" xfId="18" applyFont="1" applyBorder="1" applyAlignment="1">
      <alignment vertical="center" wrapText="1"/>
    </xf>
    <xf numFmtId="171" fontId="19" fillId="0" borderId="60" xfId="18" applyNumberFormat="1" applyFont="1" applyBorder="1" applyAlignment="1" applyProtection="1">
      <alignment horizontal="center" vertical="center" wrapText="1"/>
      <protection locked="0"/>
    </xf>
    <xf numFmtId="0" fontId="19" fillId="0" borderId="55" xfId="18" applyFont="1" applyBorder="1" applyAlignment="1">
      <alignment vertical="center"/>
    </xf>
    <xf numFmtId="0" fontId="19" fillId="0" borderId="60" xfId="18" applyFont="1" applyBorder="1" applyAlignment="1">
      <alignment horizontal="center" vertical="center" wrapText="1"/>
    </xf>
    <xf numFmtId="0" fontId="19" fillId="0" borderId="0" xfId="18" applyFont="1" applyAlignment="1">
      <alignment horizontal="center" vertical="center" wrapText="1"/>
    </xf>
    <xf numFmtId="0" fontId="19" fillId="0" borderId="0" xfId="18" applyFont="1" applyAlignment="1">
      <alignment vertical="center" wrapText="1"/>
    </xf>
    <xf numFmtId="0" fontId="1" fillId="0" borderId="58" xfId="18" applyBorder="1" applyAlignment="1">
      <alignment vertical="center"/>
    </xf>
    <xf numFmtId="171" fontId="1" fillId="0" borderId="78" xfId="18" applyNumberFormat="1" applyBorder="1" applyAlignment="1" applyProtection="1">
      <alignment vertical="center"/>
      <protection locked="0"/>
    </xf>
    <xf numFmtId="171" fontId="1" fillId="0" borderId="59" xfId="18" applyNumberFormat="1" applyBorder="1" applyAlignment="1" applyProtection="1">
      <alignment horizontal="center" vertical="center"/>
      <protection locked="0"/>
    </xf>
    <xf numFmtId="171" fontId="1" fillId="0" borderId="58" xfId="18" applyNumberFormat="1" applyBorder="1" applyAlignment="1" applyProtection="1">
      <alignment vertical="center"/>
      <protection locked="0"/>
    </xf>
    <xf numFmtId="171" fontId="78" fillId="24" borderId="68" xfId="18" applyNumberFormat="1" applyFont="1" applyFill="1" applyBorder="1" applyAlignment="1">
      <alignment horizontal="center" vertical="center" wrapText="1"/>
    </xf>
    <xf numFmtId="10" fontId="67" fillId="0" borderId="60" xfId="20" applyNumberFormat="1" applyFont="1" applyFill="1" applyBorder="1" applyAlignment="1" applyProtection="1">
      <alignment horizontal="center" vertical="center"/>
      <protection locked="0"/>
    </xf>
    <xf numFmtId="10" fontId="67" fillId="0" borderId="0" xfId="20" applyNumberFormat="1" applyFont="1" applyFill="1" applyBorder="1" applyAlignment="1" applyProtection="1">
      <alignment horizontal="center" vertical="center"/>
      <protection locked="0"/>
    </xf>
    <xf numFmtId="171" fontId="1" fillId="0" borderId="0" xfId="18" applyNumberFormat="1" applyAlignment="1" applyProtection="1">
      <alignment vertical="center"/>
      <protection locked="0"/>
    </xf>
    <xf numFmtId="171" fontId="18" fillId="0" borderId="0" xfId="18" applyNumberFormat="1" applyFont="1" applyAlignment="1">
      <alignment horizontal="center" vertical="center" wrapText="1"/>
    </xf>
    <xf numFmtId="171" fontId="1" fillId="0" borderId="65" xfId="18" applyNumberFormat="1" applyBorder="1" applyAlignment="1" applyProtection="1">
      <alignment vertical="center"/>
      <protection locked="0"/>
    </xf>
    <xf numFmtId="10" fontId="0" fillId="0" borderId="0" xfId="20" applyNumberFormat="1" applyFont="1" applyFill="1" applyBorder="1" applyAlignment="1" applyProtection="1">
      <alignment horizontal="center" vertical="center"/>
      <protection locked="0"/>
    </xf>
    <xf numFmtId="171" fontId="0" fillId="0" borderId="0" xfId="20" applyNumberFormat="1" applyFont="1" applyFill="1" applyBorder="1" applyAlignment="1" applyProtection="1">
      <alignment horizontal="center" vertical="center"/>
      <protection locked="0"/>
    </xf>
    <xf numFmtId="9" fontId="0" fillId="0" borderId="0" xfId="20" applyFont="1" applyFill="1" applyBorder="1" applyAlignment="1" applyProtection="1">
      <alignment horizontal="center" vertical="center"/>
      <protection locked="0"/>
    </xf>
    <xf numFmtId="0" fontId="1" fillId="0" borderId="64" xfId="18" applyBorder="1" applyAlignment="1">
      <alignment vertical="center"/>
    </xf>
    <xf numFmtId="171" fontId="1" fillId="0" borderId="69" xfId="18" applyNumberFormat="1" applyBorder="1" applyAlignment="1" applyProtection="1">
      <alignment vertical="center"/>
      <protection locked="0"/>
    </xf>
    <xf numFmtId="9" fontId="19" fillId="0" borderId="0" xfId="20" applyFont="1" applyFill="1" applyBorder="1" applyAlignment="1">
      <alignment horizontal="center" vertical="center" wrapText="1"/>
    </xf>
    <xf numFmtId="0" fontId="73" fillId="4" borderId="5" xfId="18" applyFont="1" applyFill="1" applyBorder="1" applyAlignment="1">
      <alignment vertical="center"/>
    </xf>
    <xf numFmtId="171" fontId="19" fillId="4" borderId="8" xfId="18" applyNumberFormat="1" applyFont="1" applyFill="1" applyBorder="1" applyAlignment="1">
      <alignment horizontal="center" vertical="center" wrapText="1"/>
    </xf>
    <xf numFmtId="171" fontId="73" fillId="4" borderId="8" xfId="18" applyNumberFormat="1" applyFont="1" applyFill="1" applyBorder="1" applyAlignment="1">
      <alignment vertical="center" wrapText="1"/>
    </xf>
    <xf numFmtId="171" fontId="73" fillId="4" borderId="5" xfId="18" applyNumberFormat="1" applyFont="1" applyFill="1" applyBorder="1" applyAlignment="1">
      <alignment horizontal="center" vertical="center" wrapText="1"/>
    </xf>
    <xf numFmtId="171" fontId="18" fillId="0" borderId="0" xfId="18" applyNumberFormat="1" applyFont="1" applyAlignment="1">
      <alignment vertical="center" wrapText="1"/>
    </xf>
    <xf numFmtId="171" fontId="18" fillId="4" borderId="8" xfId="18" applyNumberFormat="1" applyFont="1" applyFill="1" applyBorder="1" applyAlignment="1">
      <alignment vertical="center" wrapText="1"/>
    </xf>
    <xf numFmtId="0" fontId="1" fillId="0" borderId="57" xfId="18" applyBorder="1" applyAlignment="1">
      <alignment vertical="center"/>
    </xf>
    <xf numFmtId="171" fontId="1" fillId="0" borderId="1" xfId="18" applyNumberFormat="1" applyBorder="1" applyAlignment="1" applyProtection="1">
      <alignment horizontal="left" vertical="center" wrapText="1"/>
      <protection locked="0"/>
    </xf>
    <xf numFmtId="0" fontId="1" fillId="0" borderId="55" xfId="18" applyBorder="1" applyAlignment="1">
      <alignment vertical="center"/>
    </xf>
    <xf numFmtId="171" fontId="1" fillId="0" borderId="1" xfId="18" applyNumberFormat="1" applyBorder="1" applyAlignment="1" applyProtection="1">
      <alignment vertical="center"/>
      <protection locked="0"/>
    </xf>
    <xf numFmtId="171" fontId="1" fillId="0" borderId="55" xfId="18" applyNumberFormat="1" applyBorder="1" applyAlignment="1" applyProtection="1">
      <alignment vertical="center"/>
      <protection locked="0"/>
    </xf>
    <xf numFmtId="0" fontId="1" fillId="4" borderId="68" xfId="18" applyFill="1" applyBorder="1" applyAlignment="1">
      <alignment vertical="center"/>
    </xf>
    <xf numFmtId="171" fontId="73" fillId="4" borderId="66" xfId="18" applyNumberFormat="1" applyFont="1" applyFill="1" applyBorder="1" applyAlignment="1">
      <alignment vertical="center" wrapText="1"/>
    </xf>
    <xf numFmtId="171" fontId="73" fillId="4" borderId="68" xfId="18" applyNumberFormat="1" applyFont="1" applyFill="1" applyBorder="1" applyAlignment="1">
      <alignment vertical="center" wrapText="1"/>
    </xf>
    <xf numFmtId="171" fontId="18" fillId="4" borderId="66" xfId="18" applyNumberFormat="1" applyFont="1" applyFill="1" applyBorder="1" applyAlignment="1">
      <alignment vertical="center" wrapText="1"/>
    </xf>
    <xf numFmtId="171" fontId="18" fillId="4" borderId="68" xfId="18" applyNumberFormat="1" applyFont="1" applyFill="1" applyBorder="1" applyAlignment="1">
      <alignment vertical="center" wrapText="1"/>
    </xf>
    <xf numFmtId="0" fontId="18" fillId="0" borderId="0" xfId="18" applyFont="1"/>
    <xf numFmtId="171" fontId="19" fillId="0" borderId="67" xfId="18" applyNumberFormat="1" applyFont="1" applyBorder="1" applyAlignment="1">
      <alignment horizontal="center" vertical="center" wrapText="1"/>
    </xf>
    <xf numFmtId="0" fontId="73" fillId="4" borderId="0" xfId="18" applyFont="1" applyFill="1" applyAlignment="1">
      <alignment vertical="center"/>
    </xf>
    <xf numFmtId="0" fontId="18" fillId="4" borderId="8" xfId="18" applyFont="1" applyFill="1" applyBorder="1" applyAlignment="1">
      <alignment horizontal="center" vertical="center" wrapText="1"/>
    </xf>
    <xf numFmtId="0" fontId="18" fillId="4" borderId="5" xfId="18" applyFont="1" applyFill="1" applyBorder="1" applyAlignment="1">
      <alignment horizontal="center" vertical="center" wrapText="1"/>
    </xf>
    <xf numFmtId="0" fontId="1" fillId="0" borderId="0" xfId="18" applyAlignment="1">
      <alignment horizontal="center"/>
    </xf>
    <xf numFmtId="0" fontId="18" fillId="0" borderId="1" xfId="18" applyFont="1" applyBorder="1" applyAlignment="1">
      <alignment horizontal="center" vertical="center" wrapText="1"/>
    </xf>
    <xf numFmtId="0" fontId="18" fillId="0" borderId="0" xfId="18" applyFont="1" applyAlignment="1">
      <alignment horizontal="center" vertical="center" wrapText="1"/>
    </xf>
    <xf numFmtId="0" fontId="78" fillId="0" borderId="0" xfId="18" applyFont="1" applyAlignment="1">
      <alignment vertical="center" wrapText="1"/>
    </xf>
    <xf numFmtId="0" fontId="78" fillId="0" borderId="0" xfId="18" applyFont="1" applyAlignment="1">
      <alignment horizontal="center" vertical="center" wrapText="1"/>
    </xf>
    <xf numFmtId="0" fontId="1" fillId="0" borderId="62" xfId="18" applyBorder="1"/>
    <xf numFmtId="171" fontId="1" fillId="24" borderId="58" xfId="18" applyNumberFormat="1" applyFill="1" applyBorder="1" applyAlignment="1" applyProtection="1">
      <alignment horizontal="center"/>
      <protection locked="0"/>
    </xf>
    <xf numFmtId="171" fontId="1" fillId="0" borderId="81" xfId="18" applyNumberFormat="1" applyBorder="1" applyProtection="1">
      <protection locked="0"/>
    </xf>
    <xf numFmtId="171" fontId="1" fillId="0" borderId="59" xfId="18" applyNumberFormat="1" applyBorder="1" applyAlignment="1" applyProtection="1">
      <alignment horizontal="center"/>
      <protection locked="0"/>
    </xf>
    <xf numFmtId="171" fontId="1" fillId="0" borderId="1" xfId="18" applyNumberFormat="1" applyBorder="1" applyAlignment="1" applyProtection="1">
      <alignment horizontal="center"/>
      <protection locked="0"/>
    </xf>
    <xf numFmtId="171" fontId="1" fillId="0" borderId="0" xfId="18" applyNumberFormat="1" applyAlignment="1" applyProtection="1">
      <alignment horizontal="center"/>
      <protection locked="0"/>
    </xf>
    <xf numFmtId="171" fontId="1" fillId="0" borderId="0" xfId="18" applyNumberFormat="1" applyProtection="1">
      <protection locked="0"/>
    </xf>
    <xf numFmtId="0" fontId="1" fillId="0" borderId="58" xfId="18" applyBorder="1"/>
    <xf numFmtId="10" fontId="67" fillId="24" borderId="58" xfId="20" applyNumberFormat="1" applyFont="1" applyFill="1" applyBorder="1" applyAlignment="1" applyProtection="1">
      <alignment horizontal="center"/>
      <protection locked="0"/>
    </xf>
    <xf numFmtId="10" fontId="67" fillId="0" borderId="58" xfId="20" applyNumberFormat="1" applyFont="1" applyFill="1" applyBorder="1" applyAlignment="1" applyProtection="1">
      <alignment horizontal="center"/>
      <protection locked="0"/>
    </xf>
    <xf numFmtId="10" fontId="67" fillId="0" borderId="78" xfId="20" applyNumberFormat="1" applyFont="1" applyFill="1" applyBorder="1" applyAlignment="1" applyProtection="1">
      <protection locked="0"/>
    </xf>
    <xf numFmtId="10" fontId="67" fillId="0" borderId="1" xfId="20" applyNumberFormat="1" applyFont="1" applyFill="1" applyBorder="1" applyAlignment="1" applyProtection="1">
      <alignment horizontal="center"/>
      <protection locked="0"/>
    </xf>
    <xf numFmtId="10" fontId="67" fillId="0" borderId="0" xfId="20" applyNumberFormat="1" applyFont="1" applyFill="1" applyBorder="1" applyAlignment="1" applyProtection="1">
      <alignment horizontal="center"/>
      <protection locked="0"/>
    </xf>
    <xf numFmtId="10" fontId="67" fillId="0" borderId="0" xfId="20" applyNumberFormat="1" applyFont="1" applyFill="1" applyBorder="1" applyAlignment="1" applyProtection="1">
      <protection locked="0"/>
    </xf>
    <xf numFmtId="171" fontId="1" fillId="0" borderId="58" xfId="18" applyNumberFormat="1" applyBorder="1" applyAlignment="1" applyProtection="1">
      <alignment horizontal="center"/>
      <protection locked="0"/>
    </xf>
    <xf numFmtId="171" fontId="1" fillId="24" borderId="78" xfId="18" applyNumberFormat="1" applyFill="1" applyBorder="1" applyProtection="1">
      <protection locked="0"/>
    </xf>
    <xf numFmtId="0" fontId="1" fillId="0" borderId="63" xfId="18" applyBorder="1"/>
    <xf numFmtId="10" fontId="67" fillId="0" borderId="69" xfId="20" applyNumberFormat="1" applyFont="1" applyFill="1" applyBorder="1" applyAlignment="1" applyProtection="1">
      <protection locked="0"/>
    </xf>
    <xf numFmtId="10" fontId="67" fillId="0" borderId="64" xfId="20" applyNumberFormat="1" applyFont="1" applyFill="1" applyBorder="1" applyAlignment="1" applyProtection="1">
      <alignment horizontal="center"/>
      <protection locked="0"/>
    </xf>
    <xf numFmtId="0" fontId="73" fillId="4" borderId="60" xfId="18" applyFont="1" applyFill="1" applyBorder="1" applyAlignment="1">
      <alignment vertical="center"/>
    </xf>
    <xf numFmtId="0" fontId="108" fillId="0" borderId="0" xfId="18" applyFont="1"/>
    <xf numFmtId="0" fontId="104" fillId="0" borderId="0" xfId="18" applyFont="1"/>
    <xf numFmtId="171" fontId="18" fillId="0" borderId="1" xfId="18" applyNumberFormat="1" applyFont="1" applyBorder="1" applyAlignment="1">
      <alignment horizontal="center" vertical="center" wrapText="1"/>
    </xf>
    <xf numFmtId="171" fontId="78" fillId="0" borderId="0" xfId="18" applyNumberFormat="1" applyFont="1" applyAlignment="1">
      <alignment vertical="center" wrapText="1"/>
    </xf>
    <xf numFmtId="171" fontId="78" fillId="0" borderId="0" xfId="18" applyNumberFormat="1" applyFont="1" applyAlignment="1">
      <alignment horizontal="center" vertical="center" wrapText="1"/>
    </xf>
    <xf numFmtId="0" fontId="66" fillId="0" borderId="5" xfId="14" applyFont="1" applyFill="1" applyBorder="1" applyAlignment="1">
      <alignment horizontal="right"/>
    </xf>
    <xf numFmtId="0" fontId="25" fillId="0" borderId="58" xfId="14" applyFont="1" applyFill="1" applyBorder="1"/>
    <xf numFmtId="0" fontId="83" fillId="3" borderId="0" xfId="14" applyFont="1" applyFill="1"/>
    <xf numFmtId="0" fontId="66" fillId="0" borderId="5" xfId="14" applyFont="1" applyBorder="1" applyAlignment="1">
      <alignment horizontal="right"/>
    </xf>
    <xf numFmtId="0" fontId="30" fillId="9" borderId="82" xfId="0" applyFont="1" applyFill="1" applyBorder="1" applyAlignment="1">
      <alignment horizontal="center" vertical="center" wrapText="1"/>
    </xf>
    <xf numFmtId="1" fontId="30" fillId="9" borderId="82" xfId="0" applyNumberFormat="1" applyFont="1" applyFill="1" applyBorder="1" applyAlignment="1">
      <alignment horizontal="center" vertical="center" wrapText="1"/>
    </xf>
    <xf numFmtId="14" fontId="30" fillId="9" borderId="82" xfId="0" applyNumberFormat="1" applyFont="1" applyFill="1" applyBorder="1" applyAlignment="1">
      <alignment horizontal="center" vertical="center" wrapText="1"/>
    </xf>
    <xf numFmtId="165" fontId="30" fillId="9" borderId="82" xfId="3" applyNumberFormat="1" applyFont="1" applyFill="1" applyBorder="1" applyAlignment="1">
      <alignment horizontal="center" vertical="center" wrapText="1"/>
    </xf>
    <xf numFmtId="0" fontId="91" fillId="0" borderId="5" xfId="4" quotePrefix="1" applyNumberFormat="1" applyFont="1" applyBorder="1" applyAlignment="1">
      <alignment horizontal="center" vertical="center" wrapText="1"/>
    </xf>
    <xf numFmtId="168" fontId="91" fillId="3" borderId="5" xfId="4" applyNumberFormat="1" applyFont="1" applyFill="1" applyBorder="1" applyAlignment="1">
      <alignment horizontal="center" vertical="center" wrapText="1"/>
    </xf>
    <xf numFmtId="0" fontId="91" fillId="0" borderId="5" xfId="4" applyNumberFormat="1" applyFont="1" applyBorder="1" applyAlignment="1">
      <alignment horizontal="center" vertical="center" wrapText="1"/>
    </xf>
    <xf numFmtId="0" fontId="91" fillId="3" borderId="5" xfId="4" applyNumberFormat="1" applyFont="1" applyFill="1" applyBorder="1" applyAlignment="1">
      <alignment horizontal="center" vertical="center" wrapText="1"/>
    </xf>
    <xf numFmtId="0" fontId="91" fillId="0" borderId="5" xfId="4" applyNumberFormat="1" applyFont="1" applyBorder="1" applyAlignment="1">
      <alignment horizontal="center" vertical="center"/>
    </xf>
    <xf numFmtId="49" fontId="91" fillId="0" borderId="5" xfId="4" applyNumberFormat="1" applyFont="1" applyBorder="1" applyAlignment="1">
      <alignment horizontal="center" vertical="center"/>
    </xf>
    <xf numFmtId="0" fontId="91" fillId="3" borderId="5" xfId="4" applyNumberFormat="1" applyFont="1" applyFill="1" applyBorder="1" applyAlignment="1">
      <alignment horizontal="center" vertical="center"/>
    </xf>
    <xf numFmtId="0" fontId="91" fillId="0" borderId="5" xfId="4" applyNumberFormat="1" applyFont="1" applyFill="1" applyBorder="1" applyAlignment="1">
      <alignment horizontal="center" vertical="center" wrapText="1"/>
    </xf>
    <xf numFmtId="49" fontId="91" fillId="0" borderId="5" xfId="4" applyNumberFormat="1" applyFont="1" applyBorder="1" applyAlignment="1">
      <alignment horizontal="center" vertical="center" wrapText="1"/>
    </xf>
    <xf numFmtId="0" fontId="49" fillId="16" borderId="1" xfId="8" applyFont="1" applyFill="1" applyBorder="1" applyAlignment="1" applyProtection="1">
      <alignment vertical="top"/>
    </xf>
    <xf numFmtId="0" fontId="78" fillId="11" borderId="8" xfId="14" applyFont="1" applyFill="1" applyBorder="1" applyAlignment="1">
      <alignment horizontal="center" vertical="center" wrapText="1"/>
    </xf>
    <xf numFmtId="0" fontId="19" fillId="22" borderId="5" xfId="14" applyFont="1" applyFill="1" applyBorder="1" applyAlignment="1">
      <alignment horizontal="center" vertical="center"/>
    </xf>
    <xf numFmtId="0" fontId="78" fillId="11" borderId="5" xfId="14" applyFont="1" applyFill="1" applyBorder="1" applyAlignment="1">
      <alignment vertical="center" wrapText="1"/>
    </xf>
    <xf numFmtId="169" fontId="66" fillId="5" borderId="5" xfId="14" applyNumberFormat="1" applyFont="1" applyFill="1" applyBorder="1" applyAlignment="1" applyProtection="1">
      <alignment horizontal="center" vertical="center" wrapText="1"/>
      <protection locked="0"/>
    </xf>
    <xf numFmtId="169" fontId="66" fillId="6" borderId="5" xfId="14" applyNumberFormat="1" applyFont="1" applyFill="1" applyBorder="1" applyAlignment="1" applyProtection="1">
      <alignment horizontal="center" vertical="center" wrapText="1"/>
      <protection locked="0"/>
    </xf>
    <xf numFmtId="169" fontId="78" fillId="19" borderId="5" xfId="14" applyNumberFormat="1" applyFont="1" applyFill="1" applyBorder="1"/>
    <xf numFmtId="169" fontId="5" fillId="5" borderId="5" xfId="14" applyNumberFormat="1" applyFill="1" applyBorder="1"/>
    <xf numFmtId="169" fontId="66" fillId="6" borderId="5" xfId="14" applyNumberFormat="1" applyFont="1" applyFill="1" applyBorder="1" applyAlignment="1">
      <alignment horizontal="center" vertical="center" wrapText="1"/>
    </xf>
    <xf numFmtId="169" fontId="5" fillId="0" borderId="5" xfId="14" applyNumberFormat="1" applyBorder="1" applyProtection="1"/>
    <xf numFmtId="169" fontId="5" fillId="6" borderId="5" xfId="14" applyNumberFormat="1" applyFill="1" applyBorder="1" applyProtection="1">
      <protection locked="0"/>
    </xf>
    <xf numFmtId="169" fontId="5" fillId="6" borderId="5" xfId="14" applyNumberFormat="1" applyFill="1" applyBorder="1"/>
    <xf numFmtId="169" fontId="5" fillId="5" borderId="5" xfId="14" applyNumberFormat="1" applyFill="1" applyBorder="1" applyProtection="1">
      <protection locked="0"/>
    </xf>
    <xf numFmtId="0" fontId="15" fillId="10" borderId="0" xfId="8" applyFont="1" applyFill="1" applyAlignment="1" applyProtection="1">
      <alignment horizontal="right" vertical="top" wrapText="1"/>
    </xf>
    <xf numFmtId="0" fontId="15" fillId="0" borderId="0" xfId="8" applyFont="1" applyAlignment="1" applyProtection="1">
      <alignment horizontal="right" vertical="top" wrapText="1"/>
    </xf>
    <xf numFmtId="0" fontId="16" fillId="0" borderId="0" xfId="8" applyFont="1" applyAlignment="1" applyProtection="1">
      <alignment horizontal="right" vertical="top" wrapText="1"/>
    </xf>
    <xf numFmtId="0" fontId="15" fillId="0" borderId="0" xfId="8" applyFont="1" applyAlignment="1" applyProtection="1">
      <alignment horizontal="right" vertical="center" wrapText="1"/>
    </xf>
    <xf numFmtId="0" fontId="16" fillId="0" borderId="0" xfId="8" applyFont="1" applyAlignment="1" applyProtection="1">
      <alignment horizontal="right" vertical="center" wrapText="1"/>
    </xf>
    <xf numFmtId="0" fontId="50" fillId="0" borderId="0" xfId="8" applyFont="1" applyAlignment="1" applyProtection="1">
      <alignment horizontal="right" vertical="top" wrapText="1"/>
    </xf>
    <xf numFmtId="0" fontId="61" fillId="13" borderId="3" xfId="8" applyFont="1" applyFill="1" applyBorder="1" applyAlignment="1" applyProtection="1">
      <alignment horizontal="left" vertical="top"/>
    </xf>
    <xf numFmtId="0" fontId="41" fillId="14" borderId="0" xfId="8" applyFont="1" applyFill="1" applyAlignment="1" applyProtection="1">
      <alignment horizontal="left" vertical="top" wrapText="1"/>
    </xf>
    <xf numFmtId="0" fontId="41" fillId="0" borderId="0" xfId="8" applyFont="1" applyAlignment="1" applyProtection="1">
      <alignment horizontal="left" vertical="top" wrapText="1"/>
    </xf>
    <xf numFmtId="0" fontId="41" fillId="0" borderId="45" xfId="9" applyNumberFormat="1" applyFont="1" applyFill="1" applyBorder="1" applyAlignment="1" applyProtection="1">
      <alignment horizontal="center" vertical="top" wrapText="1"/>
      <protection locked="0"/>
    </xf>
    <xf numFmtId="0" fontId="41" fillId="0" borderId="46" xfId="9" applyNumberFormat="1" applyFont="1" applyFill="1" applyBorder="1" applyAlignment="1" applyProtection="1">
      <alignment horizontal="center" vertical="top" wrapText="1"/>
      <protection locked="0"/>
    </xf>
    <xf numFmtId="0" fontId="41" fillId="0" borderId="47" xfId="9" applyNumberFormat="1" applyFont="1" applyFill="1" applyBorder="1" applyAlignment="1" applyProtection="1">
      <alignment horizontal="center" vertical="top" wrapText="1"/>
      <protection locked="0"/>
    </xf>
    <xf numFmtId="0" fontId="55" fillId="16" borderId="0" xfId="8" applyFont="1" applyFill="1" applyBorder="1" applyAlignment="1" applyProtection="1">
      <alignment horizontal="left" vertical="top" wrapText="1"/>
    </xf>
    <xf numFmtId="14" fontId="41" fillId="0" borderId="45" xfId="3" applyNumberFormat="1" applyFont="1" applyBorder="1" applyAlignment="1" applyProtection="1">
      <alignment horizontal="center" vertical="top" wrapText="1"/>
      <protection locked="0"/>
    </xf>
    <xf numFmtId="14" fontId="41" fillId="0" borderId="46" xfId="3" applyNumberFormat="1" applyFont="1" applyBorder="1" applyAlignment="1" applyProtection="1">
      <alignment horizontal="center" vertical="top" wrapText="1"/>
      <protection locked="0"/>
    </xf>
    <xf numFmtId="14" fontId="41" fillId="0" borderId="47" xfId="3" applyNumberFormat="1" applyFont="1" applyBorder="1" applyAlignment="1" applyProtection="1">
      <alignment horizontal="center" vertical="top" wrapText="1"/>
      <protection locked="0"/>
    </xf>
    <xf numFmtId="3" fontId="55" fillId="16" borderId="0" xfId="8" applyNumberFormat="1" applyFont="1" applyFill="1" applyBorder="1" applyAlignment="1" applyProtection="1">
      <alignment horizontal="left" vertical="top" wrapText="1"/>
    </xf>
    <xf numFmtId="0" fontId="41" fillId="0" borderId="0" xfId="0" applyFont="1" applyFill="1" applyAlignment="1" applyProtection="1">
      <alignment horizontal="left" vertical="top" wrapText="1"/>
    </xf>
    <xf numFmtId="0" fontId="55" fillId="16" borderId="41" xfId="0" applyFont="1" applyFill="1" applyBorder="1" applyAlignment="1" applyProtection="1">
      <alignment horizontal="center" vertical="top"/>
    </xf>
    <xf numFmtId="0" fontId="41" fillId="0" borderId="0" xfId="0" applyFont="1" applyAlignment="1" applyProtection="1">
      <alignment horizontal="left" vertical="top" wrapText="1"/>
    </xf>
    <xf numFmtId="165" fontId="41" fillId="0" borderId="45" xfId="9" applyNumberFormat="1" applyFont="1" applyBorder="1" applyAlignment="1" applyProtection="1">
      <alignment horizontal="right" vertical="top" wrapText="1"/>
      <protection locked="0"/>
    </xf>
    <xf numFmtId="165" fontId="41" fillId="0" borderId="46" xfId="9" applyNumberFormat="1" applyFont="1" applyBorder="1" applyAlignment="1" applyProtection="1">
      <alignment horizontal="right" vertical="top" wrapText="1"/>
      <protection locked="0"/>
    </xf>
    <xf numFmtId="165" fontId="41" fillId="0" borderId="47" xfId="9" applyNumberFormat="1" applyFont="1" applyBorder="1" applyAlignment="1" applyProtection="1">
      <alignment horizontal="right" vertical="top" wrapText="1"/>
      <protection locked="0"/>
    </xf>
    <xf numFmtId="0" fontId="61" fillId="13" borderId="3" xfId="8" applyFont="1" applyFill="1" applyBorder="1" applyAlignment="1" applyProtection="1">
      <alignment horizontal="left" vertical="top" wrapText="1"/>
    </xf>
    <xf numFmtId="0" fontId="52" fillId="0" borderId="0" xfId="8" applyFont="1" applyAlignment="1" applyProtection="1">
      <alignment horizontal="left" vertical="top" wrapText="1"/>
    </xf>
    <xf numFmtId="165" fontId="41" fillId="0" borderId="45" xfId="9" applyNumberFormat="1" applyFont="1" applyBorder="1" applyAlignment="1" applyProtection="1">
      <alignment horizontal="right" vertical="center" wrapText="1"/>
      <protection locked="0"/>
    </xf>
    <xf numFmtId="165" fontId="41" fillId="0" borderId="46" xfId="9" applyNumberFormat="1" applyFont="1" applyBorder="1" applyAlignment="1" applyProtection="1">
      <alignment horizontal="right" vertical="center" wrapText="1"/>
      <protection locked="0"/>
    </xf>
    <xf numFmtId="165" fontId="41" fillId="0" borderId="47" xfId="9" applyNumberFormat="1" applyFont="1" applyBorder="1" applyAlignment="1" applyProtection="1">
      <alignment horizontal="right" vertical="center" wrapText="1"/>
      <protection locked="0"/>
    </xf>
    <xf numFmtId="3" fontId="55" fillId="16" borderId="0" xfId="8" applyNumberFormat="1" applyFont="1" applyFill="1" applyAlignment="1" applyProtection="1">
      <alignment horizontal="left" vertical="top" wrapText="1"/>
    </xf>
    <xf numFmtId="0" fontId="41" fillId="0" borderId="0" xfId="8" applyFont="1" applyFill="1" applyAlignment="1" applyProtection="1">
      <alignment horizontal="left" vertical="top" wrapText="1"/>
    </xf>
    <xf numFmtId="0" fontId="49" fillId="16" borderId="41" xfId="8" applyFont="1" applyFill="1" applyBorder="1" applyAlignment="1" applyProtection="1">
      <alignment horizontal="center" vertical="top"/>
    </xf>
    <xf numFmtId="0" fontId="41" fillId="0" borderId="45" xfId="3" applyNumberFormat="1" applyFont="1" applyBorder="1" applyAlignment="1" applyProtection="1">
      <alignment horizontal="center" vertical="top" wrapText="1"/>
      <protection locked="0"/>
    </xf>
    <xf numFmtId="0" fontId="41" fillId="0" borderId="46" xfId="3" applyNumberFormat="1" applyFont="1" applyBorder="1" applyAlignment="1" applyProtection="1">
      <alignment horizontal="center" vertical="top" wrapText="1"/>
      <protection locked="0"/>
    </xf>
    <xf numFmtId="0" fontId="41" fillId="0" borderId="47" xfId="3" applyNumberFormat="1" applyFont="1" applyBorder="1" applyAlignment="1" applyProtection="1">
      <alignment horizontal="center" vertical="top" wrapText="1"/>
      <protection locked="0"/>
    </xf>
    <xf numFmtId="3" fontId="41" fillId="0" borderId="45" xfId="8" applyNumberFormat="1" applyFont="1" applyBorder="1" applyAlignment="1" applyProtection="1">
      <alignment horizontal="center" vertical="top" wrapText="1"/>
      <protection locked="0"/>
    </xf>
    <xf numFmtId="3" fontId="41" fillId="0" borderId="46" xfId="8" applyNumberFormat="1" applyFont="1" applyBorder="1" applyAlignment="1" applyProtection="1">
      <alignment horizontal="center" vertical="top" wrapText="1"/>
      <protection locked="0"/>
    </xf>
    <xf numFmtId="3" fontId="41" fillId="0" borderId="47" xfId="8" applyNumberFormat="1" applyFont="1" applyBorder="1" applyAlignment="1" applyProtection="1">
      <alignment horizontal="center" vertical="top" wrapText="1"/>
      <protection locked="0"/>
    </xf>
    <xf numFmtId="49" fontId="41" fillId="0" borderId="38" xfId="8" applyNumberFormat="1" applyFont="1" applyBorder="1" applyAlignment="1" applyProtection="1">
      <alignment horizontal="left" vertical="top" wrapText="1"/>
      <protection locked="0"/>
    </xf>
    <xf numFmtId="49" fontId="41" fillId="0" borderId="39" xfId="8" applyNumberFormat="1" applyFont="1" applyBorder="1" applyAlignment="1" applyProtection="1">
      <alignment horizontal="left" vertical="top" wrapText="1"/>
      <protection locked="0"/>
    </xf>
    <xf numFmtId="49" fontId="41" fillId="0" borderId="40" xfId="8" applyNumberFormat="1" applyFont="1" applyBorder="1" applyAlignment="1" applyProtection="1">
      <alignment horizontal="left" vertical="top" wrapText="1"/>
      <protection locked="0"/>
    </xf>
    <xf numFmtId="14" fontId="41" fillId="0" borderId="45" xfId="9" applyNumberFormat="1" applyFont="1" applyBorder="1" applyAlignment="1" applyProtection="1">
      <alignment horizontal="center" vertical="top" wrapText="1"/>
      <protection locked="0"/>
    </xf>
    <xf numFmtId="14" fontId="41" fillId="0" borderId="46" xfId="9" applyNumberFormat="1" applyFont="1" applyBorder="1" applyAlignment="1" applyProtection="1">
      <alignment horizontal="center" vertical="top" wrapText="1"/>
      <protection locked="0"/>
    </xf>
    <xf numFmtId="14" fontId="41" fillId="0" borderId="47" xfId="9" applyNumberFormat="1" applyFont="1" applyBorder="1" applyAlignment="1" applyProtection="1">
      <alignment horizontal="center" vertical="top" wrapText="1"/>
      <protection locked="0"/>
    </xf>
    <xf numFmtId="0" fontId="55" fillId="16" borderId="41" xfId="0" applyFont="1" applyFill="1" applyBorder="1" applyAlignment="1" applyProtection="1">
      <alignment horizontal="center"/>
    </xf>
    <xf numFmtId="0" fontId="49" fillId="16" borderId="0" xfId="8" applyFont="1" applyFill="1" applyBorder="1" applyAlignment="1" applyProtection="1">
      <alignment horizontal="left"/>
    </xf>
    <xf numFmtId="0" fontId="49" fillId="16" borderId="0" xfId="8" applyFont="1" applyFill="1" applyBorder="1" applyAlignment="1" applyProtection="1">
      <alignment horizontal="right"/>
    </xf>
    <xf numFmtId="0" fontId="55" fillId="16" borderId="0" xfId="8" applyFont="1" applyFill="1" applyBorder="1" applyAlignment="1" applyProtection="1">
      <alignment horizontal="center"/>
    </xf>
    <xf numFmtId="0" fontId="53" fillId="16" borderId="0" xfId="8" applyFont="1" applyFill="1" applyBorder="1" applyAlignment="1" applyProtection="1">
      <alignment horizontal="center"/>
    </xf>
    <xf numFmtId="0" fontId="15" fillId="14" borderId="0" xfId="8" applyFont="1" applyFill="1" applyAlignment="1" applyProtection="1">
      <alignment horizontal="left" vertical="center" wrapText="1"/>
    </xf>
    <xf numFmtId="0" fontId="55" fillId="16" borderId="36" xfId="8" applyFont="1" applyFill="1" applyBorder="1" applyAlignment="1" applyProtection="1">
      <alignment horizontal="center"/>
    </xf>
    <xf numFmtId="0" fontId="50" fillId="0" borderId="0" xfId="8" applyFont="1" applyAlignment="1" applyProtection="1">
      <alignment horizontal="left" vertical="top" wrapText="1"/>
    </xf>
    <xf numFmtId="49" fontId="41" fillId="0" borderId="51" xfId="8" applyNumberFormat="1" applyFont="1" applyBorder="1" applyAlignment="1" applyProtection="1">
      <alignment horizontal="center" vertical="top" wrapText="1"/>
      <protection locked="0"/>
    </xf>
    <xf numFmtId="49" fontId="41" fillId="0" borderId="36" xfId="8" applyNumberFormat="1" applyFont="1" applyBorder="1" applyAlignment="1" applyProtection="1">
      <alignment horizontal="center" vertical="top" wrapText="1"/>
      <protection locked="0"/>
    </xf>
    <xf numFmtId="49" fontId="41" fillId="0" borderId="52" xfId="8" applyNumberFormat="1" applyFont="1" applyBorder="1" applyAlignment="1" applyProtection="1">
      <alignment horizontal="center" vertical="top" wrapText="1"/>
      <protection locked="0"/>
    </xf>
    <xf numFmtId="49" fontId="41" fillId="0" borderId="48" xfId="8" applyNumberFormat="1" applyFont="1" applyBorder="1" applyAlignment="1" applyProtection="1">
      <alignment horizontal="center" vertical="top" wrapText="1"/>
      <protection locked="0"/>
    </xf>
    <xf numFmtId="49" fontId="41" fillId="0" borderId="49" xfId="8" applyNumberFormat="1" applyFont="1" applyBorder="1" applyAlignment="1" applyProtection="1">
      <alignment horizontal="center" vertical="top" wrapText="1"/>
      <protection locked="0"/>
    </xf>
    <xf numFmtId="49" fontId="41" fillId="0" borderId="50" xfId="8" applyNumberFormat="1" applyFont="1" applyBorder="1" applyAlignment="1" applyProtection="1">
      <alignment horizontal="center" vertical="top" wrapText="1"/>
      <protection locked="0"/>
    </xf>
    <xf numFmtId="3" fontId="53" fillId="16" borderId="0" xfId="8" applyNumberFormat="1" applyFont="1" applyFill="1" applyBorder="1" applyAlignment="1" applyProtection="1">
      <alignment horizontal="left" vertical="top" wrapText="1"/>
    </xf>
    <xf numFmtId="0" fontId="55" fillId="16" borderId="41" xfId="8" applyFont="1" applyFill="1" applyBorder="1" applyAlignment="1" applyProtection="1">
      <alignment horizontal="left" vertical="top" wrapText="1"/>
    </xf>
    <xf numFmtId="0" fontId="55" fillId="16" borderId="44" xfId="8" applyFont="1" applyFill="1" applyBorder="1" applyAlignment="1" applyProtection="1">
      <alignment horizontal="left" vertical="top" wrapText="1"/>
    </xf>
    <xf numFmtId="1" fontId="41" fillId="0" borderId="45" xfId="8" applyNumberFormat="1" applyFont="1" applyBorder="1" applyAlignment="1" applyProtection="1">
      <alignment horizontal="center" vertical="top" wrapText="1"/>
      <protection locked="0"/>
    </xf>
    <xf numFmtId="1" fontId="41" fillId="0" borderId="46" xfId="8" applyNumberFormat="1" applyFont="1" applyBorder="1" applyAlignment="1" applyProtection="1">
      <alignment horizontal="center" vertical="top" wrapText="1"/>
      <protection locked="0"/>
    </xf>
    <xf numFmtId="1" fontId="41" fillId="0" borderId="47" xfId="8" applyNumberFormat="1" applyFont="1" applyBorder="1" applyAlignment="1" applyProtection="1">
      <alignment horizontal="center" vertical="top" wrapText="1"/>
      <protection locked="0"/>
    </xf>
    <xf numFmtId="167" fontId="41" fillId="0" borderId="45" xfId="8" applyNumberFormat="1" applyFont="1" applyBorder="1" applyAlignment="1" applyProtection="1">
      <alignment horizontal="center" vertical="top" wrapText="1"/>
      <protection locked="0"/>
    </xf>
    <xf numFmtId="167" fontId="41" fillId="0" borderId="46" xfId="8" applyNumberFormat="1" applyFont="1" applyBorder="1" applyAlignment="1" applyProtection="1">
      <alignment horizontal="center" vertical="top" wrapText="1"/>
      <protection locked="0"/>
    </xf>
    <xf numFmtId="167" fontId="41" fillId="0" borderId="47" xfId="8" applyNumberFormat="1" applyFont="1" applyBorder="1" applyAlignment="1" applyProtection="1">
      <alignment horizontal="center" vertical="top" wrapText="1"/>
      <protection locked="0"/>
    </xf>
    <xf numFmtId="0" fontId="55" fillId="16" borderId="41" xfId="8" applyFont="1" applyFill="1" applyBorder="1" applyAlignment="1" applyProtection="1">
      <alignment horizontal="center" vertical="top" wrapText="1"/>
    </xf>
    <xf numFmtId="0" fontId="41" fillId="0" borderId="38" xfId="0" applyFont="1" applyBorder="1" applyAlignment="1" applyProtection="1">
      <alignment horizontal="left" vertical="top" wrapText="1"/>
      <protection locked="0"/>
    </xf>
    <xf numFmtId="0" fontId="41" fillId="0" borderId="39" xfId="0" applyFont="1" applyBorder="1" applyAlignment="1" applyProtection="1">
      <alignment horizontal="left" vertical="top" wrapText="1"/>
      <protection locked="0"/>
    </xf>
    <xf numFmtId="0" fontId="41" fillId="0" borderId="40" xfId="0" applyFont="1" applyBorder="1" applyAlignment="1" applyProtection="1">
      <alignment horizontal="left" vertical="top" wrapText="1"/>
      <protection locked="0"/>
    </xf>
    <xf numFmtId="0" fontId="41" fillId="0" borderId="45" xfId="9" applyNumberFormat="1" applyFont="1" applyFill="1" applyBorder="1" applyAlignment="1" applyProtection="1">
      <alignment horizontal="center" vertical="center" wrapText="1"/>
      <protection locked="0"/>
    </xf>
    <xf numFmtId="0" fontId="41" fillId="0" borderId="46" xfId="9" applyNumberFormat="1" applyFont="1" applyFill="1" applyBorder="1" applyAlignment="1" applyProtection="1">
      <alignment horizontal="center" vertical="center" wrapText="1"/>
      <protection locked="0"/>
    </xf>
    <xf numFmtId="0" fontId="41" fillId="0" borderId="47" xfId="9" applyNumberFormat="1" applyFont="1" applyFill="1" applyBorder="1" applyAlignment="1" applyProtection="1">
      <alignment horizontal="center" vertical="center" wrapText="1"/>
      <protection locked="0"/>
    </xf>
    <xf numFmtId="49" fontId="41" fillId="0" borderId="38" xfId="8" applyNumberFormat="1" applyFont="1" applyBorder="1" applyAlignment="1" applyProtection="1">
      <alignment horizontal="left" vertical="center" wrapText="1"/>
      <protection locked="0"/>
    </xf>
    <xf numFmtId="49" fontId="41" fillId="0" borderId="39" xfId="8" applyNumberFormat="1" applyFont="1" applyBorder="1" applyAlignment="1" applyProtection="1">
      <alignment horizontal="left" vertical="center" wrapText="1"/>
      <protection locked="0"/>
    </xf>
    <xf numFmtId="49" fontId="41" fillId="0" borderId="40" xfId="8" applyNumberFormat="1" applyFont="1" applyBorder="1" applyAlignment="1" applyProtection="1">
      <alignment horizontal="left" vertical="center" wrapText="1"/>
      <protection locked="0"/>
    </xf>
    <xf numFmtId="0" fontId="41" fillId="10" borderId="0" xfId="8" applyFont="1" applyFill="1" applyAlignment="1" applyProtection="1">
      <alignment horizontal="left" vertical="top" wrapText="1"/>
    </xf>
    <xf numFmtId="0" fontId="41" fillId="10" borderId="0" xfId="0" applyFont="1" applyFill="1" applyAlignment="1" applyProtection="1">
      <alignment horizontal="left" vertical="top" wrapText="1"/>
    </xf>
    <xf numFmtId="0" fontId="55" fillId="16" borderId="0" xfId="8" applyFont="1" applyFill="1" applyAlignment="1" applyProtection="1">
      <alignment horizontal="left" vertical="top" wrapText="1"/>
    </xf>
    <xf numFmtId="0" fontId="55" fillId="16" borderId="36" xfId="8" quotePrefix="1" applyFont="1" applyFill="1" applyBorder="1" applyAlignment="1" applyProtection="1">
      <alignment horizontal="left" vertical="top" wrapText="1"/>
    </xf>
    <xf numFmtId="0" fontId="55" fillId="16" borderId="36" xfId="8" applyFont="1" applyFill="1" applyBorder="1" applyAlignment="1" applyProtection="1">
      <alignment horizontal="left" vertical="top" wrapText="1"/>
    </xf>
    <xf numFmtId="9" fontId="49" fillId="0" borderId="45" xfId="10" applyFont="1" applyFill="1" applyBorder="1" applyAlignment="1" applyProtection="1">
      <alignment horizontal="center" vertical="top"/>
      <protection locked="0"/>
    </xf>
    <xf numFmtId="9" fontId="49" fillId="0" borderId="46" xfId="10" applyFont="1" applyFill="1" applyBorder="1" applyAlignment="1" applyProtection="1">
      <alignment horizontal="center" vertical="top"/>
      <protection locked="0"/>
    </xf>
    <xf numFmtId="9" fontId="49" fillId="0" borderId="47" xfId="10" applyFont="1" applyFill="1" applyBorder="1" applyAlignment="1" applyProtection="1">
      <alignment horizontal="center" vertical="top"/>
      <protection locked="0"/>
    </xf>
    <xf numFmtId="0" fontId="50" fillId="0" borderId="0" xfId="0" applyFont="1" applyAlignment="1" applyProtection="1">
      <alignment horizontal="left" vertical="top" wrapText="1"/>
    </xf>
    <xf numFmtId="164" fontId="41" fillId="0" borderId="45" xfId="3" applyNumberFormat="1" applyFont="1" applyFill="1" applyBorder="1" applyAlignment="1" applyProtection="1">
      <alignment horizontal="center" vertical="top" wrapText="1"/>
      <protection locked="0"/>
    </xf>
    <xf numFmtId="164" fontId="41" fillId="0" borderId="46" xfId="3" applyNumberFormat="1" applyFont="1" applyFill="1" applyBorder="1" applyAlignment="1" applyProtection="1">
      <alignment horizontal="center" vertical="top" wrapText="1"/>
      <protection locked="0"/>
    </xf>
    <xf numFmtId="164" fontId="41" fillId="0" borderId="47" xfId="3" applyNumberFormat="1" applyFont="1" applyFill="1" applyBorder="1" applyAlignment="1" applyProtection="1">
      <alignment horizontal="center" vertical="top" wrapText="1"/>
      <protection locked="0"/>
    </xf>
    <xf numFmtId="0" fontId="50" fillId="0" borderId="0" xfId="0" applyFont="1" applyAlignment="1" applyProtection="1">
      <alignment horizontal="left" vertical="center" wrapText="1"/>
    </xf>
    <xf numFmtId="3" fontId="41" fillId="0" borderId="45" xfId="0" applyNumberFormat="1" applyFont="1" applyBorder="1" applyAlignment="1" applyProtection="1">
      <alignment horizontal="center" vertical="top" wrapText="1"/>
      <protection locked="0"/>
    </xf>
    <xf numFmtId="3" fontId="41" fillId="0" borderId="46" xfId="0" applyNumberFormat="1" applyFont="1" applyBorder="1" applyAlignment="1" applyProtection="1">
      <alignment horizontal="center" vertical="top" wrapText="1"/>
      <protection locked="0"/>
    </xf>
    <xf numFmtId="3" fontId="41" fillId="0" borderId="47" xfId="0" applyNumberFormat="1" applyFont="1" applyBorder="1" applyAlignment="1" applyProtection="1">
      <alignment horizontal="center" vertical="top" wrapText="1"/>
      <protection locked="0"/>
    </xf>
    <xf numFmtId="0" fontId="22" fillId="0" borderId="0" xfId="14" applyFont="1" applyAlignment="1" applyProtection="1">
      <alignment horizontal="center" vertical="center"/>
    </xf>
    <xf numFmtId="0" fontId="101" fillId="0" borderId="0" xfId="17" applyFont="1" applyAlignment="1">
      <alignment horizontal="center"/>
    </xf>
    <xf numFmtId="0" fontId="103" fillId="0" borderId="0" xfId="17" applyFont="1" applyAlignment="1">
      <alignment horizontal="left" wrapText="1"/>
    </xf>
    <xf numFmtId="0" fontId="65" fillId="22" borderId="8" xfId="14" applyFont="1" applyFill="1" applyBorder="1" applyAlignment="1" applyProtection="1">
      <alignment horizontal="center"/>
    </xf>
    <xf numFmtId="0" fontId="65" fillId="22" borderId="7" xfId="14" applyFont="1" applyFill="1" applyBorder="1" applyAlignment="1" applyProtection="1">
      <alignment horizontal="center"/>
    </xf>
    <xf numFmtId="0" fontId="65" fillId="22" borderId="6" xfId="14" applyFont="1" applyFill="1" applyBorder="1" applyAlignment="1" applyProtection="1">
      <alignment horizontal="center"/>
    </xf>
    <xf numFmtId="0" fontId="102" fillId="22" borderId="8" xfId="14" applyFont="1" applyFill="1" applyBorder="1" applyAlignment="1">
      <alignment horizontal="center"/>
    </xf>
    <xf numFmtId="0" fontId="102" fillId="22" borderId="7" xfId="14" applyFont="1" applyFill="1" applyBorder="1" applyAlignment="1">
      <alignment horizontal="center"/>
    </xf>
    <xf numFmtId="0" fontId="102" fillId="22" borderId="6" xfId="14" applyFont="1" applyFill="1" applyBorder="1" applyAlignment="1">
      <alignment horizontal="center"/>
    </xf>
    <xf numFmtId="0" fontId="22" fillId="3" borderId="8" xfId="14" applyFont="1" applyFill="1" applyBorder="1" applyAlignment="1" applyProtection="1">
      <alignment horizontal="center" vertical="center" wrapText="1"/>
    </xf>
    <xf numFmtId="0" fontId="19" fillId="3" borderId="7" xfId="14" applyFont="1" applyFill="1" applyBorder="1" applyAlignment="1" applyProtection="1">
      <alignment horizontal="center" vertical="center"/>
    </xf>
    <xf numFmtId="0" fontId="19" fillId="3" borderId="6" xfId="14" applyFont="1" applyFill="1" applyBorder="1" applyAlignment="1" applyProtection="1">
      <alignment horizontal="center" vertical="center"/>
    </xf>
    <xf numFmtId="0" fontId="102" fillId="0" borderId="0" xfId="17" applyFont="1" applyAlignment="1">
      <alignment horizontal="center"/>
    </xf>
    <xf numFmtId="0" fontId="90" fillId="22" borderId="8" xfId="14" applyFont="1" applyFill="1" applyBorder="1" applyAlignment="1">
      <alignment horizontal="center"/>
    </xf>
    <xf numFmtId="0" fontId="90" fillId="22" borderId="7" xfId="14" applyFont="1" applyFill="1" applyBorder="1" applyAlignment="1">
      <alignment horizontal="center"/>
    </xf>
    <xf numFmtId="0" fontId="90" fillId="22" borderId="6" xfId="14" applyFont="1" applyFill="1" applyBorder="1" applyAlignment="1">
      <alignment horizontal="center"/>
    </xf>
    <xf numFmtId="0" fontId="22" fillId="0" borderId="0" xfId="18" applyFont="1" applyAlignment="1">
      <alignment horizontal="center" vertical="center"/>
    </xf>
    <xf numFmtId="0" fontId="102" fillId="0" borderId="0" xfId="19" applyFont="1" applyAlignment="1">
      <alignment horizontal="center"/>
    </xf>
    <xf numFmtId="0" fontId="90" fillId="22" borderId="8" xfId="18" applyFont="1" applyFill="1" applyBorder="1" applyAlignment="1">
      <alignment horizontal="center"/>
    </xf>
    <xf numFmtId="0" fontId="90" fillId="22" borderId="7" xfId="18" applyFont="1" applyFill="1" applyBorder="1" applyAlignment="1">
      <alignment horizontal="center"/>
    </xf>
    <xf numFmtId="0" fontId="90" fillId="22" borderId="6" xfId="18" applyFont="1" applyFill="1" applyBorder="1" applyAlignment="1">
      <alignment horizontal="center"/>
    </xf>
    <xf numFmtId="171" fontId="19" fillId="0" borderId="66" xfId="18" applyNumberFormat="1" applyFont="1" applyBorder="1" applyAlignment="1" applyProtection="1">
      <alignment horizontal="left" vertical="center" wrapText="1"/>
      <protection locked="0"/>
    </xf>
    <xf numFmtId="171" fontId="19" fillId="0" borderId="68" xfId="18" applyNumberFormat="1" applyFont="1" applyBorder="1" applyAlignment="1" applyProtection="1">
      <alignment horizontal="left" vertical="center" wrapText="1"/>
      <protection locked="0"/>
    </xf>
    <xf numFmtId="0" fontId="19" fillId="0" borderId="66" xfId="18" applyFont="1" applyBorder="1" applyAlignment="1">
      <alignment horizontal="center" vertical="center" wrapText="1"/>
    </xf>
    <xf numFmtId="0" fontId="19" fillId="0" borderId="68" xfId="18" applyFont="1" applyBorder="1" applyAlignment="1">
      <alignment horizontal="center" vertical="center" wrapText="1"/>
    </xf>
    <xf numFmtId="171" fontId="1" fillId="0" borderId="78" xfId="18" applyNumberFormat="1" applyBorder="1" applyAlignment="1" applyProtection="1">
      <alignment horizontal="left" vertical="center"/>
      <protection locked="0"/>
    </xf>
    <xf numFmtId="171" fontId="1" fillId="0" borderId="79" xfId="18" applyNumberFormat="1" applyBorder="1" applyAlignment="1" applyProtection="1">
      <alignment horizontal="left" vertical="center"/>
      <protection locked="0"/>
    </xf>
    <xf numFmtId="171" fontId="1" fillId="0" borderId="69" xfId="18" applyNumberFormat="1" applyBorder="1" applyAlignment="1" applyProtection="1">
      <alignment horizontal="left" vertical="center"/>
      <protection locked="0"/>
    </xf>
    <xf numFmtId="171" fontId="1" fillId="0" borderId="80" xfId="18" applyNumberFormat="1" applyBorder="1" applyAlignment="1" applyProtection="1">
      <alignment horizontal="left" vertical="center"/>
      <protection locked="0"/>
    </xf>
    <xf numFmtId="0" fontId="18" fillId="4" borderId="8" xfId="14" applyFont="1" applyFill="1" applyBorder="1" applyAlignment="1">
      <alignment horizontal="center" vertical="center" wrapText="1"/>
    </xf>
    <xf numFmtId="0" fontId="18" fillId="4" borderId="6" xfId="14" applyFont="1" applyFill="1" applyBorder="1" applyAlignment="1">
      <alignment horizontal="center" vertical="center" wrapText="1"/>
    </xf>
    <xf numFmtId="0" fontId="18" fillId="4" borderId="8" xfId="14" applyFont="1" applyFill="1" applyBorder="1" applyAlignment="1">
      <alignment horizontal="center" vertical="center"/>
    </xf>
    <xf numFmtId="0" fontId="18" fillId="4" borderId="6" xfId="14" applyFont="1" applyFill="1" applyBorder="1" applyAlignment="1">
      <alignment horizontal="center" vertical="center"/>
    </xf>
    <xf numFmtId="0" fontId="106" fillId="22" borderId="8" xfId="14" applyFont="1" applyFill="1" applyBorder="1" applyAlignment="1">
      <alignment horizontal="center"/>
    </xf>
    <xf numFmtId="0" fontId="106" fillId="22" borderId="7" xfId="14" applyFont="1" applyFill="1" applyBorder="1" applyAlignment="1">
      <alignment horizontal="center"/>
    </xf>
    <xf numFmtId="0" fontId="106" fillId="22" borderId="6" xfId="14" applyFont="1" applyFill="1" applyBorder="1" applyAlignment="1">
      <alignment horizontal="center"/>
    </xf>
    <xf numFmtId="0" fontId="22" fillId="3" borderId="8" xfId="14" applyFont="1" applyFill="1" applyBorder="1" applyAlignment="1">
      <alignment horizontal="center" vertical="center" wrapText="1"/>
    </xf>
    <xf numFmtId="0" fontId="22" fillId="3" borderId="7" xfId="14" applyFont="1" applyFill="1" applyBorder="1" applyAlignment="1">
      <alignment horizontal="center" vertical="center" wrapText="1"/>
    </xf>
    <xf numFmtId="0" fontId="22" fillId="3" borderId="6" xfId="14" applyFont="1" applyFill="1" applyBorder="1" applyAlignment="1">
      <alignment horizontal="center" vertical="center" wrapText="1"/>
    </xf>
    <xf numFmtId="0" fontId="18" fillId="4" borderId="7" xfId="14" applyFont="1" applyFill="1" applyBorder="1" applyAlignment="1">
      <alignment horizontal="center" vertical="center" wrapText="1"/>
    </xf>
    <xf numFmtId="0" fontId="102" fillId="22" borderId="1" xfId="14" applyFont="1" applyFill="1" applyBorder="1" applyAlignment="1">
      <alignment horizontal="center"/>
    </xf>
    <xf numFmtId="0" fontId="102" fillId="22" borderId="0" xfId="14" applyFont="1" applyFill="1" applyBorder="1" applyAlignment="1">
      <alignment horizontal="center"/>
    </xf>
    <xf numFmtId="0" fontId="22" fillId="0" borderId="0" xfId="14" applyFont="1" applyAlignment="1">
      <alignment horizontal="center" vertical="center"/>
    </xf>
    <xf numFmtId="0" fontId="90" fillId="10" borderId="0" xfId="17" applyFont="1" applyFill="1" applyAlignment="1">
      <alignment horizontal="center"/>
    </xf>
    <xf numFmtId="0" fontId="18" fillId="4" borderId="66" xfId="14" applyFont="1" applyFill="1" applyBorder="1" applyAlignment="1">
      <alignment horizontal="center" vertical="center" wrapText="1"/>
    </xf>
    <xf numFmtId="0" fontId="18" fillId="4" borderId="67" xfId="14" applyFont="1" applyFill="1" applyBorder="1" applyAlignment="1">
      <alignment horizontal="center" vertical="center" wrapText="1"/>
    </xf>
    <xf numFmtId="0" fontId="18" fillId="4" borderId="1" xfId="14" applyFont="1" applyFill="1" applyBorder="1" applyAlignment="1">
      <alignment horizontal="center" vertical="center"/>
    </xf>
    <xf numFmtId="0" fontId="18" fillId="4" borderId="0" xfId="14" applyFont="1" applyFill="1" applyBorder="1" applyAlignment="1">
      <alignment horizontal="center" vertical="center"/>
    </xf>
    <xf numFmtId="0" fontId="85" fillId="0" borderId="0" xfId="11" applyFont="1" applyAlignment="1" applyProtection="1">
      <alignment horizontal="center"/>
    </xf>
    <xf numFmtId="0" fontId="81" fillId="0" borderId="0" xfId="11" applyFont="1" applyProtection="1"/>
    <xf numFmtId="0" fontId="81" fillId="0" borderId="65" xfId="11" applyFont="1" applyBorder="1" applyProtection="1"/>
    <xf numFmtId="0" fontId="90" fillId="3" borderId="8" xfId="11" applyFont="1" applyFill="1" applyBorder="1" applyAlignment="1" applyProtection="1">
      <alignment horizontal="center" vertical="center"/>
    </xf>
    <xf numFmtId="0" fontId="90" fillId="3" borderId="7" xfId="11" applyFont="1" applyFill="1" applyBorder="1" applyAlignment="1" applyProtection="1">
      <alignment horizontal="center" vertical="center"/>
    </xf>
    <xf numFmtId="0" fontId="90" fillId="3" borderId="6" xfId="11" applyFont="1" applyFill="1" applyBorder="1" applyAlignment="1" applyProtection="1">
      <alignment horizontal="center" vertical="center"/>
    </xf>
    <xf numFmtId="0" fontId="106" fillId="22" borderId="8" xfId="14" applyFont="1" applyFill="1" applyBorder="1" applyAlignment="1" applyProtection="1">
      <alignment horizontal="center"/>
    </xf>
    <xf numFmtId="0" fontId="106" fillId="22" borderId="7" xfId="14" applyFont="1" applyFill="1" applyBorder="1" applyAlignment="1" applyProtection="1">
      <alignment horizontal="center"/>
    </xf>
    <xf numFmtId="0" fontId="106" fillId="22" borderId="6" xfId="14" applyFont="1" applyFill="1" applyBorder="1" applyAlignment="1" applyProtection="1">
      <alignment horizontal="center"/>
    </xf>
    <xf numFmtId="0" fontId="90" fillId="0" borderId="0" xfId="17" applyFont="1" applyAlignment="1">
      <alignment horizontal="center"/>
    </xf>
    <xf numFmtId="0" fontId="18" fillId="4" borderId="71" xfId="11" applyFont="1" applyFill="1" applyBorder="1" applyAlignment="1" applyProtection="1">
      <alignment vertical="center"/>
    </xf>
    <xf numFmtId="0" fontId="18" fillId="4" borderId="70" xfId="11" applyFont="1" applyFill="1" applyBorder="1" applyAlignment="1" applyProtection="1">
      <alignment vertical="center"/>
    </xf>
    <xf numFmtId="0" fontId="88" fillId="0" borderId="0" xfId="11" applyFont="1" applyAlignment="1" applyProtection="1">
      <alignment horizontal="center" vertical="center" wrapText="1"/>
    </xf>
    <xf numFmtId="0" fontId="90" fillId="3" borderId="0" xfId="11" applyFont="1" applyFill="1" applyAlignment="1" applyProtection="1">
      <alignment horizontal="center" vertical="center"/>
    </xf>
    <xf numFmtId="0" fontId="66" fillId="0" borderId="8" xfId="11" applyFont="1" applyBorder="1" applyAlignment="1" applyProtection="1">
      <alignment vertical="center"/>
    </xf>
    <xf numFmtId="0" fontId="66" fillId="0" borderId="7" xfId="11" applyFont="1" applyBorder="1" applyAlignment="1" applyProtection="1">
      <alignment vertical="center"/>
    </xf>
    <xf numFmtId="0" fontId="66" fillId="0" borderId="6" xfId="11" applyFont="1" applyBorder="1" applyAlignment="1" applyProtection="1">
      <alignment vertical="center"/>
    </xf>
    <xf numFmtId="0" fontId="66" fillId="0" borderId="8" xfId="11" applyFont="1" applyBorder="1" applyAlignment="1" applyProtection="1">
      <alignment horizontal="left" vertical="center"/>
    </xf>
    <xf numFmtId="0" fontId="66" fillId="0" borderId="7" xfId="11" applyFont="1" applyBorder="1" applyAlignment="1" applyProtection="1">
      <alignment horizontal="left" vertical="center"/>
    </xf>
    <xf numFmtId="0" fontId="66" fillId="0" borderId="6" xfId="11" applyFont="1" applyBorder="1" applyAlignment="1" applyProtection="1">
      <alignment horizontal="left" vertical="center"/>
    </xf>
    <xf numFmtId="0" fontId="18" fillId="4" borderId="76" xfId="11" applyFont="1" applyFill="1" applyBorder="1" applyAlignment="1" applyProtection="1">
      <alignment vertical="center"/>
    </xf>
    <xf numFmtId="0" fontId="66" fillId="0" borderId="8" xfId="11" applyFont="1" applyBorder="1" applyAlignment="1" applyProtection="1">
      <alignment horizontal="left" vertical="center" wrapText="1"/>
    </xf>
    <xf numFmtId="0" fontId="66" fillId="0" borderId="7" xfId="11" applyFont="1" applyBorder="1" applyAlignment="1" applyProtection="1">
      <alignment horizontal="left" vertical="center" wrapText="1"/>
    </xf>
    <xf numFmtId="0" fontId="66" fillId="0" borderId="6" xfId="11" applyFont="1" applyBorder="1" applyAlignment="1" applyProtection="1">
      <alignment horizontal="left" vertical="center" wrapText="1"/>
    </xf>
    <xf numFmtId="0" fontId="66" fillId="0" borderId="71" xfId="11" applyFont="1" applyBorder="1" applyAlignment="1" applyProtection="1">
      <alignment vertical="center"/>
    </xf>
    <xf numFmtId="0" fontId="66" fillId="0" borderId="70" xfId="11" applyFont="1" applyBorder="1" applyAlignment="1" applyProtection="1">
      <alignment vertical="center"/>
    </xf>
    <xf numFmtId="0" fontId="66" fillId="0" borderId="76" xfId="11" applyFont="1" applyBorder="1" applyAlignment="1" applyProtection="1">
      <alignment vertical="center"/>
    </xf>
    <xf numFmtId="0" fontId="18" fillId="4" borderId="73" xfId="11" applyFont="1" applyFill="1" applyBorder="1" applyAlignment="1" applyProtection="1">
      <alignment vertical="center"/>
    </xf>
    <xf numFmtId="0" fontId="18" fillId="4" borderId="74" xfId="11" applyFont="1" applyFill="1" applyBorder="1" applyAlignment="1" applyProtection="1">
      <alignment vertical="center"/>
    </xf>
    <xf numFmtId="0" fontId="18" fillId="4" borderId="77" xfId="11" applyFont="1" applyFill="1" applyBorder="1" applyAlignment="1" applyProtection="1">
      <alignment vertical="center"/>
    </xf>
    <xf numFmtId="0" fontId="66" fillId="0" borderId="8" xfId="11" quotePrefix="1" applyFont="1" applyBorder="1" applyAlignment="1" applyProtection="1">
      <alignment vertical="center"/>
    </xf>
    <xf numFmtId="0" fontId="66" fillId="0" borderId="7" xfId="11" quotePrefix="1" applyFont="1" applyBorder="1" applyAlignment="1" applyProtection="1">
      <alignment vertical="center"/>
    </xf>
    <xf numFmtId="0" fontId="66" fillId="0" borderId="6" xfId="11" quotePrefix="1" applyFont="1" applyBorder="1" applyAlignment="1" applyProtection="1">
      <alignment vertical="center"/>
    </xf>
    <xf numFmtId="165" fontId="20" fillId="6" borderId="14" xfId="3" applyNumberFormat="1" applyFont="1" applyFill="1" applyBorder="1" applyAlignment="1">
      <alignment horizontal="right"/>
    </xf>
    <xf numFmtId="165" fontId="20" fillId="6" borderId="15" xfId="3" applyNumberFormat="1" applyFont="1" applyFill="1" applyBorder="1" applyAlignment="1">
      <alignment horizontal="right"/>
    </xf>
    <xf numFmtId="165" fontId="20" fillId="6" borderId="16" xfId="3" applyNumberFormat="1" applyFont="1" applyFill="1" applyBorder="1" applyAlignment="1">
      <alignment horizontal="right"/>
    </xf>
    <xf numFmtId="0" fontId="20" fillId="0" borderId="11" xfId="1" applyFont="1" applyBorder="1" applyAlignment="1">
      <alignment horizontal="right"/>
    </xf>
    <xf numFmtId="0" fontId="20" fillId="0" borderId="12" xfId="1" applyFont="1" applyBorder="1" applyAlignment="1">
      <alignment horizontal="right"/>
    </xf>
    <xf numFmtId="0" fontId="20" fillId="6" borderId="12" xfId="1" applyNumberFormat="1" applyFont="1" applyFill="1" applyBorder="1" applyAlignment="1">
      <alignment horizontal="center"/>
    </xf>
    <xf numFmtId="0" fontId="20" fillId="6" borderId="13" xfId="1" applyNumberFormat="1" applyFont="1" applyFill="1" applyBorder="1" applyAlignment="1">
      <alignment horizontal="center"/>
    </xf>
    <xf numFmtId="44" fontId="20" fillId="6" borderId="11" xfId="3" applyNumberFormat="1" applyFont="1" applyFill="1" applyBorder="1" applyAlignment="1" applyProtection="1">
      <alignment horizontal="center" vertical="center"/>
      <protection locked="0"/>
    </xf>
    <xf numFmtId="44" fontId="20" fillId="6" borderId="12" xfId="3" applyNumberFormat="1" applyFont="1" applyFill="1" applyBorder="1" applyAlignment="1" applyProtection="1">
      <alignment horizontal="center" vertical="center"/>
      <protection locked="0"/>
    </xf>
    <xf numFmtId="44" fontId="20" fillId="6" borderId="13" xfId="3" applyNumberFormat="1" applyFont="1" applyFill="1" applyBorder="1" applyAlignment="1" applyProtection="1">
      <alignment horizontal="center" vertical="center"/>
      <protection locked="0"/>
    </xf>
    <xf numFmtId="0" fontId="20" fillId="0" borderId="31" xfId="4" applyFont="1" applyFill="1" applyBorder="1" applyAlignment="1">
      <alignment horizontal="left" vertical="center" wrapText="1"/>
    </xf>
    <xf numFmtId="0" fontId="20" fillId="0" borderId="0" xfId="4" applyFont="1" applyFill="1" applyBorder="1" applyAlignment="1">
      <alignment horizontal="left" vertical="center" wrapText="1"/>
    </xf>
    <xf numFmtId="0" fontId="20" fillId="0" borderId="32" xfId="4" applyFont="1" applyFill="1" applyBorder="1" applyAlignment="1">
      <alignment horizontal="left" vertical="center" wrapText="1"/>
    </xf>
    <xf numFmtId="0" fontId="20" fillId="6" borderId="11" xfId="4" applyFont="1" applyFill="1" applyBorder="1" applyAlignment="1" applyProtection="1">
      <alignment horizontal="center" vertical="center"/>
      <protection locked="0"/>
    </xf>
    <xf numFmtId="0" fontId="20" fillId="6" borderId="12" xfId="4" applyFont="1" applyFill="1" applyBorder="1" applyAlignment="1" applyProtection="1">
      <alignment horizontal="center" vertical="center"/>
      <protection locked="0"/>
    </xf>
    <xf numFmtId="0" fontId="20" fillId="6" borderId="13" xfId="4" applyFont="1" applyFill="1" applyBorder="1" applyAlignment="1" applyProtection="1">
      <alignment horizontal="center" vertical="center"/>
      <protection locked="0"/>
    </xf>
    <xf numFmtId="0" fontId="20" fillId="10" borderId="11" xfId="1" applyFont="1" applyFill="1" applyBorder="1" applyAlignment="1">
      <alignment horizontal="right" wrapText="1"/>
    </xf>
    <xf numFmtId="0" fontId="20" fillId="10" borderId="12" xfId="1" applyFont="1" applyFill="1" applyBorder="1" applyAlignment="1">
      <alignment horizontal="right" wrapText="1"/>
    </xf>
    <xf numFmtId="0" fontId="20" fillId="10" borderId="13" xfId="1" applyFont="1" applyFill="1" applyBorder="1" applyAlignment="1">
      <alignment horizontal="right" wrapText="1"/>
    </xf>
    <xf numFmtId="0" fontId="20" fillId="0" borderId="29" xfId="4" applyFont="1" applyFill="1" applyBorder="1" applyAlignment="1">
      <alignment horizontal="left" vertical="center" wrapText="1"/>
    </xf>
    <xf numFmtId="0" fontId="20" fillId="0" borderId="23" xfId="4" applyFont="1" applyFill="1" applyBorder="1" applyAlignment="1">
      <alignment horizontal="left" vertical="center" wrapText="1"/>
    </xf>
    <xf numFmtId="0" fontId="20" fillId="0" borderId="30" xfId="4" applyFont="1" applyFill="1" applyBorder="1" applyAlignment="1">
      <alignment horizontal="left" vertical="center" wrapText="1"/>
    </xf>
    <xf numFmtId="165" fontId="20" fillId="12" borderId="14" xfId="3" applyNumberFormat="1" applyFont="1" applyFill="1" applyBorder="1" applyAlignment="1">
      <alignment horizontal="right"/>
    </xf>
    <xf numFmtId="165" fontId="20" fillId="12" borderId="15" xfId="3" applyNumberFormat="1" applyFont="1" applyFill="1" applyBorder="1" applyAlignment="1">
      <alignment horizontal="right"/>
    </xf>
    <xf numFmtId="165" fontId="20" fillId="12" borderId="16" xfId="3" applyNumberFormat="1" applyFont="1" applyFill="1" applyBorder="1" applyAlignment="1">
      <alignment horizontal="right"/>
    </xf>
    <xf numFmtId="1" fontId="20" fillId="12" borderId="12" xfId="1" applyNumberFormat="1" applyFont="1" applyFill="1" applyBorder="1" applyAlignment="1">
      <alignment horizontal="center"/>
    </xf>
    <xf numFmtId="0" fontId="20" fillId="12" borderId="12" xfId="1" applyNumberFormat="1" applyFont="1" applyFill="1" applyBorder="1" applyAlignment="1">
      <alignment horizontal="center"/>
    </xf>
    <xf numFmtId="0" fontId="20" fillId="12" borderId="13" xfId="1" applyNumberFormat="1" applyFont="1" applyFill="1" applyBorder="1" applyAlignment="1">
      <alignment horizontal="center"/>
    </xf>
    <xf numFmtId="165" fontId="20" fillId="6" borderId="24" xfId="3" applyNumberFormat="1" applyFont="1" applyFill="1" applyBorder="1" applyAlignment="1">
      <alignment horizontal="right"/>
    </xf>
    <xf numFmtId="165" fontId="20" fillId="6" borderId="25" xfId="3" applyNumberFormat="1" applyFont="1" applyFill="1" applyBorder="1" applyAlignment="1">
      <alignment horizontal="right"/>
    </xf>
    <xf numFmtId="165" fontId="20" fillId="6" borderId="26" xfId="3" applyNumberFormat="1" applyFont="1" applyFill="1" applyBorder="1" applyAlignment="1">
      <alignment horizontal="right"/>
    </xf>
    <xf numFmtId="165" fontId="20" fillId="6" borderId="31" xfId="3" applyNumberFormat="1" applyFont="1" applyFill="1" applyBorder="1" applyAlignment="1">
      <alignment horizontal="right"/>
    </xf>
    <xf numFmtId="165" fontId="20" fillId="6" borderId="0" xfId="3" applyNumberFormat="1" applyFont="1" applyFill="1" applyBorder="1" applyAlignment="1">
      <alignment horizontal="right"/>
    </xf>
    <xf numFmtId="165" fontId="20" fillId="6" borderId="32" xfId="3" applyNumberFormat="1" applyFont="1" applyFill="1" applyBorder="1" applyAlignment="1">
      <alignment horizontal="right"/>
    </xf>
    <xf numFmtId="165" fontId="20" fillId="6" borderId="12" xfId="3" applyNumberFormat="1" applyFont="1" applyFill="1" applyBorder="1" applyAlignment="1">
      <alignment horizontal="center"/>
    </xf>
    <xf numFmtId="165" fontId="20" fillId="6" borderId="13" xfId="3" applyNumberFormat="1" applyFont="1" applyFill="1" applyBorder="1" applyAlignment="1">
      <alignment horizontal="center"/>
    </xf>
    <xf numFmtId="0" fontId="20" fillId="10" borderId="29" xfId="4" applyFont="1" applyFill="1" applyBorder="1" applyAlignment="1">
      <alignment horizontal="right" vertical="center" wrapText="1"/>
    </xf>
    <xf numFmtId="0" fontId="20" fillId="10" borderId="23" xfId="4" applyFont="1" applyFill="1" applyBorder="1" applyAlignment="1">
      <alignment horizontal="right" vertical="center" wrapText="1"/>
    </xf>
    <xf numFmtId="0" fontId="20" fillId="10" borderId="30" xfId="4" applyFont="1" applyFill="1" applyBorder="1" applyAlignment="1">
      <alignment horizontal="right" vertical="center" wrapText="1"/>
    </xf>
    <xf numFmtId="0" fontId="20" fillId="6" borderId="17" xfId="4" applyFont="1" applyFill="1" applyBorder="1" applyAlignment="1" applyProtection="1">
      <alignment horizontal="center" vertical="center"/>
      <protection locked="0"/>
    </xf>
    <xf numFmtId="165" fontId="20" fillId="12" borderId="1" xfId="4" applyNumberFormat="1" applyFont="1" applyFill="1" applyBorder="1" applyAlignment="1" applyProtection="1">
      <alignment horizontal="center" vertical="center"/>
      <protection locked="0"/>
    </xf>
    <xf numFmtId="0" fontId="20" fillId="12" borderId="0" xfId="4" applyNumberFormat="1" applyFont="1" applyFill="1" applyBorder="1" applyAlignment="1" applyProtection="1">
      <alignment horizontal="center" vertical="center"/>
      <protection locked="0"/>
    </xf>
    <xf numFmtId="0" fontId="20" fillId="12" borderId="32" xfId="4" applyNumberFormat="1" applyFont="1" applyFill="1" applyBorder="1" applyAlignment="1" applyProtection="1">
      <alignment horizontal="center" vertical="center"/>
      <protection locked="0"/>
    </xf>
    <xf numFmtId="0" fontId="20" fillId="0" borderId="11" xfId="4" applyFont="1" applyBorder="1" applyAlignment="1">
      <alignment horizontal="left" vertical="center" indent="1"/>
    </xf>
    <xf numFmtId="0" fontId="20" fillId="0" borderId="12" xfId="4" applyFont="1" applyBorder="1" applyAlignment="1">
      <alignment horizontal="left" vertical="center" indent="1"/>
    </xf>
    <xf numFmtId="0" fontId="20" fillId="0" borderId="13" xfId="4" applyFont="1" applyBorder="1" applyAlignment="1">
      <alignment horizontal="left" vertical="center" indent="1"/>
    </xf>
    <xf numFmtId="165" fontId="20" fillId="6" borderId="11" xfId="3" applyNumberFormat="1" applyFont="1" applyFill="1" applyBorder="1" applyAlignment="1">
      <alignment horizontal="center" wrapText="1"/>
    </xf>
    <xf numFmtId="165" fontId="20" fillId="6" borderId="12" xfId="3" applyNumberFormat="1" applyFont="1" applyFill="1" applyBorder="1" applyAlignment="1">
      <alignment horizontal="center" wrapText="1"/>
    </xf>
    <xf numFmtId="165" fontId="20" fillId="6" borderId="13" xfId="3" applyNumberFormat="1" applyFont="1" applyFill="1" applyBorder="1" applyAlignment="1">
      <alignment horizontal="center" wrapText="1"/>
    </xf>
    <xf numFmtId="0" fontId="20" fillId="0" borderId="11" xfId="1" applyFont="1" applyBorder="1" applyAlignment="1">
      <alignment horizontal="center"/>
    </xf>
    <xf numFmtId="0" fontId="20" fillId="0" borderId="12" xfId="1" applyFont="1" applyBorder="1" applyAlignment="1">
      <alignment horizontal="center"/>
    </xf>
    <xf numFmtId="165" fontId="20" fillId="12" borderId="12" xfId="1" applyNumberFormat="1" applyFont="1" applyFill="1" applyBorder="1" applyAlignment="1">
      <alignment horizontal="center" wrapText="1"/>
    </xf>
    <xf numFmtId="165" fontId="20" fillId="12" borderId="13" xfId="1" applyNumberFormat="1" applyFont="1" applyFill="1" applyBorder="1" applyAlignment="1">
      <alignment horizontal="center" wrapText="1"/>
    </xf>
    <xf numFmtId="1" fontId="20" fillId="6" borderId="11" xfId="1" applyNumberFormat="1" applyFont="1" applyFill="1" applyBorder="1" applyAlignment="1" applyProtection="1">
      <alignment horizontal="right" vertical="center"/>
      <protection locked="0"/>
    </xf>
    <xf numFmtId="1" fontId="20" fillId="6" borderId="12" xfId="1" applyNumberFormat="1" applyFont="1" applyFill="1" applyBorder="1" applyAlignment="1" applyProtection="1">
      <alignment horizontal="right" vertical="center"/>
      <protection locked="0"/>
    </xf>
    <xf numFmtId="165" fontId="20" fillId="12" borderId="8" xfId="3" applyNumberFormat="1" applyFont="1" applyFill="1" applyBorder="1" applyAlignment="1" applyProtection="1">
      <alignment horizontal="center" vertical="center"/>
      <protection locked="0"/>
    </xf>
    <xf numFmtId="165" fontId="20" fillId="12" borderId="7" xfId="3" applyNumberFormat="1" applyFont="1" applyFill="1" applyBorder="1" applyAlignment="1" applyProtection="1">
      <alignment horizontal="center" vertical="center"/>
      <protection locked="0"/>
    </xf>
    <xf numFmtId="165" fontId="20" fillId="12" borderId="10" xfId="3" applyNumberFormat="1" applyFont="1" applyFill="1" applyBorder="1" applyAlignment="1" applyProtection="1">
      <alignment horizontal="center" vertical="center"/>
      <protection locked="0"/>
    </xf>
    <xf numFmtId="0" fontId="20" fillId="0" borderId="7" xfId="4" applyFont="1" applyBorder="1" applyAlignment="1">
      <alignment horizontal="left" vertical="center" wrapText="1"/>
    </xf>
    <xf numFmtId="0" fontId="20" fillId="0" borderId="6" xfId="4" applyFont="1" applyBorder="1" applyAlignment="1">
      <alignment horizontal="left" vertical="center" wrapText="1"/>
    </xf>
    <xf numFmtId="165" fontId="20" fillId="12" borderId="11" xfId="3" applyNumberFormat="1" applyFont="1" applyFill="1" applyBorder="1" applyAlignment="1" applyProtection="1">
      <alignment horizontal="right" vertical="center"/>
      <protection locked="0"/>
    </xf>
    <xf numFmtId="165" fontId="20" fillId="12" borderId="12" xfId="3" applyNumberFormat="1" applyFont="1" applyFill="1" applyBorder="1" applyAlignment="1" applyProtection="1">
      <alignment horizontal="right" vertical="center"/>
      <protection locked="0"/>
    </xf>
    <xf numFmtId="0" fontId="20" fillId="0" borderId="11" xfId="1" applyFont="1" applyFill="1" applyBorder="1" applyAlignment="1">
      <alignment horizontal="left" vertical="center" indent="1"/>
    </xf>
    <xf numFmtId="0" fontId="20" fillId="0" borderId="12" xfId="1" applyFont="1" applyFill="1" applyBorder="1" applyAlignment="1">
      <alignment horizontal="left" vertical="center" indent="1"/>
    </xf>
    <xf numFmtId="0" fontId="20" fillId="0" borderId="13" xfId="1" applyFont="1" applyFill="1" applyBorder="1" applyAlignment="1">
      <alignment horizontal="left" vertical="center" indent="1"/>
    </xf>
    <xf numFmtId="0" fontId="20" fillId="2" borderId="17" xfId="4" applyFont="1" applyFill="1" applyBorder="1" applyAlignment="1" applyProtection="1">
      <alignment horizontal="center" vertical="center"/>
      <protection locked="0"/>
    </xf>
    <xf numFmtId="0" fontId="20" fillId="0" borderId="11" xfId="1" applyFont="1" applyBorder="1" applyAlignment="1">
      <alignment horizontal="left" vertical="center" wrapText="1" indent="1"/>
    </xf>
    <xf numFmtId="0" fontId="20" fillId="0" borderId="12" xfId="1" applyFont="1" applyBorder="1" applyAlignment="1">
      <alignment horizontal="left" vertical="center" indent="1"/>
    </xf>
    <xf numFmtId="0" fontId="20" fillId="0" borderId="13" xfId="1" applyFont="1" applyBorder="1" applyAlignment="1">
      <alignment horizontal="left" vertical="center" indent="1"/>
    </xf>
    <xf numFmtId="0" fontId="20" fillId="10" borderId="11" xfId="1" applyFont="1" applyFill="1" applyBorder="1" applyAlignment="1">
      <alignment horizontal="left" vertical="center" indent="1"/>
    </xf>
    <xf numFmtId="0" fontId="20" fillId="10" borderId="12" xfId="1" applyFont="1" applyFill="1" applyBorder="1" applyAlignment="1">
      <alignment horizontal="left" vertical="center" indent="1"/>
    </xf>
    <xf numFmtId="0" fontId="20" fillId="10" borderId="13" xfId="1" applyFont="1" applyFill="1" applyBorder="1" applyAlignment="1">
      <alignment horizontal="left" vertical="center" indent="1"/>
    </xf>
    <xf numFmtId="14" fontId="20" fillId="2" borderId="11" xfId="1" applyNumberFormat="1" applyFont="1" applyFill="1" applyBorder="1" applyAlignment="1">
      <alignment horizontal="left" vertical="center"/>
    </xf>
    <xf numFmtId="14" fontId="20" fillId="2" borderId="12" xfId="1" applyNumberFormat="1" applyFont="1" applyFill="1" applyBorder="1" applyAlignment="1">
      <alignment horizontal="left" vertical="center"/>
    </xf>
    <xf numFmtId="14" fontId="20" fillId="2" borderId="13" xfId="1" applyNumberFormat="1" applyFont="1" applyFill="1" applyBorder="1" applyAlignment="1">
      <alignment horizontal="left" vertical="center"/>
    </xf>
    <xf numFmtId="0" fontId="20" fillId="0" borderId="24" xfId="1" applyFont="1" applyBorder="1" applyAlignment="1">
      <alignment horizontal="left" vertical="center" indent="1"/>
    </xf>
    <xf numFmtId="0" fontId="20" fillId="0" borderId="25" xfId="1" applyFont="1" applyBorder="1" applyAlignment="1">
      <alignment horizontal="left" vertical="center" indent="1"/>
    </xf>
    <xf numFmtId="0" fontId="20" fillId="0" borderId="26" xfId="1" applyFont="1" applyBorder="1" applyAlignment="1">
      <alignment horizontal="left" vertical="center" indent="1"/>
    </xf>
    <xf numFmtId="14" fontId="20" fillId="2" borderId="24" xfId="1" applyNumberFormat="1" applyFont="1" applyFill="1" applyBorder="1" applyAlignment="1">
      <alignment horizontal="left" vertical="center"/>
    </xf>
    <xf numFmtId="14" fontId="20" fillId="2" borderId="25" xfId="1" applyNumberFormat="1" applyFont="1" applyFill="1" applyBorder="1" applyAlignment="1">
      <alignment horizontal="left" vertical="center"/>
    </xf>
    <xf numFmtId="14" fontId="20" fillId="2" borderId="26" xfId="1" applyNumberFormat="1" applyFont="1" applyFill="1" applyBorder="1" applyAlignment="1">
      <alignment horizontal="left" vertical="center"/>
    </xf>
    <xf numFmtId="49" fontId="20" fillId="2" borderId="11" xfId="1" applyNumberFormat="1" applyFont="1" applyFill="1" applyBorder="1" applyAlignment="1">
      <alignment horizontal="left" vertical="center"/>
    </xf>
    <xf numFmtId="0" fontId="20" fillId="2" borderId="12" xfId="1" applyNumberFormat="1" applyFont="1" applyFill="1" applyBorder="1" applyAlignment="1">
      <alignment horizontal="left" vertical="center"/>
    </xf>
    <xf numFmtId="0" fontId="20" fillId="2" borderId="13" xfId="1" applyNumberFormat="1" applyFont="1" applyFill="1" applyBorder="1" applyAlignment="1">
      <alignment horizontal="left" vertical="center"/>
    </xf>
    <xf numFmtId="0" fontId="46" fillId="6" borderId="23" xfId="1" applyFont="1" applyFill="1" applyBorder="1" applyAlignment="1">
      <alignment horizontal="center"/>
    </xf>
    <xf numFmtId="0" fontId="46" fillId="6" borderId="30" xfId="1" applyFont="1" applyFill="1" applyBorder="1" applyAlignment="1">
      <alignment horizontal="center"/>
    </xf>
    <xf numFmtId="0" fontId="21" fillId="5" borderId="9" xfId="4" applyFont="1" applyFill="1" applyBorder="1" applyAlignment="1">
      <alignment horizontal="center" vertical="center"/>
    </xf>
    <xf numFmtId="0" fontId="21" fillId="5" borderId="7" xfId="4" applyFont="1" applyFill="1" applyBorder="1" applyAlignment="1">
      <alignment horizontal="center" vertical="center"/>
    </xf>
    <xf numFmtId="0" fontId="21" fillId="5" borderId="10" xfId="4" applyFont="1" applyFill="1" applyBorder="1" applyAlignment="1">
      <alignment horizontal="center" vertical="center"/>
    </xf>
    <xf numFmtId="0" fontId="20" fillId="0" borderId="11" xfId="1" applyFont="1" applyBorder="1" applyAlignment="1">
      <alignment horizontal="left" vertical="center" indent="1"/>
    </xf>
    <xf numFmtId="0" fontId="20" fillId="0" borderId="11" xfId="4" applyFont="1" applyBorder="1" applyAlignment="1">
      <alignment horizontal="left" vertical="center" wrapText="1" indent="3"/>
    </xf>
    <xf numFmtId="0" fontId="20" fillId="0" borderId="12" xfId="4" applyFont="1" applyBorder="1" applyAlignment="1">
      <alignment horizontal="left" vertical="center" wrapText="1" indent="3"/>
    </xf>
    <xf numFmtId="0" fontId="20" fillId="0" borderId="13" xfId="4" applyFont="1" applyBorder="1" applyAlignment="1">
      <alignment horizontal="left" vertical="center" wrapText="1" indent="3"/>
    </xf>
    <xf numFmtId="0" fontId="20" fillId="0" borderId="11" xfId="4" applyFont="1" applyFill="1" applyBorder="1" applyAlignment="1">
      <alignment horizontal="left" vertical="center" wrapText="1" indent="3"/>
    </xf>
    <xf numFmtId="0" fontId="20" fillId="0" borderId="12" xfId="4" applyFont="1" applyFill="1" applyBorder="1" applyAlignment="1">
      <alignment horizontal="left" vertical="center" wrapText="1" indent="3"/>
    </xf>
    <xf numFmtId="0" fontId="20" fillId="0" borderId="13" xfId="4" applyFont="1" applyFill="1" applyBorder="1" applyAlignment="1">
      <alignment horizontal="left" vertical="center" wrapText="1" indent="3"/>
    </xf>
    <xf numFmtId="0" fontId="20" fillId="0" borderId="11" xfId="1" applyFont="1" applyBorder="1" applyAlignment="1">
      <alignment horizontal="right" vertical="center"/>
    </xf>
    <xf numFmtId="0" fontId="20" fillId="0" borderId="12" xfId="1" applyFont="1" applyBorder="1" applyAlignment="1">
      <alignment horizontal="right" vertical="center"/>
    </xf>
    <xf numFmtId="14" fontId="20" fillId="2" borderId="29" xfId="1" applyNumberFormat="1" applyFont="1" applyFill="1" applyBorder="1" applyAlignment="1">
      <alignment horizontal="center" vertical="center"/>
    </xf>
    <xf numFmtId="0" fontId="20" fillId="2" borderId="23" xfId="1" applyFont="1" applyFill="1" applyBorder="1" applyAlignment="1">
      <alignment horizontal="center" vertical="center"/>
    </xf>
    <xf numFmtId="14" fontId="20" fillId="2" borderId="11" xfId="1" applyNumberFormat="1" applyFont="1" applyFill="1" applyBorder="1" applyAlignment="1">
      <alignment horizontal="center" vertical="center"/>
    </xf>
    <xf numFmtId="0" fontId="20" fillId="2" borderId="12" xfId="1" applyFont="1" applyFill="1" applyBorder="1" applyAlignment="1">
      <alignment horizontal="center" vertical="center"/>
    </xf>
    <xf numFmtId="0" fontId="20" fillId="2" borderId="13" xfId="1" applyFont="1" applyFill="1" applyBorder="1" applyAlignment="1">
      <alignment horizontal="center" vertical="center"/>
    </xf>
    <xf numFmtId="3" fontId="20" fillId="2" borderId="11" xfId="1" applyNumberFormat="1" applyFont="1" applyFill="1" applyBorder="1" applyAlignment="1">
      <alignment horizontal="center" vertical="center"/>
    </xf>
    <xf numFmtId="3" fontId="20" fillId="2" borderId="12" xfId="1" applyNumberFormat="1" applyFont="1" applyFill="1" applyBorder="1" applyAlignment="1">
      <alignment horizontal="center" vertical="center"/>
    </xf>
    <xf numFmtId="3" fontId="20" fillId="2" borderId="13" xfId="1" applyNumberFormat="1" applyFont="1" applyFill="1" applyBorder="1" applyAlignment="1">
      <alignment horizontal="center" vertical="center"/>
    </xf>
    <xf numFmtId="165" fontId="20" fillId="2" borderId="11" xfId="3" applyNumberFormat="1" applyFont="1" applyFill="1" applyBorder="1" applyAlignment="1">
      <alignment vertical="center"/>
    </xf>
    <xf numFmtId="165" fontId="20" fillId="2" borderId="12" xfId="3" applyNumberFormat="1" applyFont="1" applyFill="1" applyBorder="1" applyAlignment="1">
      <alignment vertical="center"/>
    </xf>
    <xf numFmtId="165" fontId="20" fillId="2" borderId="13" xfId="3" applyNumberFormat="1" applyFont="1" applyFill="1" applyBorder="1" applyAlignment="1">
      <alignment vertical="center"/>
    </xf>
    <xf numFmtId="0" fontId="21" fillId="0" borderId="9" xfId="4" applyFont="1" applyBorder="1" applyAlignment="1">
      <alignment horizontal="right" vertical="center" wrapText="1" indent="1"/>
    </xf>
    <xf numFmtId="0" fontId="21" fillId="0" borderId="7" xfId="4" applyFont="1" applyBorder="1" applyAlignment="1">
      <alignment horizontal="right" vertical="center" wrapText="1" indent="1"/>
    </xf>
    <xf numFmtId="0" fontId="21" fillId="0" borderId="10" xfId="4" applyFont="1" applyBorder="1" applyAlignment="1">
      <alignment horizontal="right" vertical="center" wrapText="1" indent="1"/>
    </xf>
    <xf numFmtId="0" fontId="20" fillId="0" borderId="11" xfId="4" applyFont="1" applyFill="1" applyBorder="1" applyAlignment="1">
      <alignment horizontal="left" vertical="center" indent="3"/>
    </xf>
    <xf numFmtId="0" fontId="20" fillId="0" borderId="12" xfId="4" applyFont="1" applyFill="1" applyBorder="1" applyAlignment="1">
      <alignment horizontal="left" vertical="center" indent="3"/>
    </xf>
    <xf numFmtId="0" fontId="20" fillId="0" borderId="13" xfId="4" applyFont="1" applyFill="1" applyBorder="1" applyAlignment="1">
      <alignment horizontal="left" vertical="center" indent="3"/>
    </xf>
    <xf numFmtId="0" fontId="20" fillId="6" borderId="18" xfId="4" applyFont="1" applyFill="1" applyBorder="1" applyAlignment="1" applyProtection="1">
      <alignment horizontal="center" vertical="center"/>
      <protection locked="0"/>
    </xf>
    <xf numFmtId="0" fontId="20" fillId="6" borderId="3" xfId="4" applyFont="1" applyFill="1" applyBorder="1" applyAlignment="1" applyProtection="1">
      <alignment horizontal="center" vertical="center"/>
      <protection locked="0"/>
    </xf>
    <xf numFmtId="0" fontId="20" fillId="6" borderId="19" xfId="4" applyFont="1" applyFill="1" applyBorder="1" applyAlignment="1" applyProtection="1">
      <alignment horizontal="center" vertical="center"/>
      <protection locked="0"/>
    </xf>
    <xf numFmtId="0" fontId="20" fillId="6" borderId="14" xfId="4" applyFont="1" applyFill="1" applyBorder="1" applyAlignment="1" applyProtection="1">
      <alignment horizontal="center" vertical="center"/>
      <protection locked="0"/>
    </xf>
    <xf numFmtId="0" fontId="20" fillId="6" borderId="15" xfId="4" applyFont="1" applyFill="1" applyBorder="1" applyAlignment="1" applyProtection="1">
      <alignment horizontal="center" vertical="center"/>
      <protection locked="0"/>
    </xf>
    <xf numFmtId="0" fontId="20" fillId="6" borderId="16" xfId="4" applyFont="1" applyFill="1" applyBorder="1" applyAlignment="1" applyProtection="1">
      <alignment horizontal="center" vertical="center"/>
      <protection locked="0"/>
    </xf>
    <xf numFmtId="0" fontId="22" fillId="0" borderId="0" xfId="1" applyFont="1" applyAlignment="1">
      <alignment horizontal="right" vertical="center"/>
    </xf>
    <xf numFmtId="0" fontId="22" fillId="0" borderId="0" xfId="4" applyFont="1" applyAlignment="1">
      <alignment horizontal="center" vertical="center"/>
    </xf>
    <xf numFmtId="0" fontId="19" fillId="0" borderId="0" xfId="1" applyFont="1" applyAlignment="1">
      <alignment horizontal="center" vertical="center"/>
    </xf>
    <xf numFmtId="0" fontId="23" fillId="4" borderId="9" xfId="1" applyFont="1" applyFill="1" applyBorder="1" applyAlignment="1">
      <alignment horizontal="left" vertical="center"/>
    </xf>
    <xf numFmtId="0" fontId="23" fillId="4" borderId="7" xfId="1" applyFont="1" applyFill="1" applyBorder="1" applyAlignment="1">
      <alignment horizontal="left" vertical="center"/>
    </xf>
    <xf numFmtId="0" fontId="23" fillId="4" borderId="10" xfId="1" applyFont="1" applyFill="1" applyBorder="1" applyAlignment="1">
      <alignment horizontal="left" vertical="center"/>
    </xf>
    <xf numFmtId="1" fontId="21" fillId="6" borderId="11" xfId="1" applyNumberFormat="1" applyFont="1" applyFill="1" applyBorder="1" applyAlignment="1" applyProtection="1">
      <alignment horizontal="right" vertical="center"/>
      <protection locked="0"/>
    </xf>
    <xf numFmtId="1" fontId="21" fillId="6" borderId="12" xfId="1" applyNumberFormat="1" applyFont="1" applyFill="1" applyBorder="1" applyAlignment="1" applyProtection="1">
      <alignment horizontal="right" vertical="center"/>
      <protection locked="0"/>
    </xf>
    <xf numFmtId="1" fontId="21" fillId="6" borderId="13" xfId="1" applyNumberFormat="1" applyFont="1" applyFill="1" applyBorder="1" applyAlignment="1" applyProtection="1">
      <alignment horizontal="right" vertical="center"/>
      <protection locked="0"/>
    </xf>
    <xf numFmtId="14" fontId="20" fillId="6" borderId="11" xfId="1" applyNumberFormat="1" applyFont="1" applyFill="1" applyBorder="1" applyAlignment="1" applyProtection="1">
      <alignment vertical="center"/>
      <protection locked="0"/>
    </xf>
    <xf numFmtId="14" fontId="20" fillId="6" borderId="12" xfId="1" applyNumberFormat="1" applyFont="1" applyFill="1" applyBorder="1" applyAlignment="1" applyProtection="1">
      <alignment vertical="center"/>
      <protection locked="0"/>
    </xf>
    <xf numFmtId="14" fontId="20" fillId="6" borderId="13" xfId="1" applyNumberFormat="1" applyFont="1" applyFill="1" applyBorder="1" applyAlignment="1" applyProtection="1">
      <alignment vertical="center"/>
      <protection locked="0"/>
    </xf>
    <xf numFmtId="0" fontId="21" fillId="0" borderId="11" xfId="1" applyFont="1" applyBorder="1" applyAlignment="1">
      <alignment horizontal="left" vertical="center"/>
    </xf>
    <xf numFmtId="0" fontId="21" fillId="0" borderId="12" xfId="1" applyFont="1" applyBorder="1" applyAlignment="1">
      <alignment horizontal="left" vertical="center"/>
    </xf>
    <xf numFmtId="0" fontId="21" fillId="0" borderId="13" xfId="1" applyFont="1" applyBorder="1" applyAlignment="1">
      <alignment horizontal="left" vertical="center"/>
    </xf>
    <xf numFmtId="1" fontId="21" fillId="2" borderId="11" xfId="1" applyNumberFormat="1" applyFont="1" applyFill="1" applyBorder="1" applyAlignment="1" applyProtection="1">
      <alignment horizontal="right" vertical="center"/>
      <protection locked="0"/>
    </xf>
    <xf numFmtId="1" fontId="21" fillId="2" borderId="12" xfId="1" applyNumberFormat="1" applyFont="1" applyFill="1" applyBorder="1" applyAlignment="1" applyProtection="1">
      <alignment horizontal="right" vertical="center"/>
      <protection locked="0"/>
    </xf>
    <xf numFmtId="1" fontId="21" fillId="2" borderId="13" xfId="1" applyNumberFormat="1" applyFont="1" applyFill="1" applyBorder="1" applyAlignment="1" applyProtection="1">
      <alignment horizontal="right" vertical="center"/>
      <protection locked="0"/>
    </xf>
    <xf numFmtId="0" fontId="20" fillId="0" borderId="11" xfId="1" applyFont="1" applyBorder="1" applyAlignment="1">
      <alignment horizontal="left" vertical="center"/>
    </xf>
    <xf numFmtId="0" fontId="20" fillId="0" borderId="12" xfId="1" applyFont="1" applyBorder="1" applyAlignment="1">
      <alignment horizontal="left" vertical="center"/>
    </xf>
    <xf numFmtId="0" fontId="20" fillId="0" borderId="13" xfId="1" applyFont="1" applyBorder="1" applyAlignment="1">
      <alignment horizontal="left" vertical="center"/>
    </xf>
    <xf numFmtId="1" fontId="20" fillId="2" borderId="11" xfId="1" applyNumberFormat="1" applyFont="1" applyFill="1" applyBorder="1" applyAlignment="1" applyProtection="1">
      <alignment horizontal="right" vertical="center"/>
      <protection locked="0"/>
    </xf>
    <xf numFmtId="1" fontId="20" fillId="2" borderId="12" xfId="1" applyNumberFormat="1" applyFont="1" applyFill="1" applyBorder="1" applyAlignment="1" applyProtection="1">
      <alignment horizontal="right" vertical="center"/>
      <protection locked="0"/>
    </xf>
    <xf numFmtId="1" fontId="20" fillId="2" borderId="13" xfId="1" applyNumberFormat="1" applyFont="1" applyFill="1" applyBorder="1" applyAlignment="1" applyProtection="1">
      <alignment horizontal="right" vertical="center"/>
      <protection locked="0"/>
    </xf>
    <xf numFmtId="10" fontId="20" fillId="2" borderId="11" xfId="7" applyNumberFormat="1" applyFont="1" applyFill="1" applyBorder="1" applyAlignment="1" applyProtection="1">
      <alignment horizontal="right" vertical="center"/>
      <protection locked="0"/>
    </xf>
    <xf numFmtId="10" fontId="20" fillId="2" borderId="12" xfId="7" applyNumberFormat="1" applyFont="1" applyFill="1" applyBorder="1" applyAlignment="1" applyProtection="1">
      <alignment horizontal="right" vertical="center"/>
      <protection locked="0"/>
    </xf>
    <xf numFmtId="10" fontId="20" fillId="2" borderId="13" xfId="7" applyNumberFormat="1" applyFont="1" applyFill="1" applyBorder="1" applyAlignment="1" applyProtection="1">
      <alignment horizontal="right" vertical="center"/>
      <protection locked="0"/>
    </xf>
    <xf numFmtId="165" fontId="21" fillId="2" borderId="11" xfId="3" applyNumberFormat="1" applyFont="1" applyFill="1" applyBorder="1" applyAlignment="1" applyProtection="1">
      <alignment horizontal="right" vertical="center"/>
      <protection locked="0"/>
    </xf>
    <xf numFmtId="165" fontId="21" fillId="2" borderId="12" xfId="3" applyNumberFormat="1" applyFont="1" applyFill="1" applyBorder="1" applyAlignment="1" applyProtection="1">
      <alignment horizontal="right" vertical="center"/>
      <protection locked="0"/>
    </xf>
    <xf numFmtId="165" fontId="21" fillId="2" borderId="15" xfId="3" applyNumberFormat="1" applyFont="1" applyFill="1" applyBorder="1" applyAlignment="1" applyProtection="1">
      <alignment horizontal="right" vertical="center"/>
      <protection locked="0"/>
    </xf>
    <xf numFmtId="165" fontId="21" fillId="2" borderId="16" xfId="3" applyNumberFormat="1" applyFont="1" applyFill="1" applyBorder="1" applyAlignment="1" applyProtection="1">
      <alignment horizontal="right" vertical="center"/>
      <protection locked="0"/>
    </xf>
    <xf numFmtId="0" fontId="20" fillId="0" borderId="14" xfId="4" applyFont="1" applyBorder="1" applyAlignment="1">
      <alignment horizontal="left" vertical="center" wrapText="1" indent="3"/>
    </xf>
    <xf numFmtId="0" fontId="20" fillId="0" borderId="15" xfId="4" applyFont="1" applyBorder="1" applyAlignment="1">
      <alignment horizontal="left" vertical="center" wrapText="1" indent="3"/>
    </xf>
    <xf numFmtId="0" fontId="20" fillId="0" borderId="16" xfId="4" applyFont="1" applyBorder="1" applyAlignment="1">
      <alignment horizontal="left" vertical="center" wrapText="1" indent="3"/>
    </xf>
    <xf numFmtId="0" fontId="20" fillId="6" borderId="31" xfId="4" applyFont="1" applyFill="1" applyBorder="1" applyAlignment="1" applyProtection="1">
      <alignment horizontal="center" vertical="center"/>
      <protection locked="0"/>
    </xf>
    <xf numFmtId="0" fontId="20" fillId="6" borderId="0" xfId="4" applyFont="1" applyFill="1" applyBorder="1" applyAlignment="1" applyProtection="1">
      <alignment horizontal="center" vertical="center"/>
      <protection locked="0"/>
    </xf>
    <xf numFmtId="0" fontId="20" fillId="6" borderId="32" xfId="4" applyFont="1" applyFill="1" applyBorder="1" applyAlignment="1" applyProtection="1">
      <alignment horizontal="center" vertical="center"/>
      <protection locked="0"/>
    </xf>
    <xf numFmtId="0" fontId="20" fillId="0" borderId="23" xfId="1" applyFont="1" applyFill="1" applyBorder="1" applyAlignment="1">
      <alignment horizontal="left" vertical="center" indent="1"/>
    </xf>
    <xf numFmtId="0" fontId="20" fillId="0" borderId="30" xfId="1" applyFont="1" applyFill="1" applyBorder="1" applyAlignment="1">
      <alignment horizontal="left" vertical="center" indent="1"/>
    </xf>
    <xf numFmtId="0" fontId="20" fillId="2" borderId="12" xfId="1" applyFont="1" applyFill="1" applyBorder="1" applyAlignment="1">
      <alignment horizontal="left" vertical="center"/>
    </xf>
    <xf numFmtId="0" fontId="20" fillId="2" borderId="13" xfId="1" applyFont="1" applyFill="1" applyBorder="1" applyAlignment="1">
      <alignment horizontal="left" vertical="center"/>
    </xf>
    <xf numFmtId="49" fontId="20" fillId="2" borderId="24" xfId="1" applyNumberFormat="1" applyFont="1" applyFill="1" applyBorder="1" applyAlignment="1">
      <alignment horizontal="left" vertical="center"/>
    </xf>
    <xf numFmtId="0" fontId="20" fillId="2" borderId="25" xfId="1" applyNumberFormat="1" applyFont="1" applyFill="1" applyBorder="1" applyAlignment="1">
      <alignment horizontal="left" vertical="center"/>
    </xf>
    <xf numFmtId="0" fontId="20" fillId="2" borderId="26" xfId="1" applyNumberFormat="1" applyFont="1" applyFill="1" applyBorder="1" applyAlignment="1">
      <alignment horizontal="left" vertical="center"/>
    </xf>
    <xf numFmtId="0" fontId="46" fillId="6" borderId="21" xfId="1" applyFont="1" applyFill="1" applyBorder="1" applyAlignment="1">
      <alignment horizontal="center"/>
    </xf>
    <xf numFmtId="0" fontId="46" fillId="6" borderId="22" xfId="1" applyFont="1" applyFill="1" applyBorder="1" applyAlignment="1">
      <alignment horizontal="center"/>
    </xf>
    <xf numFmtId="0" fontId="28" fillId="0" borderId="0" xfId="1" applyFont="1" applyAlignment="1">
      <alignment horizontal="left" vertical="center"/>
    </xf>
    <xf numFmtId="0" fontId="20" fillId="0" borderId="2" xfId="1" applyFont="1" applyBorder="1" applyAlignment="1" applyProtection="1">
      <alignment horizontal="center" vertical="center"/>
      <protection locked="0"/>
    </xf>
    <xf numFmtId="0" fontId="20" fillId="0" borderId="11" xfId="1" applyFont="1" applyFill="1" applyBorder="1" applyAlignment="1">
      <alignment horizontal="left" vertical="center" wrapText="1" indent="1"/>
    </xf>
    <xf numFmtId="0" fontId="20" fillId="0" borderId="12" xfId="1" applyFont="1" applyFill="1" applyBorder="1" applyAlignment="1">
      <alignment horizontal="left" vertical="center" wrapText="1" indent="1"/>
    </xf>
    <xf numFmtId="0" fontId="20" fillId="0" borderId="13" xfId="1" applyFont="1" applyFill="1" applyBorder="1" applyAlignment="1">
      <alignment horizontal="left" vertical="center" wrapText="1" indent="1"/>
    </xf>
    <xf numFmtId="165" fontId="20" fillId="12" borderId="17" xfId="3" applyNumberFormat="1" applyFont="1" applyFill="1" applyBorder="1" applyAlignment="1" applyProtection="1">
      <alignment horizontal="center" vertical="center"/>
      <protection locked="0"/>
    </xf>
    <xf numFmtId="0" fontId="21" fillId="5" borderId="9" xfId="1" applyFont="1" applyFill="1" applyBorder="1" applyAlignment="1">
      <alignment horizontal="left" vertical="center"/>
    </xf>
    <xf numFmtId="0" fontId="21" fillId="5" borderId="7" xfId="1" applyFont="1" applyFill="1" applyBorder="1" applyAlignment="1">
      <alignment horizontal="left" vertical="center"/>
    </xf>
    <xf numFmtId="0" fontId="21" fillId="5" borderId="10" xfId="1" applyFont="1" applyFill="1" applyBorder="1" applyAlignment="1">
      <alignment horizontal="left" vertical="center"/>
    </xf>
    <xf numFmtId="0" fontId="20" fillId="2" borderId="17" xfId="1" applyFont="1" applyFill="1" applyBorder="1" applyAlignment="1" applyProtection="1">
      <alignment horizontal="center" vertical="center"/>
      <protection locked="0"/>
    </xf>
    <xf numFmtId="165" fontId="20" fillId="2" borderId="17" xfId="3" applyNumberFormat="1" applyFont="1" applyFill="1" applyBorder="1" applyAlignment="1" applyProtection="1">
      <alignment horizontal="center" vertical="center"/>
      <protection locked="0"/>
    </xf>
    <xf numFmtId="0" fontId="20" fillId="2" borderId="23" xfId="3" applyNumberFormat="1" applyFont="1" applyFill="1" applyBorder="1" applyAlignment="1" applyProtection="1">
      <alignment horizontal="center" vertical="center" wrapText="1"/>
      <protection locked="0"/>
    </xf>
    <xf numFmtId="0" fontId="20" fillId="2" borderId="30" xfId="3" applyNumberFormat="1" applyFont="1" applyFill="1" applyBorder="1" applyAlignment="1" applyProtection="1">
      <alignment horizontal="center" vertical="center" wrapText="1"/>
      <protection locked="0"/>
    </xf>
    <xf numFmtId="44" fontId="20" fillId="10" borderId="11" xfId="3" applyNumberFormat="1" applyFont="1" applyFill="1" applyBorder="1" applyAlignment="1" applyProtection="1">
      <alignment horizontal="right" vertical="center"/>
      <protection locked="0"/>
    </xf>
    <xf numFmtId="44" fontId="20" fillId="10" borderId="12" xfId="3" applyNumberFormat="1" applyFont="1" applyFill="1" applyBorder="1" applyAlignment="1" applyProtection="1">
      <alignment horizontal="right" vertical="center"/>
      <protection locked="0"/>
    </xf>
    <xf numFmtId="164" fontId="20" fillId="12" borderId="12" xfId="3" applyNumberFormat="1" applyFont="1" applyFill="1" applyBorder="1" applyAlignment="1" applyProtection="1">
      <alignment horizontal="right" vertical="center"/>
      <protection locked="0"/>
    </xf>
    <xf numFmtId="164" fontId="20" fillId="12" borderId="13" xfId="3" applyNumberFormat="1" applyFont="1" applyFill="1" applyBorder="1" applyAlignment="1" applyProtection="1">
      <alignment horizontal="right" vertical="center"/>
      <protection locked="0"/>
    </xf>
    <xf numFmtId="0" fontId="20" fillId="0" borderId="11" xfId="1" applyFont="1" applyFill="1" applyBorder="1" applyAlignment="1">
      <alignment horizontal="left" vertical="center"/>
    </xf>
    <xf numFmtId="0" fontId="20" fillId="0" borderId="12" xfId="1" applyFont="1" applyFill="1" applyBorder="1" applyAlignment="1">
      <alignment horizontal="left" vertical="center"/>
    </xf>
    <xf numFmtId="0" fontId="20" fillId="0" borderId="24" xfId="1" applyFont="1" applyFill="1" applyBorder="1" applyAlignment="1">
      <alignment horizontal="left" vertical="center"/>
    </xf>
    <xf numFmtId="0" fontId="20" fillId="0" borderId="25" xfId="1" applyFont="1" applyFill="1" applyBorder="1" applyAlignment="1">
      <alignment horizontal="left" vertical="center"/>
    </xf>
    <xf numFmtId="0" fontId="20" fillId="6" borderId="27" xfId="4" applyFont="1" applyFill="1" applyBorder="1" applyAlignment="1" applyProtection="1">
      <alignment horizontal="center" vertical="center"/>
      <protection locked="0"/>
    </xf>
    <xf numFmtId="0" fontId="20" fillId="6" borderId="2" xfId="4" applyFont="1" applyFill="1" applyBorder="1" applyAlignment="1" applyProtection="1">
      <alignment horizontal="center" vertical="center"/>
      <protection locked="0"/>
    </xf>
    <xf numFmtId="0" fontId="20" fillId="6" borderId="28" xfId="4" applyFont="1" applyFill="1" applyBorder="1" applyAlignment="1" applyProtection="1">
      <alignment horizontal="center" vertical="center"/>
      <protection locked="0"/>
    </xf>
    <xf numFmtId="0" fontId="24" fillId="5" borderId="9" xfId="1" applyFont="1" applyFill="1" applyBorder="1" applyAlignment="1">
      <alignment horizontal="left" vertical="center"/>
    </xf>
    <xf numFmtId="0" fontId="24" fillId="5" borderId="7" xfId="1" applyFont="1" applyFill="1" applyBorder="1" applyAlignment="1">
      <alignment horizontal="left" vertical="center"/>
    </xf>
    <xf numFmtId="0" fontId="24" fillId="5" borderId="10" xfId="1" applyFont="1" applyFill="1" applyBorder="1" applyAlignment="1">
      <alignment horizontal="left" vertical="center"/>
    </xf>
    <xf numFmtId="0" fontId="20" fillId="0" borderId="18" xfId="1" applyFont="1" applyBorder="1" applyAlignment="1">
      <alignment horizontal="left" vertical="center"/>
    </xf>
    <xf numFmtId="0" fontId="20" fillId="0" borderId="3" xfId="1" applyFont="1" applyBorder="1" applyAlignment="1">
      <alignment horizontal="left" vertical="center"/>
    </xf>
    <xf numFmtId="0" fontId="20" fillId="0" borderId="19" xfId="1" applyFont="1" applyBorder="1" applyAlignment="1">
      <alignment horizontal="left" vertical="center"/>
    </xf>
    <xf numFmtId="1" fontId="20" fillId="6" borderId="20" xfId="1" applyNumberFormat="1" applyFont="1" applyFill="1" applyBorder="1" applyAlignment="1" applyProtection="1">
      <alignment horizontal="right" vertical="center"/>
      <protection locked="0"/>
    </xf>
    <xf numFmtId="1" fontId="20" fillId="6" borderId="21" xfId="1" applyNumberFormat="1" applyFont="1" applyFill="1" applyBorder="1" applyAlignment="1" applyProtection="1">
      <alignment horizontal="right" vertical="center"/>
      <protection locked="0"/>
    </xf>
    <xf numFmtId="1" fontId="20" fillId="6" borderId="22" xfId="1" applyNumberFormat="1" applyFont="1" applyFill="1" applyBorder="1" applyAlignment="1" applyProtection="1">
      <alignment horizontal="right" vertical="center"/>
      <protection locked="0"/>
    </xf>
    <xf numFmtId="1" fontId="20" fillId="2" borderId="31" xfId="1" applyNumberFormat="1" applyFont="1" applyFill="1" applyBorder="1" applyAlignment="1" applyProtection="1">
      <alignment horizontal="right" vertical="center"/>
      <protection locked="0"/>
    </xf>
    <xf numFmtId="1" fontId="20" fillId="2" borderId="0" xfId="1" applyNumberFormat="1" applyFont="1" applyFill="1" applyBorder="1" applyAlignment="1" applyProtection="1">
      <alignment horizontal="right" vertical="center"/>
      <protection locked="0"/>
    </xf>
    <xf numFmtId="0" fontId="21" fillId="6" borderId="35" xfId="4" applyFont="1" applyFill="1" applyBorder="1" applyAlignment="1" applyProtection="1">
      <alignment horizontal="center" vertical="center" wrapText="1"/>
      <protection locked="0"/>
    </xf>
    <xf numFmtId="0" fontId="21" fillId="6" borderId="35" xfId="4" applyFont="1" applyFill="1" applyBorder="1" applyAlignment="1" applyProtection="1">
      <alignment horizontal="center" vertical="center"/>
      <protection locked="0"/>
    </xf>
    <xf numFmtId="0" fontId="46" fillId="10" borderId="20" xfId="1" applyFont="1" applyFill="1" applyBorder="1" applyAlignment="1">
      <alignment horizontal="center"/>
    </xf>
    <xf numFmtId="0" fontId="46" fillId="10" borderId="21" xfId="1" applyFont="1" applyFill="1" applyBorder="1" applyAlignment="1">
      <alignment horizontal="center"/>
    </xf>
    <xf numFmtId="0" fontId="46" fillId="10" borderId="22" xfId="1" applyFont="1" applyFill="1" applyBorder="1" applyAlignment="1">
      <alignment horizontal="center"/>
    </xf>
    <xf numFmtId="0" fontId="20" fillId="2" borderId="29" xfId="1" applyFont="1" applyFill="1" applyBorder="1" applyAlignment="1">
      <alignment horizontal="center" vertical="center"/>
    </xf>
    <xf numFmtId="0" fontId="20" fillId="2" borderId="30" xfId="1" applyFont="1" applyFill="1" applyBorder="1" applyAlignment="1">
      <alignment horizontal="center" vertical="center"/>
    </xf>
    <xf numFmtId="14" fontId="20" fillId="2" borderId="11" xfId="1" applyNumberFormat="1" applyFont="1" applyFill="1" applyBorder="1" applyAlignment="1">
      <alignment horizontal="right" vertical="center"/>
    </xf>
    <xf numFmtId="14" fontId="20" fillId="2" borderId="12" xfId="1" applyNumberFormat="1" applyFont="1" applyFill="1" applyBorder="1" applyAlignment="1">
      <alignment horizontal="right" vertical="center"/>
    </xf>
    <xf numFmtId="14" fontId="20" fillId="2" borderId="13" xfId="1" applyNumberFormat="1" applyFont="1" applyFill="1" applyBorder="1" applyAlignment="1">
      <alignment horizontal="right" vertical="center"/>
    </xf>
    <xf numFmtId="0" fontId="25" fillId="2" borderId="11" xfId="1" applyNumberFormat="1" applyFont="1" applyFill="1" applyBorder="1" applyAlignment="1" applyProtection="1">
      <alignment horizontal="right" vertical="center"/>
      <protection locked="0"/>
    </xf>
    <xf numFmtId="0" fontId="25" fillId="2" borderId="12" xfId="1" applyNumberFormat="1" applyFont="1" applyFill="1" applyBorder="1" applyAlignment="1" applyProtection="1">
      <alignment horizontal="right" vertical="center"/>
      <protection locked="0"/>
    </xf>
    <xf numFmtId="0" fontId="25" fillId="2" borderId="13" xfId="1" applyNumberFormat="1" applyFont="1" applyFill="1" applyBorder="1" applyAlignment="1" applyProtection="1">
      <alignment horizontal="right" vertical="center"/>
      <protection locked="0"/>
    </xf>
    <xf numFmtId="0" fontId="20" fillId="0" borderId="11" xfId="1" applyFont="1" applyBorder="1" applyAlignment="1">
      <alignment horizontal="left" wrapText="1"/>
    </xf>
    <xf numFmtId="0" fontId="20" fillId="0" borderId="12" xfId="1" applyFont="1" applyBorder="1" applyAlignment="1">
      <alignment horizontal="left" wrapText="1"/>
    </xf>
    <xf numFmtId="0" fontId="20" fillId="0" borderId="13" xfId="1" applyFont="1" applyBorder="1" applyAlignment="1">
      <alignment horizontal="left" wrapText="1"/>
    </xf>
    <xf numFmtId="0" fontId="20" fillId="0" borderId="11" xfId="1" applyFont="1" applyFill="1" applyBorder="1" applyAlignment="1">
      <alignment horizontal="left" wrapText="1"/>
    </xf>
    <xf numFmtId="0" fontId="20" fillId="0" borderId="12" xfId="1" applyFont="1" applyFill="1" applyBorder="1" applyAlignment="1">
      <alignment horizontal="left" wrapText="1"/>
    </xf>
    <xf numFmtId="0" fontId="20" fillId="0" borderId="13" xfId="1" applyFont="1" applyFill="1" applyBorder="1" applyAlignment="1">
      <alignment horizontal="left" wrapText="1"/>
    </xf>
    <xf numFmtId="0" fontId="20" fillId="6" borderId="20" xfId="4" applyFont="1" applyFill="1" applyBorder="1" applyAlignment="1" applyProtection="1">
      <alignment horizontal="center" vertical="center"/>
      <protection locked="0"/>
    </xf>
    <xf numFmtId="0" fontId="20" fillId="6" borderId="21" xfId="4" applyFont="1" applyFill="1" applyBorder="1" applyAlignment="1" applyProtection="1">
      <alignment horizontal="center" vertical="center"/>
      <protection locked="0"/>
    </xf>
    <xf numFmtId="0" fontId="20" fillId="6" borderId="22" xfId="4" applyFont="1" applyFill="1" applyBorder="1" applyAlignment="1" applyProtection="1">
      <alignment horizontal="center" vertical="center"/>
      <protection locked="0"/>
    </xf>
    <xf numFmtId="49" fontId="47" fillId="2" borderId="11" xfId="4" applyNumberFormat="1" applyFont="1" applyFill="1" applyBorder="1" applyAlignment="1" applyProtection="1">
      <alignment horizontal="center" vertical="center" wrapText="1"/>
      <protection locked="0"/>
    </xf>
    <xf numFmtId="0" fontId="47" fillId="2" borderId="12" xfId="4" applyNumberFormat="1" applyFont="1" applyFill="1" applyBorder="1" applyAlignment="1" applyProtection="1">
      <alignment horizontal="center" vertical="center" wrapText="1"/>
      <protection locked="0"/>
    </xf>
    <xf numFmtId="0" fontId="47" fillId="2" borderId="13" xfId="4" applyNumberFormat="1" applyFont="1" applyFill="1" applyBorder="1" applyAlignment="1" applyProtection="1">
      <alignment horizontal="center" vertical="center" wrapText="1"/>
      <protection locked="0"/>
    </xf>
    <xf numFmtId="0" fontId="21" fillId="7" borderId="9" xfId="4" applyFont="1" applyFill="1" applyBorder="1" applyAlignment="1">
      <alignment horizontal="left" vertical="center"/>
    </xf>
    <xf numFmtId="0" fontId="21" fillId="7" borderId="7" xfId="4" applyFont="1" applyFill="1" applyBorder="1" applyAlignment="1">
      <alignment horizontal="left" vertical="center"/>
    </xf>
    <xf numFmtId="0" fontId="21" fillId="7" borderId="10" xfId="4" applyFont="1" applyFill="1" applyBorder="1" applyAlignment="1">
      <alignment horizontal="left" vertical="center"/>
    </xf>
    <xf numFmtId="0" fontId="21" fillId="7" borderId="35" xfId="4" applyFont="1" applyFill="1" applyBorder="1" applyAlignment="1" applyProtection="1">
      <alignment horizontal="center" vertical="center"/>
      <protection locked="0"/>
    </xf>
    <xf numFmtId="0" fontId="20" fillId="2" borderId="17" xfId="1" applyNumberFormat="1" applyFont="1" applyFill="1" applyBorder="1" applyAlignment="1" applyProtection="1">
      <alignment horizontal="center" vertical="center"/>
      <protection locked="0"/>
    </xf>
    <xf numFmtId="14" fontId="25" fillId="2" borderId="14" xfId="1" applyNumberFormat="1" applyFont="1" applyFill="1" applyBorder="1" applyAlignment="1" applyProtection="1">
      <alignment horizontal="right" vertical="center"/>
      <protection locked="0"/>
    </xf>
    <xf numFmtId="14" fontId="25" fillId="2" borderId="15" xfId="1" applyNumberFormat="1" applyFont="1" applyFill="1" applyBorder="1" applyAlignment="1" applyProtection="1">
      <alignment horizontal="right" vertical="center"/>
      <protection locked="0"/>
    </xf>
    <xf numFmtId="14" fontId="25" fillId="2" borderId="16" xfId="1" applyNumberFormat="1" applyFont="1" applyFill="1" applyBorder="1" applyAlignment="1" applyProtection="1">
      <alignment horizontal="right" vertical="center"/>
      <protection locked="0"/>
    </xf>
    <xf numFmtId="0" fontId="20" fillId="0" borderId="12" xfId="1" applyFont="1" applyBorder="1" applyAlignment="1">
      <alignment horizontal="left" vertical="center" wrapText="1" indent="1"/>
    </xf>
    <xf numFmtId="9" fontId="20" fillId="0" borderId="12" xfId="1" applyNumberFormat="1" applyFont="1" applyBorder="1" applyAlignment="1">
      <alignment horizontal="center" vertical="center"/>
    </xf>
    <xf numFmtId="0" fontId="20" fillId="0" borderId="13" xfId="1" applyFont="1" applyBorder="1" applyAlignment="1">
      <alignment horizontal="center" vertical="center"/>
    </xf>
    <xf numFmtId="165" fontId="20" fillId="11" borderId="20" xfId="4" applyNumberFormat="1" applyFont="1" applyFill="1" applyBorder="1" applyAlignment="1" applyProtection="1">
      <alignment horizontal="center" vertical="center"/>
      <protection locked="0"/>
    </xf>
    <xf numFmtId="165" fontId="20" fillId="11" borderId="21" xfId="4" applyNumberFormat="1" applyFont="1" applyFill="1" applyBorder="1" applyAlignment="1" applyProtection="1">
      <alignment horizontal="center" vertical="center"/>
      <protection locked="0"/>
    </xf>
    <xf numFmtId="165" fontId="20" fillId="11" borderId="22" xfId="4" applyNumberFormat="1" applyFont="1" applyFill="1" applyBorder="1" applyAlignment="1" applyProtection="1">
      <alignment horizontal="center" vertical="center"/>
      <protection locked="0"/>
    </xf>
    <xf numFmtId="9" fontId="20" fillId="0" borderId="25" xfId="1" applyNumberFormat="1" applyFont="1" applyBorder="1" applyAlignment="1">
      <alignment horizontal="center" vertical="center"/>
    </xf>
    <xf numFmtId="9" fontId="20" fillId="0" borderId="26" xfId="1" applyNumberFormat="1" applyFont="1" applyBorder="1" applyAlignment="1">
      <alignment horizontal="center" vertical="center"/>
    </xf>
    <xf numFmtId="0" fontId="48" fillId="10" borderId="53" xfId="1" applyFont="1" applyFill="1" applyBorder="1" applyAlignment="1">
      <alignment horizontal="left" vertical="center" wrapText="1"/>
    </xf>
    <xf numFmtId="0" fontId="48" fillId="10" borderId="23" xfId="1" applyFont="1" applyFill="1" applyBorder="1" applyAlignment="1">
      <alignment horizontal="left" vertical="center" wrapText="1"/>
    </xf>
    <xf numFmtId="0" fontId="20" fillId="0" borderId="11" xfId="1" quotePrefix="1" applyFont="1" applyBorder="1" applyAlignment="1">
      <alignment horizontal="left" vertical="center"/>
    </xf>
    <xf numFmtId="165" fontId="20" fillId="2" borderId="11" xfId="3" applyNumberFormat="1" applyFont="1" applyFill="1" applyBorder="1" applyAlignment="1" applyProtection="1">
      <alignment horizontal="center" vertical="center"/>
      <protection locked="0"/>
    </xf>
    <xf numFmtId="165" fontId="20" fillId="2" borderId="12" xfId="3" applyNumberFormat="1" applyFont="1" applyFill="1" applyBorder="1" applyAlignment="1" applyProtection="1">
      <alignment horizontal="center" vertical="center"/>
      <protection locked="0"/>
    </xf>
    <xf numFmtId="165" fontId="20" fillId="2" borderId="13" xfId="3" applyNumberFormat="1" applyFont="1" applyFill="1" applyBorder="1" applyAlignment="1" applyProtection="1">
      <alignment horizontal="center" vertical="center"/>
      <protection locked="0"/>
    </xf>
    <xf numFmtId="165" fontId="20" fillId="6" borderId="11" xfId="3" applyNumberFormat="1" applyFont="1" applyFill="1" applyBorder="1" applyAlignment="1" applyProtection="1">
      <alignment horizontal="center" vertical="center"/>
      <protection locked="0"/>
    </xf>
    <xf numFmtId="165" fontId="20" fillId="6" borderId="12" xfId="3" applyNumberFormat="1" applyFont="1" applyFill="1" applyBorder="1" applyAlignment="1" applyProtection="1">
      <alignment horizontal="center" vertical="center"/>
      <protection locked="0"/>
    </xf>
    <xf numFmtId="165" fontId="20" fillId="6" borderId="13" xfId="3" applyNumberFormat="1" applyFont="1" applyFill="1" applyBorder="1" applyAlignment="1" applyProtection="1">
      <alignment horizontal="center" vertical="center"/>
      <protection locked="0"/>
    </xf>
    <xf numFmtId="164" fontId="25" fillId="2" borderId="14" xfId="1" applyNumberFormat="1" applyFont="1" applyFill="1" applyBorder="1" applyAlignment="1" applyProtection="1">
      <alignment horizontal="right" vertical="center"/>
      <protection locked="0"/>
    </xf>
    <xf numFmtId="164" fontId="25" fillId="2" borderId="15" xfId="1" applyNumberFormat="1" applyFont="1" applyFill="1" applyBorder="1" applyAlignment="1" applyProtection="1">
      <alignment horizontal="right" vertical="center"/>
      <protection locked="0"/>
    </xf>
    <xf numFmtId="164" fontId="25" fillId="2" borderId="16" xfId="1" applyNumberFormat="1" applyFont="1" applyFill="1" applyBorder="1" applyAlignment="1" applyProtection="1">
      <alignment horizontal="right" vertical="center"/>
      <protection locked="0"/>
    </xf>
    <xf numFmtId="0" fontId="20" fillId="0" borderId="14" xfId="4" applyFont="1" applyFill="1" applyBorder="1" applyAlignment="1">
      <alignment horizontal="left" vertical="center" wrapText="1"/>
    </xf>
    <xf numFmtId="0" fontId="20" fillId="0" borderId="15" xfId="4" applyFont="1" applyFill="1" applyBorder="1" applyAlignment="1">
      <alignment horizontal="left" vertical="center" wrapText="1"/>
    </xf>
    <xf numFmtId="0" fontId="20" fillId="0" borderId="16" xfId="4" applyFont="1" applyFill="1" applyBorder="1" applyAlignment="1">
      <alignment horizontal="left" vertical="center" wrapText="1"/>
    </xf>
    <xf numFmtId="165" fontId="21" fillId="7" borderId="35" xfId="3" applyNumberFormat="1" applyFont="1" applyFill="1" applyBorder="1" applyAlignment="1" applyProtection="1">
      <alignment horizontal="center" vertical="center"/>
      <protection locked="0"/>
    </xf>
    <xf numFmtId="0" fontId="20" fillId="6" borderId="24" xfId="4" applyFont="1" applyFill="1" applyBorder="1" applyAlignment="1" applyProtection="1">
      <alignment horizontal="center" vertical="center"/>
      <protection locked="0"/>
    </xf>
    <xf numFmtId="0" fontId="20" fillId="6" borderId="25" xfId="4" applyFont="1" applyFill="1" applyBorder="1" applyAlignment="1" applyProtection="1">
      <alignment horizontal="center" vertical="center"/>
      <protection locked="0"/>
    </xf>
    <xf numFmtId="0" fontId="20" fillId="6" borderId="26" xfId="4" applyFont="1" applyFill="1" applyBorder="1" applyAlignment="1" applyProtection="1">
      <alignment horizontal="center" vertical="center"/>
      <protection locked="0"/>
    </xf>
    <xf numFmtId="9" fontId="20" fillId="12" borderId="11" xfId="7" applyFont="1" applyFill="1" applyBorder="1" applyAlignment="1" applyProtection="1">
      <alignment horizontal="center" vertical="center"/>
      <protection locked="0"/>
    </xf>
    <xf numFmtId="9" fontId="20" fillId="12" borderId="12" xfId="7" applyFont="1" applyFill="1" applyBorder="1" applyAlignment="1" applyProtection="1">
      <alignment horizontal="center" vertical="center"/>
      <protection locked="0"/>
    </xf>
    <xf numFmtId="9" fontId="20" fillId="12" borderId="13" xfId="7" applyFont="1" applyFill="1" applyBorder="1" applyAlignment="1" applyProtection="1">
      <alignment horizontal="center" vertical="center"/>
      <protection locked="0"/>
    </xf>
    <xf numFmtId="9" fontId="20" fillId="6" borderId="11" xfId="7" applyFont="1" applyFill="1" applyBorder="1" applyAlignment="1" applyProtection="1">
      <alignment horizontal="center" vertical="center"/>
      <protection locked="0"/>
    </xf>
    <xf numFmtId="9" fontId="20" fillId="6" borderId="12" xfId="7" applyFont="1" applyFill="1" applyBorder="1" applyAlignment="1" applyProtection="1">
      <alignment horizontal="center" vertical="center"/>
      <protection locked="0"/>
    </xf>
    <xf numFmtId="9" fontId="20" fillId="6" borderId="13" xfId="7" applyFont="1" applyFill="1" applyBorder="1" applyAlignment="1" applyProtection="1">
      <alignment horizontal="center" vertical="center"/>
      <protection locked="0"/>
    </xf>
    <xf numFmtId="9" fontId="20" fillId="6" borderId="14" xfId="7" applyFont="1" applyFill="1" applyBorder="1" applyAlignment="1" applyProtection="1">
      <alignment horizontal="center" vertical="center"/>
      <protection locked="0"/>
    </xf>
    <xf numFmtId="9" fontId="20" fillId="6" borderId="15" xfId="7" applyFont="1" applyFill="1" applyBorder="1" applyAlignment="1" applyProtection="1">
      <alignment horizontal="center" vertical="center"/>
      <protection locked="0"/>
    </xf>
    <xf numFmtId="0" fontId="20" fillId="0" borderId="7" xfId="4" applyFont="1" applyFill="1" applyBorder="1" applyAlignment="1">
      <alignment horizontal="left" vertical="center" wrapText="1"/>
    </xf>
    <xf numFmtId="0" fontId="20" fillId="0" borderId="6" xfId="4" applyFont="1" applyFill="1" applyBorder="1" applyAlignment="1">
      <alignment horizontal="left" vertical="center" wrapText="1"/>
    </xf>
    <xf numFmtId="165" fontId="25" fillId="12" borderId="8" xfId="3" applyNumberFormat="1" applyFont="1" applyFill="1" applyBorder="1" applyAlignment="1" applyProtection="1">
      <alignment horizontal="center" vertical="center"/>
      <protection locked="0"/>
    </xf>
    <xf numFmtId="165" fontId="25" fillId="12" borderId="7" xfId="3" applyNumberFormat="1" applyFont="1" applyFill="1" applyBorder="1" applyAlignment="1" applyProtection="1">
      <alignment horizontal="center" vertical="center"/>
      <protection locked="0"/>
    </xf>
    <xf numFmtId="165" fontId="25" fillId="12" borderId="10" xfId="3" applyNumberFormat="1" applyFont="1" applyFill="1" applyBorder="1" applyAlignment="1" applyProtection="1">
      <alignment horizontal="center" vertical="center"/>
      <protection locked="0"/>
    </xf>
    <xf numFmtId="165" fontId="20" fillId="6" borderId="17" xfId="3" applyNumberFormat="1" applyFont="1" applyFill="1" applyBorder="1" applyAlignment="1" applyProtection="1">
      <alignment horizontal="center" vertical="center"/>
      <protection locked="0"/>
    </xf>
  </cellXfs>
  <cellStyles count="21">
    <cellStyle name="Milliers" xfId="6" builtinId="3"/>
    <cellStyle name="Milliers 2" xfId="16" xr:uid="{C755F5CE-7ADA-4ADA-9612-7CEC2AA407BD}"/>
    <cellStyle name="Monétaire" xfId="3" builtinId="4"/>
    <cellStyle name="Monétaire 2" xfId="2" xr:uid="{2276335B-8418-4261-B18C-3E8A9BB716D8}"/>
    <cellStyle name="Monétaire 3" xfId="5" xr:uid="{231B1743-3FEE-4241-BD90-EE3D9FAC0495}"/>
    <cellStyle name="Monétaire 4" xfId="9" xr:uid="{D6F2AD2F-C351-4600-8A3A-16CD75BBD022}"/>
    <cellStyle name="Monétaire 5" xfId="13" xr:uid="{FFC8B9D9-E42F-4C39-890D-1C195555DD44}"/>
    <cellStyle name="Normal" xfId="0" builtinId="0"/>
    <cellStyle name="Normal 2" xfId="1" xr:uid="{436E65AF-15BF-4D89-A36E-492A134B2C01}"/>
    <cellStyle name="Normal 3" xfId="4" xr:uid="{3A3DD94A-A375-41D0-9B40-CB062D19DFF0}"/>
    <cellStyle name="Normal 4" xfId="8" xr:uid="{2296D333-4337-48DA-B63C-3376DCAAC60F}"/>
    <cellStyle name="Normal 4 2" xfId="17" xr:uid="{C797EA98-51C6-485D-9BA2-A72E4E08F369}"/>
    <cellStyle name="Normal 4 2 2" xfId="19" xr:uid="{76ADD75F-4778-4D77-885F-A0803A0A6A2A}"/>
    <cellStyle name="Normal 5" xfId="11" xr:uid="{51B7903C-9F35-4B78-9B3C-577CB12E1914}"/>
    <cellStyle name="Normal 6" xfId="14" xr:uid="{37DC87B8-F78C-409F-8919-42CE02901652}"/>
    <cellStyle name="Normal 6 2" xfId="18" xr:uid="{A85F451D-A3E1-4CD0-BB63-C5421FEB0B5E}"/>
    <cellStyle name="Pourcentage" xfId="7" builtinId="5"/>
    <cellStyle name="Pourcentage 2" xfId="10" xr:uid="{6F52DA03-27C8-4849-A515-9E040F883F46}"/>
    <cellStyle name="Pourcentage 3" xfId="12" xr:uid="{9F5D5CC2-7061-4303-A85B-A41E638AFD94}"/>
    <cellStyle name="Pourcentage 4" xfId="15" xr:uid="{C6C4D388-9C8A-458A-82CF-05E5D439A2B2}"/>
    <cellStyle name="Pourcentage 4 2" xfId="20" xr:uid="{A663BAFA-AF6D-4B01-99CF-E52A5123B811}"/>
  </cellStyles>
  <dxfs count="0"/>
  <tableStyles count="0" defaultTableStyle="TableStyleMedium2" defaultPivotStyle="PivotStyleLight16"/>
  <colors>
    <mruColors>
      <color rgb="FFBFC9D3"/>
      <color rgb="FFECEEF4"/>
      <color rgb="FFF2F2F2"/>
      <color rgb="FF62768C"/>
      <color rgb="FF101316"/>
      <color rgb="FFEAF1FA"/>
      <color rgb="FFBDD0E5"/>
      <color rgb="FF6DC4FF"/>
      <color rgb="FF538DD5"/>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14</xdr:col>
      <xdr:colOff>15875</xdr:colOff>
      <xdr:row>3</xdr:row>
      <xdr:rowOff>28202</xdr:rowOff>
    </xdr:to>
    <xdr:pic>
      <xdr:nvPicPr>
        <xdr:cNvPr id="2" name="Image 1">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101600"/>
          <a:ext cx="1143000" cy="5619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67</xdr:col>
          <xdr:colOff>0</xdr:colOff>
          <xdr:row>175</xdr:row>
          <xdr:rowOff>0</xdr:rowOff>
        </xdr:from>
        <xdr:to>
          <xdr:col>71</xdr:col>
          <xdr:colOff>57150</xdr:colOff>
          <xdr:row>178</xdr:row>
          <xdr:rowOff>50800</xdr:rowOff>
        </xdr:to>
        <xdr:sp macro="" textlink="">
          <xdr:nvSpPr>
            <xdr:cNvPr id="41985" name="Group Box 1" hidden="1">
              <a:extLst>
                <a:ext uri="{63B3BB69-23CF-44E3-9099-C40C66FF867C}">
                  <a14:compatExt spid="_x0000_s41985"/>
                </a:ext>
                <a:ext uri="{FF2B5EF4-FFF2-40B4-BE49-F238E27FC236}">
                  <a16:creationId xmlns:a16="http://schemas.microsoft.com/office/drawing/2014/main" id="{00000000-0008-0000-0000-000001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175</xdr:row>
          <xdr:rowOff>0</xdr:rowOff>
        </xdr:from>
        <xdr:to>
          <xdr:col>71</xdr:col>
          <xdr:colOff>57150</xdr:colOff>
          <xdr:row>176</xdr:row>
          <xdr:rowOff>57150</xdr:rowOff>
        </xdr:to>
        <xdr:sp macro="" textlink="">
          <xdr:nvSpPr>
            <xdr:cNvPr id="41986" name="Group Box 2" hidden="1">
              <a:extLst>
                <a:ext uri="{63B3BB69-23CF-44E3-9099-C40C66FF867C}">
                  <a14:compatExt spid="_x0000_s41986"/>
                </a:ext>
                <a:ext uri="{FF2B5EF4-FFF2-40B4-BE49-F238E27FC236}">
                  <a16:creationId xmlns:a16="http://schemas.microsoft.com/office/drawing/2014/main" id="{00000000-0008-0000-0000-000002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305</xdr:row>
          <xdr:rowOff>0</xdr:rowOff>
        </xdr:from>
        <xdr:to>
          <xdr:col>86</xdr:col>
          <xdr:colOff>19050</xdr:colOff>
          <xdr:row>307</xdr:row>
          <xdr:rowOff>57150</xdr:rowOff>
        </xdr:to>
        <xdr:sp macro="" textlink="">
          <xdr:nvSpPr>
            <xdr:cNvPr id="41987" name="Group Box 3" hidden="1">
              <a:extLst>
                <a:ext uri="{63B3BB69-23CF-44E3-9099-C40C66FF867C}">
                  <a14:compatExt spid="_x0000_s41987"/>
                </a:ext>
                <a:ext uri="{FF2B5EF4-FFF2-40B4-BE49-F238E27FC236}">
                  <a16:creationId xmlns:a16="http://schemas.microsoft.com/office/drawing/2014/main" id="{00000000-0008-0000-0000-000003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305</xdr:row>
          <xdr:rowOff>0</xdr:rowOff>
        </xdr:from>
        <xdr:to>
          <xdr:col>85</xdr:col>
          <xdr:colOff>95250</xdr:colOff>
          <xdr:row>306</xdr:row>
          <xdr:rowOff>19050</xdr:rowOff>
        </xdr:to>
        <xdr:sp macro="" textlink="">
          <xdr:nvSpPr>
            <xdr:cNvPr id="41988" name="Group Box 4" hidden="1">
              <a:extLst>
                <a:ext uri="{63B3BB69-23CF-44E3-9099-C40C66FF867C}">
                  <a14:compatExt spid="_x0000_s41988"/>
                </a:ext>
                <a:ext uri="{FF2B5EF4-FFF2-40B4-BE49-F238E27FC236}">
                  <a16:creationId xmlns:a16="http://schemas.microsoft.com/office/drawing/2014/main" id="{00000000-0008-0000-0000-00000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305</xdr:row>
          <xdr:rowOff>0</xdr:rowOff>
        </xdr:from>
        <xdr:to>
          <xdr:col>72</xdr:col>
          <xdr:colOff>57150</xdr:colOff>
          <xdr:row>307</xdr:row>
          <xdr:rowOff>19050</xdr:rowOff>
        </xdr:to>
        <xdr:sp macro="" textlink="">
          <xdr:nvSpPr>
            <xdr:cNvPr id="41989" name="Group Box 5" hidden="1">
              <a:extLst>
                <a:ext uri="{63B3BB69-23CF-44E3-9099-C40C66FF867C}">
                  <a14:compatExt spid="_x0000_s41989"/>
                </a:ext>
                <a:ext uri="{FF2B5EF4-FFF2-40B4-BE49-F238E27FC236}">
                  <a16:creationId xmlns:a16="http://schemas.microsoft.com/office/drawing/2014/main" id="{00000000-0008-0000-0000-00000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305</xdr:row>
          <xdr:rowOff>0</xdr:rowOff>
        </xdr:from>
        <xdr:to>
          <xdr:col>72</xdr:col>
          <xdr:colOff>57150</xdr:colOff>
          <xdr:row>306</xdr:row>
          <xdr:rowOff>0</xdr:rowOff>
        </xdr:to>
        <xdr:sp macro="" textlink="">
          <xdr:nvSpPr>
            <xdr:cNvPr id="41990" name="Group Box 6" hidden="1">
              <a:extLst>
                <a:ext uri="{63B3BB69-23CF-44E3-9099-C40C66FF867C}">
                  <a14:compatExt spid="_x0000_s41990"/>
                </a:ext>
                <a:ext uri="{FF2B5EF4-FFF2-40B4-BE49-F238E27FC236}">
                  <a16:creationId xmlns:a16="http://schemas.microsoft.com/office/drawing/2014/main" id="{00000000-0008-0000-0000-00000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175</xdr:row>
          <xdr:rowOff>0</xdr:rowOff>
        </xdr:from>
        <xdr:to>
          <xdr:col>71</xdr:col>
          <xdr:colOff>57150</xdr:colOff>
          <xdr:row>178</xdr:row>
          <xdr:rowOff>50800</xdr:rowOff>
        </xdr:to>
        <xdr:sp macro="" textlink="">
          <xdr:nvSpPr>
            <xdr:cNvPr id="41991" name="Group Box 7" hidden="1">
              <a:extLst>
                <a:ext uri="{63B3BB69-23CF-44E3-9099-C40C66FF867C}">
                  <a14:compatExt spid="_x0000_s41991"/>
                </a:ext>
                <a:ext uri="{FF2B5EF4-FFF2-40B4-BE49-F238E27FC236}">
                  <a16:creationId xmlns:a16="http://schemas.microsoft.com/office/drawing/2014/main" id="{00000000-0008-0000-0000-00000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175</xdr:row>
          <xdr:rowOff>0</xdr:rowOff>
        </xdr:from>
        <xdr:to>
          <xdr:col>71</xdr:col>
          <xdr:colOff>57150</xdr:colOff>
          <xdr:row>176</xdr:row>
          <xdr:rowOff>57150</xdr:rowOff>
        </xdr:to>
        <xdr:sp macro="" textlink="">
          <xdr:nvSpPr>
            <xdr:cNvPr id="41992" name="Group Box 8" hidden="1">
              <a:extLst>
                <a:ext uri="{63B3BB69-23CF-44E3-9099-C40C66FF867C}">
                  <a14:compatExt spid="_x0000_s41992"/>
                </a:ext>
                <a:ext uri="{FF2B5EF4-FFF2-40B4-BE49-F238E27FC236}">
                  <a16:creationId xmlns:a16="http://schemas.microsoft.com/office/drawing/2014/main" id="{00000000-0008-0000-0000-00000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55562</xdr:colOff>
      <xdr:row>0</xdr:row>
      <xdr:rowOff>30165</xdr:rowOff>
    </xdr:from>
    <xdr:to>
      <xdr:col>7</xdr:col>
      <xdr:colOff>10824</xdr:colOff>
      <xdr:row>3</xdr:row>
      <xdr:rowOff>158751</xdr:rowOff>
    </xdr:to>
    <xdr:pic>
      <xdr:nvPicPr>
        <xdr:cNvPr id="2" name="Imag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 y="30165"/>
          <a:ext cx="1631662" cy="7064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35</xdr:row>
          <xdr:rowOff>0</xdr:rowOff>
        </xdr:from>
        <xdr:to>
          <xdr:col>1</xdr:col>
          <xdr:colOff>76200</xdr:colOff>
          <xdr:row>36</xdr:row>
          <xdr:rowOff>12700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700-00000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31</xdr:row>
          <xdr:rowOff>19050</xdr:rowOff>
        </xdr:from>
        <xdr:to>
          <xdr:col>1</xdr:col>
          <xdr:colOff>76200</xdr:colOff>
          <xdr:row>32</xdr:row>
          <xdr:rowOff>12700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700-00000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41</xdr:row>
          <xdr:rowOff>19050</xdr:rowOff>
        </xdr:from>
        <xdr:to>
          <xdr:col>1</xdr:col>
          <xdr:colOff>76200</xdr:colOff>
          <xdr:row>42</xdr:row>
          <xdr:rowOff>12700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700-00000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30</xdr:row>
          <xdr:rowOff>0</xdr:rowOff>
        </xdr:from>
        <xdr:to>
          <xdr:col>1</xdr:col>
          <xdr:colOff>76200</xdr:colOff>
          <xdr:row>31</xdr:row>
          <xdr:rowOff>12700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700-00000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0</xdr:rowOff>
        </xdr:from>
        <xdr:to>
          <xdr:col>1</xdr:col>
          <xdr:colOff>76200</xdr:colOff>
          <xdr:row>33</xdr:row>
          <xdr:rowOff>12700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700-00000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0</xdr:rowOff>
        </xdr:from>
        <xdr:to>
          <xdr:col>1</xdr:col>
          <xdr:colOff>76200</xdr:colOff>
          <xdr:row>36</xdr:row>
          <xdr:rowOff>12700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700-00000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42</xdr:row>
          <xdr:rowOff>19050</xdr:rowOff>
        </xdr:from>
        <xdr:to>
          <xdr:col>1</xdr:col>
          <xdr:colOff>76200</xdr:colOff>
          <xdr:row>43</xdr:row>
          <xdr:rowOff>12700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700-00000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0</xdr:rowOff>
        </xdr:from>
        <xdr:to>
          <xdr:col>1</xdr:col>
          <xdr:colOff>76200</xdr:colOff>
          <xdr:row>34</xdr:row>
          <xdr:rowOff>12700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700-00000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xdr:row>
          <xdr:rowOff>0</xdr:rowOff>
        </xdr:from>
        <xdr:to>
          <xdr:col>1</xdr:col>
          <xdr:colOff>76200</xdr:colOff>
          <xdr:row>34</xdr:row>
          <xdr:rowOff>209550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700-00000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700-00000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700-00000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37</xdr:row>
          <xdr:rowOff>0</xdr:rowOff>
        </xdr:from>
        <xdr:to>
          <xdr:col>1</xdr:col>
          <xdr:colOff>76200</xdr:colOff>
          <xdr:row>37</xdr:row>
          <xdr:rowOff>209550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700-00000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37</xdr:row>
          <xdr:rowOff>0</xdr:rowOff>
        </xdr:from>
        <xdr:to>
          <xdr:col>1</xdr:col>
          <xdr:colOff>76200</xdr:colOff>
          <xdr:row>37</xdr:row>
          <xdr:rowOff>209550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700-00001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38</xdr:row>
          <xdr:rowOff>0</xdr:rowOff>
        </xdr:from>
        <xdr:to>
          <xdr:col>1</xdr:col>
          <xdr:colOff>76200</xdr:colOff>
          <xdr:row>38</xdr:row>
          <xdr:rowOff>209550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700-00001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38</xdr:row>
          <xdr:rowOff>0</xdr:rowOff>
        </xdr:from>
        <xdr:to>
          <xdr:col>1</xdr:col>
          <xdr:colOff>76200</xdr:colOff>
          <xdr:row>38</xdr:row>
          <xdr:rowOff>209550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700-00001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40</xdr:row>
          <xdr:rowOff>0</xdr:rowOff>
        </xdr:from>
        <xdr:to>
          <xdr:col>1</xdr:col>
          <xdr:colOff>76200</xdr:colOff>
          <xdr:row>41</xdr:row>
          <xdr:rowOff>12700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700-00001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40</xdr:row>
          <xdr:rowOff>0</xdr:rowOff>
        </xdr:from>
        <xdr:to>
          <xdr:col>1</xdr:col>
          <xdr:colOff>76200</xdr:colOff>
          <xdr:row>41</xdr:row>
          <xdr:rowOff>12700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700-00001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39</xdr:row>
          <xdr:rowOff>0</xdr:rowOff>
        </xdr:from>
        <xdr:to>
          <xdr:col>1</xdr:col>
          <xdr:colOff>76200</xdr:colOff>
          <xdr:row>39</xdr:row>
          <xdr:rowOff>209550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700-00002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39</xdr:row>
          <xdr:rowOff>0</xdr:rowOff>
        </xdr:from>
        <xdr:to>
          <xdr:col>1</xdr:col>
          <xdr:colOff>76200</xdr:colOff>
          <xdr:row>39</xdr:row>
          <xdr:rowOff>209550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700-00002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700-00002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700-00002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700-00002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700-00002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700-00002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00000000-0008-0000-0700-00002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700-00002B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700-00002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00000000-0008-0000-0700-00002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700-00002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42</xdr:row>
          <xdr:rowOff>19050</xdr:rowOff>
        </xdr:from>
        <xdr:to>
          <xdr:col>1</xdr:col>
          <xdr:colOff>76200</xdr:colOff>
          <xdr:row>43</xdr:row>
          <xdr:rowOff>12700</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700-00003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42</xdr:row>
          <xdr:rowOff>19050</xdr:rowOff>
        </xdr:from>
        <xdr:to>
          <xdr:col>1</xdr:col>
          <xdr:colOff>76200</xdr:colOff>
          <xdr:row>43</xdr:row>
          <xdr:rowOff>12700</xdr:rowOff>
        </xdr:to>
        <xdr:sp macro="" textlink="">
          <xdr:nvSpPr>
            <xdr:cNvPr id="25652" name="Check Box 52" hidden="1">
              <a:extLst>
                <a:ext uri="{63B3BB69-23CF-44E3-9099-C40C66FF867C}">
                  <a14:compatExt spid="_x0000_s25652"/>
                </a:ext>
                <a:ext uri="{FF2B5EF4-FFF2-40B4-BE49-F238E27FC236}">
                  <a16:creationId xmlns:a16="http://schemas.microsoft.com/office/drawing/2014/main" id="{00000000-0008-0000-0700-00003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42</xdr:row>
          <xdr:rowOff>19050</xdr:rowOff>
        </xdr:from>
        <xdr:to>
          <xdr:col>1</xdr:col>
          <xdr:colOff>76200</xdr:colOff>
          <xdr:row>43</xdr:row>
          <xdr:rowOff>12700</xdr:rowOff>
        </xdr:to>
        <xdr:sp macro="" textlink="">
          <xdr:nvSpPr>
            <xdr:cNvPr id="25653" name="Check Box 53" hidden="1">
              <a:extLst>
                <a:ext uri="{63B3BB69-23CF-44E3-9099-C40C66FF867C}">
                  <a14:compatExt spid="_x0000_s25653"/>
                </a:ext>
                <a:ext uri="{FF2B5EF4-FFF2-40B4-BE49-F238E27FC236}">
                  <a16:creationId xmlns:a16="http://schemas.microsoft.com/office/drawing/2014/main" id="{00000000-0008-0000-0700-00003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34" Type="http://schemas.openxmlformats.org/officeDocument/2006/relationships/ctrlProp" Target="../ctrlProps/ctrlProp39.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8.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8"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12BF1-15E6-41E5-BD9A-0799F431888A}">
  <dimension ref="A1:ED305"/>
  <sheetViews>
    <sheetView showGridLines="0" tabSelected="1" zoomScale="150" zoomScaleNormal="150" workbookViewId="0">
      <selection activeCell="AJ258" sqref="AJ258:AT258"/>
    </sheetView>
  </sheetViews>
  <sheetFormatPr baseColWidth="10" defaultColWidth="2" defaultRowHeight="15" customHeight="1" x14ac:dyDescent="0.25"/>
  <cols>
    <col min="1" max="3" width="1.1796875" style="133" customWidth="1"/>
    <col min="4" max="4" width="1.1796875" style="134" customWidth="1"/>
    <col min="5" max="36" width="1.1796875" style="135" customWidth="1"/>
    <col min="37" max="37" width="2" style="135"/>
    <col min="38" max="84" width="1.1796875" style="135" customWidth="1"/>
    <col min="85" max="98" width="2" style="137"/>
    <col min="99" max="99" width="2" style="137" customWidth="1"/>
    <col min="100" max="16384" width="2" style="137"/>
  </cols>
  <sheetData>
    <row r="1" spans="1:114" ht="13" x14ac:dyDescent="0.25">
      <c r="K1" s="136"/>
      <c r="L1" s="136"/>
      <c r="M1" s="617" t="s">
        <v>315</v>
      </c>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J1" s="138"/>
    </row>
    <row r="2" spans="1:114" ht="13" x14ac:dyDescent="0.25">
      <c r="K2" s="136"/>
      <c r="L2" s="136"/>
      <c r="M2" s="136"/>
      <c r="N2" s="136"/>
      <c r="O2" s="136"/>
      <c r="P2" s="136"/>
      <c r="Q2" s="136"/>
      <c r="R2" s="136"/>
      <c r="S2" s="618" t="s">
        <v>223</v>
      </c>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c r="AZ2" s="619"/>
      <c r="BA2" s="619"/>
      <c r="BB2" s="619"/>
      <c r="BC2" s="619"/>
      <c r="BD2" s="619"/>
      <c r="BE2" s="619"/>
      <c r="BF2" s="619"/>
      <c r="BG2" s="619"/>
      <c r="BH2" s="619"/>
      <c r="BI2" s="619"/>
      <c r="BJ2" s="619"/>
      <c r="BK2" s="619"/>
      <c r="BL2" s="619"/>
      <c r="BM2" s="619"/>
      <c r="BN2" s="619"/>
      <c r="BO2" s="619"/>
      <c r="BP2" s="619"/>
      <c r="BQ2" s="619"/>
      <c r="BR2" s="619"/>
      <c r="BS2" s="619"/>
      <c r="BT2" s="619"/>
      <c r="BU2" s="619"/>
      <c r="BV2" s="619"/>
      <c r="BW2" s="619"/>
      <c r="BX2" s="619"/>
      <c r="BY2" s="619"/>
      <c r="BZ2" s="619"/>
      <c r="CA2" s="619"/>
      <c r="CB2" s="619"/>
      <c r="CC2" s="619"/>
      <c r="CD2" s="619"/>
      <c r="CE2" s="619"/>
      <c r="CF2" s="619"/>
      <c r="CJ2" s="138"/>
    </row>
    <row r="3" spans="1:114" ht="25" customHeight="1" x14ac:dyDescent="0.25">
      <c r="K3" s="139"/>
      <c r="L3" s="139"/>
      <c r="M3" s="139"/>
      <c r="N3" s="139"/>
      <c r="O3" s="139"/>
      <c r="P3" s="139"/>
      <c r="Q3" s="139"/>
      <c r="R3" s="139"/>
      <c r="S3" s="620" t="s">
        <v>625</v>
      </c>
      <c r="T3" s="621"/>
      <c r="U3" s="621"/>
      <c r="V3" s="621"/>
      <c r="W3" s="621"/>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1"/>
      <c r="CC3" s="621"/>
      <c r="CD3" s="621"/>
      <c r="CE3" s="621"/>
      <c r="CF3" s="621"/>
      <c r="CJ3" s="140"/>
    </row>
    <row r="4" spans="1:114" ht="14.65" customHeight="1" x14ac:dyDescent="0.25">
      <c r="K4" s="136"/>
      <c r="L4" s="136"/>
      <c r="M4" s="141"/>
      <c r="N4" s="136"/>
      <c r="O4" s="136"/>
      <c r="P4" s="136"/>
      <c r="Q4" s="136"/>
      <c r="R4" s="136"/>
      <c r="S4" s="622" t="s">
        <v>136</v>
      </c>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619"/>
      <c r="BB4" s="619"/>
      <c r="BC4" s="619"/>
      <c r="BD4" s="619"/>
      <c r="BE4" s="619"/>
      <c r="BF4" s="619"/>
      <c r="BG4" s="619"/>
      <c r="BH4" s="619"/>
      <c r="BI4" s="619"/>
      <c r="BJ4" s="619"/>
      <c r="BK4" s="619"/>
      <c r="BL4" s="619"/>
      <c r="BM4" s="619"/>
      <c r="BN4" s="619"/>
      <c r="BO4" s="619"/>
      <c r="BP4" s="619"/>
      <c r="BQ4" s="619"/>
      <c r="BR4" s="619"/>
      <c r="BS4" s="619"/>
      <c r="BT4" s="619"/>
      <c r="BU4" s="619"/>
      <c r="BV4" s="619"/>
      <c r="BW4" s="619"/>
      <c r="BX4" s="619"/>
      <c r="BY4" s="619"/>
      <c r="BZ4" s="619"/>
      <c r="CA4" s="619"/>
      <c r="CB4" s="619"/>
      <c r="CC4" s="619"/>
      <c r="CD4" s="619"/>
      <c r="CE4" s="619"/>
      <c r="CF4" s="619"/>
      <c r="CJ4" s="138"/>
    </row>
    <row r="5" spans="1:114" ht="11.5" x14ac:dyDescent="0.25">
      <c r="A5" s="142"/>
      <c r="B5" s="142"/>
      <c r="C5" s="142"/>
      <c r="D5" s="143"/>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K5" s="144"/>
      <c r="BL5" s="144"/>
      <c r="BM5" s="144"/>
      <c r="BN5" s="144"/>
      <c r="BO5" s="144"/>
      <c r="BP5" s="144"/>
      <c r="BQ5" s="144"/>
      <c r="BR5" s="144"/>
      <c r="BS5" s="144"/>
      <c r="BT5" s="144"/>
      <c r="BU5" s="144"/>
      <c r="BV5" s="144"/>
      <c r="BW5" s="144"/>
      <c r="BX5" s="144"/>
      <c r="BY5" s="144"/>
      <c r="BZ5" s="144"/>
      <c r="CA5" s="144"/>
      <c r="CB5" s="144"/>
      <c r="CC5" s="144"/>
      <c r="CD5" s="144"/>
      <c r="CE5" s="144"/>
      <c r="CF5" s="145" t="s">
        <v>611</v>
      </c>
      <c r="CI5" s="339"/>
      <c r="CJ5" s="339"/>
      <c r="CK5" s="339"/>
      <c r="CL5" s="339"/>
      <c r="CM5" s="339"/>
      <c r="CN5" s="340"/>
    </row>
    <row r="6" spans="1:114" ht="14" x14ac:dyDescent="0.25">
      <c r="A6" s="623" t="s">
        <v>137</v>
      </c>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3"/>
      <c r="AY6" s="623"/>
      <c r="AZ6" s="623"/>
      <c r="BA6" s="623"/>
      <c r="BB6" s="623"/>
      <c r="BC6" s="623"/>
      <c r="BD6" s="623"/>
      <c r="BE6" s="623"/>
      <c r="BF6" s="623"/>
      <c r="BG6" s="623"/>
      <c r="BH6" s="623"/>
      <c r="BI6" s="623"/>
      <c r="BJ6" s="623"/>
      <c r="BK6" s="623"/>
      <c r="BL6" s="623"/>
      <c r="BM6" s="623"/>
      <c r="BN6" s="623"/>
      <c r="BO6" s="623"/>
      <c r="BP6" s="623"/>
      <c r="BQ6" s="623"/>
      <c r="BR6" s="623"/>
      <c r="BS6" s="623"/>
      <c r="BT6" s="623"/>
      <c r="BU6" s="623"/>
      <c r="BV6" s="623"/>
      <c r="BW6" s="623"/>
      <c r="BX6" s="623"/>
      <c r="BY6" s="623"/>
      <c r="BZ6" s="623"/>
      <c r="CA6" s="623"/>
      <c r="CB6" s="623"/>
      <c r="CC6" s="623"/>
      <c r="CD6" s="623"/>
      <c r="CE6" s="623"/>
      <c r="CF6" s="623"/>
    </row>
    <row r="7" spans="1:114" ht="214.5" customHeight="1" x14ac:dyDescent="0.25">
      <c r="A7" s="624" t="s">
        <v>660</v>
      </c>
      <c r="B7" s="624"/>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4"/>
      <c r="AY7" s="624"/>
      <c r="AZ7" s="624"/>
      <c r="BA7" s="624"/>
      <c r="BB7" s="624"/>
      <c r="BC7" s="624"/>
      <c r="BD7" s="624"/>
      <c r="BE7" s="624"/>
      <c r="BF7" s="624"/>
      <c r="BG7" s="624"/>
      <c r="BH7" s="624"/>
      <c r="BI7" s="624"/>
      <c r="BJ7" s="624"/>
      <c r="BK7" s="624"/>
      <c r="BL7" s="624"/>
      <c r="BM7" s="624"/>
      <c r="BN7" s="624"/>
      <c r="BO7" s="624"/>
      <c r="BP7" s="624"/>
      <c r="BQ7" s="624"/>
      <c r="BR7" s="624"/>
      <c r="BS7" s="624"/>
      <c r="BT7" s="624"/>
      <c r="BU7" s="624"/>
      <c r="BV7" s="624"/>
      <c r="BW7" s="624"/>
      <c r="BX7" s="624"/>
      <c r="BY7" s="624"/>
      <c r="BZ7" s="624"/>
      <c r="CA7" s="624"/>
      <c r="CB7" s="624"/>
      <c r="CC7" s="624"/>
      <c r="CD7" s="624"/>
      <c r="CE7" s="624"/>
      <c r="CF7" s="624"/>
    </row>
    <row r="8" spans="1:114" s="147" customFormat="1" ht="14.25" customHeight="1" x14ac:dyDescent="0.3">
      <c r="A8" s="318" t="s">
        <v>395</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P8" s="148"/>
      <c r="CQ8" s="148"/>
      <c r="CR8" s="148"/>
      <c r="CS8" s="148"/>
      <c r="CT8" s="148"/>
      <c r="CU8" s="148"/>
      <c r="CV8" s="148"/>
      <c r="CW8" s="148"/>
      <c r="CX8" s="148"/>
      <c r="CY8" s="148"/>
      <c r="CZ8" s="148"/>
      <c r="DA8" s="148"/>
      <c r="DB8" s="148"/>
      <c r="DC8" s="148"/>
      <c r="DD8" s="148"/>
      <c r="DE8" s="148"/>
      <c r="DF8" s="148"/>
      <c r="DG8" s="148"/>
      <c r="DH8" s="148"/>
      <c r="DI8" s="148"/>
      <c r="DJ8" s="148"/>
    </row>
    <row r="9" spans="1:114" s="147" customFormat="1" ht="10.15" customHeight="1" x14ac:dyDescent="0.3">
      <c r="A9" s="149"/>
      <c r="B9" s="149"/>
      <c r="C9" s="149"/>
      <c r="D9" s="150"/>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row>
    <row r="10" spans="1:114" ht="15" customHeight="1" x14ac:dyDescent="0.25">
      <c r="A10" s="640" t="s">
        <v>138</v>
      </c>
      <c r="B10" s="640"/>
      <c r="C10" s="640"/>
      <c r="D10" s="640"/>
      <c r="E10" s="640"/>
      <c r="F10" s="640"/>
      <c r="G10" s="640"/>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0"/>
      <c r="AY10" s="640"/>
      <c r="AZ10" s="640"/>
      <c r="BA10" s="640"/>
      <c r="BB10" s="640"/>
      <c r="BC10" s="640"/>
      <c r="BD10" s="640"/>
      <c r="BE10" s="640"/>
      <c r="BF10" s="640"/>
      <c r="BG10" s="640"/>
      <c r="BH10" s="640"/>
      <c r="BI10" s="640"/>
      <c r="BJ10" s="640"/>
      <c r="BK10" s="640"/>
      <c r="BL10" s="640"/>
      <c r="BM10" s="640"/>
      <c r="BN10" s="640"/>
      <c r="BO10" s="640"/>
      <c r="BP10" s="640"/>
      <c r="BQ10" s="640"/>
      <c r="BR10" s="640"/>
      <c r="BS10" s="640"/>
      <c r="BT10" s="640"/>
      <c r="BU10" s="640"/>
      <c r="BV10" s="640"/>
      <c r="BW10" s="640"/>
      <c r="BX10" s="640"/>
      <c r="BY10" s="640"/>
      <c r="BZ10" s="640"/>
      <c r="CA10" s="640"/>
      <c r="CB10" s="640"/>
      <c r="CC10" s="640"/>
      <c r="CD10" s="640"/>
      <c r="CE10" s="640"/>
      <c r="CF10" s="640"/>
      <c r="CK10" s="152"/>
    </row>
    <row r="11" spans="1:114" ht="6" customHeight="1" x14ac:dyDescent="0.25">
      <c r="A11" s="153"/>
      <c r="B11" s="153"/>
      <c r="C11" s="154"/>
      <c r="D11" s="155"/>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7"/>
      <c r="AJ11" s="157"/>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9"/>
    </row>
    <row r="12" spans="1:114" ht="14" x14ac:dyDescent="0.25">
      <c r="A12" s="160"/>
      <c r="B12" s="641" t="s">
        <v>139</v>
      </c>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c r="BC12" s="641"/>
      <c r="BD12" s="641"/>
      <c r="BE12" s="641"/>
      <c r="BF12" s="641"/>
      <c r="BG12" s="641"/>
      <c r="BH12" s="641"/>
      <c r="BI12" s="641"/>
      <c r="BJ12" s="641"/>
      <c r="BK12" s="641"/>
      <c r="BL12" s="641"/>
      <c r="BM12" s="641"/>
      <c r="BN12" s="641"/>
      <c r="BO12" s="641"/>
      <c r="BP12" s="641"/>
      <c r="BQ12" s="641"/>
      <c r="BR12" s="641"/>
      <c r="BS12" s="641"/>
      <c r="BT12" s="641"/>
      <c r="BU12" s="641"/>
      <c r="BV12" s="641"/>
      <c r="BW12" s="641"/>
      <c r="BX12" s="641"/>
      <c r="BY12" s="641"/>
      <c r="BZ12" s="641"/>
      <c r="CA12" s="641"/>
      <c r="CB12" s="641"/>
      <c r="CC12" s="641"/>
      <c r="CD12" s="641"/>
      <c r="CE12" s="641"/>
      <c r="CJ12" s="152"/>
    </row>
    <row r="13" spans="1:114" s="147" customFormat="1" ht="4.9000000000000004" customHeight="1" x14ac:dyDescent="0.3">
      <c r="A13" s="149"/>
      <c r="B13" s="149"/>
      <c r="C13" s="149"/>
      <c r="D13" s="150"/>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row>
    <row r="14" spans="1:114" ht="4.9000000000000004" customHeight="1" x14ac:dyDescent="0.25">
      <c r="A14" s="153"/>
      <c r="B14" s="153"/>
      <c r="C14" s="154"/>
      <c r="D14" s="155"/>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61"/>
      <c r="AJ14" s="161"/>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3"/>
    </row>
    <row r="15" spans="1:114" ht="13" x14ac:dyDescent="0.25">
      <c r="C15" s="164" t="s">
        <v>140</v>
      </c>
      <c r="D15" s="165" t="s">
        <v>141</v>
      </c>
      <c r="E15" s="625" t="s">
        <v>247</v>
      </c>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166"/>
      <c r="AJ15" s="654"/>
      <c r="AK15" s="655"/>
      <c r="AL15" s="655"/>
      <c r="AM15" s="655"/>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5"/>
      <c r="CD15" s="655"/>
      <c r="CE15" s="656"/>
      <c r="CF15" s="167"/>
      <c r="CO15" s="168"/>
    </row>
    <row r="16" spans="1:114" ht="14.25" customHeight="1" x14ac:dyDescent="0.25">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169"/>
      <c r="AJ16" s="675" t="s">
        <v>142</v>
      </c>
      <c r="AK16" s="675"/>
      <c r="AL16" s="675"/>
      <c r="AM16" s="675"/>
      <c r="AN16" s="675"/>
      <c r="AO16" s="675"/>
      <c r="AP16" s="675"/>
      <c r="AQ16" s="675"/>
      <c r="AR16" s="675"/>
      <c r="AS16" s="675"/>
      <c r="AT16" s="675"/>
      <c r="AU16" s="675"/>
      <c r="AV16" s="675"/>
      <c r="AW16" s="675"/>
      <c r="AX16" s="675"/>
      <c r="AY16" s="675"/>
      <c r="AZ16" s="675"/>
      <c r="BA16" s="675"/>
      <c r="BB16" s="675"/>
      <c r="BC16" s="675"/>
      <c r="BD16" s="675"/>
      <c r="BE16" s="675"/>
      <c r="BF16" s="675"/>
      <c r="BG16" s="675"/>
      <c r="BH16" s="675"/>
      <c r="BI16" s="675"/>
      <c r="BJ16" s="675"/>
      <c r="BK16" s="675"/>
      <c r="BL16" s="675"/>
      <c r="BM16" s="675"/>
      <c r="BN16" s="675"/>
      <c r="BO16" s="675"/>
      <c r="BP16" s="675"/>
      <c r="BQ16" s="675"/>
      <c r="BR16" s="675"/>
      <c r="BS16" s="675"/>
      <c r="BT16" s="675"/>
      <c r="BU16" s="675"/>
      <c r="BV16" s="675"/>
      <c r="BW16" s="675"/>
      <c r="BX16" s="675"/>
      <c r="BY16" s="675"/>
      <c r="BZ16" s="675"/>
      <c r="CA16" s="675"/>
      <c r="CB16" s="675"/>
      <c r="CC16" s="675"/>
      <c r="CD16" s="675"/>
      <c r="CE16" s="675"/>
      <c r="CF16" s="167"/>
      <c r="CM16" s="170"/>
    </row>
    <row r="17" spans="1:93" s="147" customFormat="1" ht="4.9000000000000004" customHeight="1" x14ac:dyDescent="0.3">
      <c r="A17" s="171"/>
      <c r="B17" s="171"/>
      <c r="C17" s="171"/>
      <c r="D17" s="172"/>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row>
    <row r="18" spans="1:93" ht="4.9000000000000004" customHeight="1" x14ac:dyDescent="0.25">
      <c r="A18" s="153"/>
      <c r="B18" s="153"/>
      <c r="C18" s="154"/>
      <c r="D18" s="155"/>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75"/>
      <c r="AJ18" s="176"/>
      <c r="AK18" s="676"/>
      <c r="AL18" s="676"/>
      <c r="AM18" s="676"/>
      <c r="AN18" s="676"/>
      <c r="AO18" s="676"/>
      <c r="AP18" s="676"/>
      <c r="AQ18" s="676"/>
      <c r="AR18" s="676"/>
      <c r="AS18" s="676"/>
      <c r="AT18" s="676"/>
      <c r="AU18" s="676"/>
      <c r="AV18" s="676"/>
      <c r="AW18" s="676"/>
      <c r="AX18" s="676"/>
      <c r="AY18" s="676"/>
      <c r="AZ18" s="676"/>
      <c r="BA18" s="676"/>
      <c r="BB18" s="676"/>
      <c r="BC18" s="676"/>
      <c r="BD18" s="676"/>
      <c r="BE18" s="676"/>
      <c r="BF18" s="676"/>
      <c r="BG18" s="676"/>
      <c r="BH18" s="676"/>
      <c r="BI18" s="676"/>
      <c r="BJ18" s="676"/>
      <c r="BK18" s="676"/>
      <c r="BL18" s="676"/>
      <c r="BM18" s="676"/>
      <c r="BN18" s="676"/>
      <c r="BO18" s="676"/>
      <c r="BP18" s="676"/>
      <c r="BQ18" s="676"/>
      <c r="BR18" s="676"/>
      <c r="BS18" s="676"/>
      <c r="BT18" s="676"/>
      <c r="BU18" s="676"/>
      <c r="BV18" s="676"/>
      <c r="BW18" s="676"/>
      <c r="BX18" s="676"/>
      <c r="BY18" s="676"/>
      <c r="BZ18" s="676"/>
      <c r="CA18" s="676"/>
      <c r="CB18" s="676"/>
      <c r="CC18" s="676"/>
      <c r="CD18" s="676"/>
      <c r="CE18" s="676"/>
      <c r="CF18" s="163"/>
    </row>
    <row r="19" spans="1:93" ht="13" x14ac:dyDescent="0.25">
      <c r="C19" s="164" t="s">
        <v>143</v>
      </c>
      <c r="D19" s="165" t="s">
        <v>141</v>
      </c>
      <c r="E19" s="646" t="s">
        <v>173</v>
      </c>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166"/>
      <c r="AJ19" s="677"/>
      <c r="AK19" s="678"/>
      <c r="AL19" s="678"/>
      <c r="AM19" s="678"/>
      <c r="AN19" s="678"/>
      <c r="AO19" s="678"/>
      <c r="AP19" s="678"/>
      <c r="AQ19" s="678"/>
      <c r="AR19" s="678"/>
      <c r="AS19" s="678"/>
      <c r="AT19" s="679"/>
      <c r="AU19" s="167"/>
      <c r="AV19" s="177"/>
      <c r="AW19" s="178"/>
      <c r="AX19" s="167"/>
      <c r="AY19" s="167"/>
      <c r="AZ19" s="167"/>
      <c r="BA19" s="167"/>
      <c r="BB19" s="167"/>
      <c r="BC19" s="167"/>
      <c r="BD19" s="167"/>
      <c r="BE19" s="167"/>
      <c r="BF19" s="167"/>
      <c r="BG19" s="167"/>
      <c r="BH19" s="167"/>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67"/>
      <c r="CO19" s="168"/>
    </row>
    <row r="20" spans="1:93" s="147" customFormat="1" ht="4.9000000000000004" customHeight="1" x14ac:dyDescent="0.3">
      <c r="A20" s="171"/>
      <c r="B20" s="171"/>
      <c r="C20" s="171"/>
      <c r="D20" s="172"/>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row>
    <row r="21" spans="1:93" ht="4.9000000000000004" customHeight="1" x14ac:dyDescent="0.25">
      <c r="A21" s="153"/>
      <c r="B21" s="153"/>
      <c r="C21" s="154"/>
      <c r="D21" s="155"/>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61"/>
      <c r="AJ21" s="161"/>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3"/>
    </row>
    <row r="22" spans="1:93" ht="13.5" customHeight="1" x14ac:dyDescent="0.25">
      <c r="C22" s="164" t="s">
        <v>145</v>
      </c>
      <c r="D22" s="165" t="s">
        <v>141</v>
      </c>
      <c r="E22" s="625" t="s">
        <v>308</v>
      </c>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166"/>
      <c r="AJ22" s="654"/>
      <c r="AK22" s="655"/>
      <c r="AL22" s="655"/>
      <c r="AM22" s="655"/>
      <c r="AN22" s="655"/>
      <c r="AO22" s="655"/>
      <c r="AP22" s="655"/>
      <c r="AQ22" s="655"/>
      <c r="AR22" s="655"/>
      <c r="AS22" s="655"/>
      <c r="AT22" s="655"/>
      <c r="AU22" s="655"/>
      <c r="AV22" s="655"/>
      <c r="AW22" s="655"/>
      <c r="AX22" s="655"/>
      <c r="AY22" s="655"/>
      <c r="AZ22" s="655"/>
      <c r="BA22" s="655"/>
      <c r="BB22" s="655"/>
      <c r="BC22" s="655"/>
      <c r="BD22" s="655"/>
      <c r="BE22" s="655"/>
      <c r="BF22" s="655"/>
      <c r="BG22" s="655"/>
      <c r="BH22" s="655"/>
      <c r="BI22" s="655"/>
      <c r="BJ22" s="655"/>
      <c r="BK22" s="655"/>
      <c r="BL22" s="655"/>
      <c r="BM22" s="655"/>
      <c r="BN22" s="655"/>
      <c r="BO22" s="655"/>
      <c r="BP22" s="655"/>
      <c r="BQ22" s="655"/>
      <c r="BR22" s="655"/>
      <c r="BS22" s="655"/>
      <c r="BT22" s="655"/>
      <c r="BU22" s="655"/>
      <c r="BV22" s="655"/>
      <c r="BW22" s="655"/>
      <c r="BX22" s="655"/>
      <c r="BY22" s="655"/>
      <c r="BZ22" s="655"/>
      <c r="CA22" s="655"/>
      <c r="CB22" s="655"/>
      <c r="CC22" s="655"/>
      <c r="CD22" s="655"/>
      <c r="CE22" s="656"/>
      <c r="CF22" s="167"/>
      <c r="CO22" s="168"/>
    </row>
    <row r="23" spans="1:93" ht="14.25" customHeight="1" x14ac:dyDescent="0.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169"/>
      <c r="AJ23" s="675" t="s">
        <v>142</v>
      </c>
      <c r="AK23" s="675"/>
      <c r="AL23" s="675"/>
      <c r="AM23" s="675"/>
      <c r="AN23" s="675"/>
      <c r="AO23" s="675"/>
      <c r="AP23" s="675"/>
      <c r="AQ23" s="675"/>
      <c r="AR23" s="675"/>
      <c r="AS23" s="675"/>
      <c r="AT23" s="675"/>
      <c r="AU23" s="675"/>
      <c r="AV23" s="675"/>
      <c r="AW23" s="675"/>
      <c r="AX23" s="675"/>
      <c r="AY23" s="675"/>
      <c r="AZ23" s="675"/>
      <c r="BA23" s="675"/>
      <c r="BB23" s="675"/>
      <c r="BC23" s="675"/>
      <c r="BD23" s="675"/>
      <c r="BE23" s="675"/>
      <c r="BF23" s="675"/>
      <c r="BG23" s="675"/>
      <c r="BH23" s="675"/>
      <c r="BI23" s="675"/>
      <c r="BJ23" s="675"/>
      <c r="BK23" s="675"/>
      <c r="BL23" s="675"/>
      <c r="BM23" s="675"/>
      <c r="BN23" s="675"/>
      <c r="BO23" s="675"/>
      <c r="BP23" s="675"/>
      <c r="BQ23" s="675"/>
      <c r="BR23" s="675"/>
      <c r="BS23" s="675"/>
      <c r="BT23" s="675"/>
      <c r="BU23" s="675"/>
      <c r="BV23" s="675"/>
      <c r="BW23" s="675"/>
      <c r="BX23" s="675"/>
      <c r="BY23" s="675"/>
      <c r="BZ23" s="675"/>
      <c r="CA23" s="675"/>
      <c r="CB23" s="675"/>
      <c r="CC23" s="675"/>
      <c r="CD23" s="675"/>
      <c r="CE23" s="675"/>
      <c r="CF23" s="167"/>
      <c r="CM23" s="170"/>
    </row>
    <row r="24" spans="1:93" s="147" customFormat="1" ht="4.9000000000000004" customHeight="1" x14ac:dyDescent="0.3">
      <c r="A24" s="171"/>
      <c r="B24" s="171"/>
      <c r="C24" s="171"/>
      <c r="D24" s="172"/>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row>
    <row r="25" spans="1:93" ht="4.9000000000000004" customHeight="1" x14ac:dyDescent="0.25">
      <c r="A25" s="180"/>
      <c r="B25" s="180"/>
      <c r="C25" s="181"/>
      <c r="D25" s="182"/>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61"/>
      <c r="AJ25" s="161"/>
      <c r="AK25" s="162"/>
      <c r="AL25" s="162"/>
      <c r="AM25" s="162"/>
      <c r="AN25" s="162"/>
      <c r="AO25" s="162"/>
      <c r="AP25" s="162"/>
      <c r="AQ25" s="162"/>
      <c r="AR25" s="162"/>
      <c r="AS25" s="162"/>
      <c r="AT25" s="162"/>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63"/>
    </row>
    <row r="26" spans="1:93" ht="13.5" customHeight="1" x14ac:dyDescent="0.25">
      <c r="C26" s="164" t="s">
        <v>146</v>
      </c>
      <c r="D26" s="165" t="s">
        <v>141</v>
      </c>
      <c r="E26" s="625" t="s">
        <v>307</v>
      </c>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166"/>
      <c r="AJ26" s="680">
        <v>1111111111</v>
      </c>
      <c r="AK26" s="681"/>
      <c r="AL26" s="681"/>
      <c r="AM26" s="681"/>
      <c r="AN26" s="681"/>
      <c r="AO26" s="681"/>
      <c r="AP26" s="681"/>
      <c r="AQ26" s="681"/>
      <c r="AR26" s="681"/>
      <c r="AS26" s="681"/>
      <c r="AT26" s="682"/>
      <c r="AU26" s="167"/>
      <c r="AV26" s="177"/>
      <c r="AW26" s="178"/>
      <c r="AX26" s="167"/>
      <c r="AY26" s="167"/>
      <c r="AZ26" s="167"/>
      <c r="BA26" s="167"/>
      <c r="BB26" s="167"/>
      <c r="BC26" s="167"/>
      <c r="BD26" s="167"/>
      <c r="BE26" s="167"/>
      <c r="BF26" s="167"/>
      <c r="BG26" s="167"/>
      <c r="BH26" s="167"/>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67"/>
      <c r="CO26" s="168"/>
    </row>
    <row r="27" spans="1:93" ht="14.25" customHeight="1" x14ac:dyDescent="0.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169"/>
      <c r="AJ27" s="683">
        <v>999999999</v>
      </c>
      <c r="AK27" s="683"/>
      <c r="AL27" s="683"/>
      <c r="AM27" s="683"/>
      <c r="AN27" s="683"/>
      <c r="AO27" s="683"/>
      <c r="AP27" s="683"/>
      <c r="AQ27" s="683"/>
      <c r="AR27" s="683"/>
      <c r="AS27" s="683"/>
      <c r="AT27" s="683"/>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67"/>
      <c r="CM27" s="170"/>
    </row>
    <row r="28" spans="1:93" s="147" customFormat="1" ht="4.9000000000000004" customHeight="1" x14ac:dyDescent="0.3">
      <c r="A28" s="171"/>
      <c r="B28" s="171"/>
      <c r="C28" s="171"/>
      <c r="D28" s="172"/>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row>
    <row r="29" spans="1:93" ht="4.9000000000000004" customHeight="1" x14ac:dyDescent="0.25">
      <c r="A29" s="153"/>
      <c r="B29" s="153"/>
      <c r="C29" s="154"/>
      <c r="D29" s="155"/>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7"/>
      <c r="AJ29" s="157"/>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9"/>
    </row>
    <row r="30" spans="1:93" ht="14" x14ac:dyDescent="0.25">
      <c r="A30" s="160"/>
      <c r="B30" s="641" t="s">
        <v>144</v>
      </c>
      <c r="C30" s="641"/>
      <c r="D30" s="641"/>
      <c r="E30" s="641"/>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1"/>
      <c r="AP30" s="641"/>
      <c r="AQ30" s="641"/>
      <c r="AR30" s="641"/>
      <c r="AS30" s="641"/>
      <c r="AT30" s="641"/>
      <c r="AU30" s="641"/>
      <c r="AV30" s="641"/>
      <c r="AW30" s="641"/>
      <c r="AX30" s="641"/>
      <c r="AY30" s="641"/>
      <c r="AZ30" s="641"/>
      <c r="BA30" s="641"/>
      <c r="BB30" s="641"/>
      <c r="BC30" s="641"/>
      <c r="BD30" s="641"/>
      <c r="BE30" s="641"/>
      <c r="BF30" s="641"/>
      <c r="BG30" s="641"/>
      <c r="BH30" s="641"/>
      <c r="BI30" s="641"/>
      <c r="BJ30" s="641"/>
      <c r="BK30" s="641"/>
      <c r="BL30" s="641"/>
      <c r="BM30" s="641"/>
      <c r="BN30" s="641"/>
      <c r="BO30" s="641"/>
      <c r="BP30" s="641"/>
      <c r="BQ30" s="641"/>
      <c r="BR30" s="641"/>
      <c r="BS30" s="641"/>
      <c r="BT30" s="641"/>
      <c r="BU30" s="641"/>
      <c r="BV30" s="641"/>
      <c r="BW30" s="641"/>
      <c r="BX30" s="641"/>
      <c r="BY30" s="641"/>
      <c r="BZ30" s="641"/>
      <c r="CA30" s="641"/>
      <c r="CB30" s="641"/>
      <c r="CC30" s="641"/>
      <c r="CD30" s="641"/>
      <c r="CE30" s="641"/>
      <c r="CJ30" s="152"/>
    </row>
    <row r="31" spans="1:93" s="147" customFormat="1" ht="4.9000000000000004" customHeight="1" x14ac:dyDescent="0.3">
      <c r="A31" s="149"/>
      <c r="B31" s="149"/>
      <c r="C31" s="149"/>
      <c r="D31" s="150"/>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row>
    <row r="32" spans="1:93" ht="4.9000000000000004" customHeight="1" x14ac:dyDescent="0.25">
      <c r="A32" s="153"/>
      <c r="B32" s="153"/>
      <c r="C32" s="154"/>
      <c r="D32" s="155"/>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61"/>
      <c r="AJ32" s="161"/>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3"/>
    </row>
    <row r="33" spans="1:93" ht="13" x14ac:dyDescent="0.25">
      <c r="C33" s="164" t="s">
        <v>316</v>
      </c>
      <c r="D33" s="165" t="s">
        <v>141</v>
      </c>
      <c r="E33" s="625" t="s">
        <v>7</v>
      </c>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166"/>
      <c r="AJ33" s="654"/>
      <c r="AK33" s="655"/>
      <c r="AL33" s="655"/>
      <c r="AM33" s="655"/>
      <c r="AN33" s="655"/>
      <c r="AO33" s="655"/>
      <c r="AP33" s="655"/>
      <c r="AQ33" s="655"/>
      <c r="AR33" s="655"/>
      <c r="AS33" s="655"/>
      <c r="AT33" s="655"/>
      <c r="AU33" s="655"/>
      <c r="AV33" s="655"/>
      <c r="AW33" s="655"/>
      <c r="AX33" s="655"/>
      <c r="AY33" s="655"/>
      <c r="AZ33" s="655"/>
      <c r="BA33" s="655"/>
      <c r="BB33" s="655"/>
      <c r="BC33" s="655"/>
      <c r="BD33" s="655"/>
      <c r="BE33" s="655"/>
      <c r="BF33" s="655"/>
      <c r="BG33" s="655"/>
      <c r="BH33" s="655"/>
      <c r="BI33" s="655"/>
      <c r="BJ33" s="655"/>
      <c r="BK33" s="655"/>
      <c r="BL33" s="655"/>
      <c r="BM33" s="655"/>
      <c r="BN33" s="655"/>
      <c r="BO33" s="655"/>
      <c r="BP33" s="655"/>
      <c r="BQ33" s="655"/>
      <c r="BR33" s="655"/>
      <c r="BS33" s="655"/>
      <c r="BT33" s="655"/>
      <c r="BU33" s="655"/>
      <c r="BV33" s="655"/>
      <c r="BW33" s="655"/>
      <c r="BX33" s="655"/>
      <c r="BY33" s="655"/>
      <c r="BZ33" s="655"/>
      <c r="CA33" s="655"/>
      <c r="CB33" s="655"/>
      <c r="CC33" s="655"/>
      <c r="CD33" s="655"/>
      <c r="CE33" s="656"/>
      <c r="CF33" s="167"/>
      <c r="CO33" s="168"/>
    </row>
    <row r="34" spans="1:93" s="147" customFormat="1" ht="4.9000000000000004" customHeight="1" x14ac:dyDescent="0.3">
      <c r="A34" s="171"/>
      <c r="B34" s="171"/>
      <c r="C34" s="171"/>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row>
    <row r="35" spans="1:93" ht="4.9000000000000004" customHeight="1" x14ac:dyDescent="0.25">
      <c r="A35" s="153"/>
      <c r="B35" s="153"/>
      <c r="C35" s="154"/>
      <c r="D35" s="155"/>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61"/>
      <c r="AJ35" s="161"/>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3"/>
    </row>
    <row r="36" spans="1:93" ht="13" x14ac:dyDescent="0.25">
      <c r="C36" s="164" t="s">
        <v>317</v>
      </c>
      <c r="D36" s="165" t="s">
        <v>141</v>
      </c>
      <c r="E36" s="625" t="s">
        <v>147</v>
      </c>
      <c r="F36" s="625"/>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c r="AH36" s="625"/>
      <c r="AI36" s="166"/>
      <c r="AJ36" s="654"/>
      <c r="AK36" s="655"/>
      <c r="AL36" s="655"/>
      <c r="AM36" s="655"/>
      <c r="AN36" s="655"/>
      <c r="AO36" s="655"/>
      <c r="AP36" s="655"/>
      <c r="AQ36" s="655"/>
      <c r="AR36" s="655"/>
      <c r="AS36" s="655"/>
      <c r="AT36" s="655"/>
      <c r="AU36" s="655"/>
      <c r="AV36" s="655"/>
      <c r="AW36" s="655"/>
      <c r="AX36" s="655"/>
      <c r="AY36" s="655"/>
      <c r="AZ36" s="655"/>
      <c r="BA36" s="655"/>
      <c r="BB36" s="655"/>
      <c r="BC36" s="655"/>
      <c r="BD36" s="655"/>
      <c r="BE36" s="655"/>
      <c r="BF36" s="655"/>
      <c r="BG36" s="655"/>
      <c r="BH36" s="655"/>
      <c r="BI36" s="655"/>
      <c r="BJ36" s="655"/>
      <c r="BK36" s="655"/>
      <c r="BL36" s="655"/>
      <c r="BM36" s="655"/>
      <c r="BN36" s="655"/>
      <c r="BO36" s="655"/>
      <c r="BP36" s="655"/>
      <c r="BQ36" s="655"/>
      <c r="BR36" s="655"/>
      <c r="BS36" s="655"/>
      <c r="BT36" s="655"/>
      <c r="BU36" s="655"/>
      <c r="BV36" s="655"/>
      <c r="BW36" s="655"/>
      <c r="BX36" s="655"/>
      <c r="BY36" s="655"/>
      <c r="BZ36" s="655"/>
      <c r="CA36" s="655"/>
      <c r="CB36" s="655"/>
      <c r="CC36" s="655"/>
      <c r="CD36" s="655"/>
      <c r="CE36" s="656"/>
      <c r="CF36" s="167"/>
      <c r="CO36" s="168"/>
    </row>
    <row r="37" spans="1:93" s="147" customFormat="1" ht="4.9000000000000004" customHeight="1" x14ac:dyDescent="0.3">
      <c r="A37" s="171"/>
      <c r="B37" s="171"/>
      <c r="C37" s="171"/>
      <c r="D37" s="172"/>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row>
    <row r="38" spans="1:93" ht="4.9000000000000004" customHeight="1" x14ac:dyDescent="0.25">
      <c r="A38" s="153"/>
      <c r="B38" s="153"/>
      <c r="C38" s="154"/>
      <c r="D38" s="155"/>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61"/>
      <c r="AJ38" s="161"/>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3"/>
    </row>
    <row r="39" spans="1:93" ht="150" customHeight="1" x14ac:dyDescent="0.25">
      <c r="C39" s="164" t="s">
        <v>318</v>
      </c>
      <c r="D39" s="165" t="s">
        <v>141</v>
      </c>
      <c r="E39" s="625" t="s">
        <v>193</v>
      </c>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166"/>
      <c r="AJ39" s="668"/>
      <c r="AK39" s="669"/>
      <c r="AL39" s="669"/>
      <c r="AM39" s="669"/>
      <c r="AN39" s="669"/>
      <c r="AO39" s="669"/>
      <c r="AP39" s="669"/>
      <c r="AQ39" s="669"/>
      <c r="AR39" s="669"/>
      <c r="AS39" s="669"/>
      <c r="AT39" s="669"/>
      <c r="AU39" s="669"/>
      <c r="AV39" s="669"/>
      <c r="AW39" s="669"/>
      <c r="AX39" s="669"/>
      <c r="AY39" s="669"/>
      <c r="AZ39" s="669"/>
      <c r="BA39" s="669"/>
      <c r="BB39" s="669"/>
      <c r="BC39" s="669"/>
      <c r="BD39" s="669"/>
      <c r="BE39" s="669"/>
      <c r="BF39" s="669"/>
      <c r="BG39" s="669"/>
      <c r="BH39" s="669"/>
      <c r="BI39" s="669"/>
      <c r="BJ39" s="669"/>
      <c r="BK39" s="669"/>
      <c r="BL39" s="669"/>
      <c r="BM39" s="669"/>
      <c r="BN39" s="669"/>
      <c r="BO39" s="669"/>
      <c r="BP39" s="669"/>
      <c r="BQ39" s="669"/>
      <c r="BR39" s="669"/>
      <c r="BS39" s="669"/>
      <c r="BT39" s="669"/>
      <c r="BU39" s="669"/>
      <c r="BV39" s="669"/>
      <c r="BW39" s="669"/>
      <c r="BX39" s="669"/>
      <c r="BY39" s="669"/>
      <c r="BZ39" s="669"/>
      <c r="CA39" s="669"/>
      <c r="CB39" s="669"/>
      <c r="CC39" s="669"/>
      <c r="CD39" s="669"/>
      <c r="CE39" s="670"/>
      <c r="CF39" s="167"/>
      <c r="CO39" s="168"/>
    </row>
    <row r="40" spans="1:93" ht="150" customHeight="1" x14ac:dyDescent="0.25">
      <c r="C40" s="164"/>
      <c r="D40" s="16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166"/>
      <c r="AJ40" s="671"/>
      <c r="AK40" s="672"/>
      <c r="AL40" s="672"/>
      <c r="AM40" s="672"/>
      <c r="AN40" s="672"/>
      <c r="AO40" s="672"/>
      <c r="AP40" s="672"/>
      <c r="AQ40" s="672"/>
      <c r="AR40" s="672"/>
      <c r="AS40" s="672"/>
      <c r="AT40" s="672"/>
      <c r="AU40" s="672"/>
      <c r="AV40" s="672"/>
      <c r="AW40" s="672"/>
      <c r="AX40" s="672"/>
      <c r="AY40" s="672"/>
      <c r="AZ40" s="672"/>
      <c r="BA40" s="672"/>
      <c r="BB40" s="672"/>
      <c r="BC40" s="672"/>
      <c r="BD40" s="672"/>
      <c r="BE40" s="672"/>
      <c r="BF40" s="672"/>
      <c r="BG40" s="672"/>
      <c r="BH40" s="672"/>
      <c r="BI40" s="672"/>
      <c r="BJ40" s="672"/>
      <c r="BK40" s="672"/>
      <c r="BL40" s="672"/>
      <c r="BM40" s="672"/>
      <c r="BN40" s="672"/>
      <c r="BO40" s="672"/>
      <c r="BP40" s="672"/>
      <c r="BQ40" s="672"/>
      <c r="BR40" s="672"/>
      <c r="BS40" s="672"/>
      <c r="BT40" s="672"/>
      <c r="BU40" s="672"/>
      <c r="BV40" s="672"/>
      <c r="BW40" s="672"/>
      <c r="BX40" s="672"/>
      <c r="BY40" s="672"/>
      <c r="BZ40" s="672"/>
      <c r="CA40" s="672"/>
      <c r="CB40" s="672"/>
      <c r="CC40" s="672"/>
      <c r="CD40" s="672"/>
      <c r="CE40" s="673"/>
      <c r="CF40" s="167"/>
      <c r="CO40" s="168"/>
    </row>
    <row r="41" spans="1:93" s="147" customFormat="1" ht="4.9000000000000004" customHeight="1" x14ac:dyDescent="0.3">
      <c r="A41" s="171"/>
      <c r="B41" s="171"/>
      <c r="C41" s="171"/>
      <c r="D41" s="172"/>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row>
    <row r="42" spans="1:93" s="147" customFormat="1" ht="4.9000000000000004" customHeight="1" x14ac:dyDescent="0.3">
      <c r="A42" s="149"/>
      <c r="B42" s="149"/>
      <c r="C42" s="149"/>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row>
    <row r="43" spans="1:93" ht="13.5" customHeight="1" x14ac:dyDescent="0.25">
      <c r="C43" s="164" t="s">
        <v>319</v>
      </c>
      <c r="D43" s="165" t="s">
        <v>141</v>
      </c>
      <c r="E43" s="625" t="s">
        <v>579</v>
      </c>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5"/>
      <c r="AI43" s="166"/>
      <c r="AJ43" s="642"/>
      <c r="AK43" s="643"/>
      <c r="AL43" s="643"/>
      <c r="AM43" s="643"/>
      <c r="AN43" s="643"/>
      <c r="AO43" s="643"/>
      <c r="AP43" s="643"/>
      <c r="AQ43" s="643"/>
      <c r="AR43" s="643"/>
      <c r="AS43" s="643"/>
      <c r="AT43" s="644"/>
      <c r="AU43" s="167"/>
      <c r="AV43" s="177"/>
      <c r="AW43" s="178"/>
      <c r="AX43" s="167"/>
      <c r="AY43" s="167"/>
      <c r="AZ43" s="167"/>
      <c r="BA43" s="167"/>
      <c r="BB43" s="167"/>
      <c r="BC43" s="167"/>
      <c r="BD43" s="167"/>
      <c r="BE43" s="167"/>
      <c r="BF43" s="167"/>
      <c r="BG43" s="167"/>
      <c r="BH43" s="167"/>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67"/>
      <c r="CO43" s="168"/>
    </row>
    <row r="44" spans="1:93" ht="32.25" customHeight="1" x14ac:dyDescent="0.25">
      <c r="C44" s="164"/>
      <c r="D44" s="16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166"/>
      <c r="AJ44" s="645" t="s">
        <v>381</v>
      </c>
      <c r="AK44" s="645"/>
      <c r="AL44" s="645"/>
      <c r="AM44" s="645"/>
      <c r="AN44" s="645"/>
      <c r="AO44" s="645"/>
      <c r="AP44" s="645"/>
      <c r="AQ44" s="645"/>
      <c r="AR44" s="645"/>
      <c r="AS44" s="645"/>
      <c r="AT44" s="645"/>
      <c r="AU44" s="645"/>
      <c r="AV44" s="645"/>
      <c r="AW44" s="645"/>
      <c r="AX44" s="645"/>
      <c r="AY44" s="645"/>
      <c r="AZ44" s="645"/>
      <c r="BA44" s="645"/>
      <c r="BB44" s="645"/>
      <c r="BC44" s="645"/>
      <c r="BD44" s="645"/>
      <c r="BE44" s="645"/>
      <c r="BF44" s="645"/>
      <c r="BG44" s="645"/>
      <c r="BH44" s="645"/>
      <c r="BI44" s="645"/>
      <c r="BJ44" s="645"/>
      <c r="BK44" s="645"/>
      <c r="BL44" s="645"/>
      <c r="BM44" s="645"/>
      <c r="BN44" s="645"/>
      <c r="BO44" s="645"/>
      <c r="BP44" s="645"/>
      <c r="BQ44" s="645"/>
      <c r="BR44" s="645"/>
      <c r="BS44" s="645"/>
      <c r="BT44" s="645"/>
      <c r="BU44" s="645"/>
      <c r="BV44" s="645"/>
      <c r="BW44" s="645"/>
      <c r="BX44" s="645"/>
      <c r="BY44" s="645"/>
      <c r="BZ44" s="645"/>
      <c r="CA44" s="645"/>
      <c r="CB44" s="645"/>
      <c r="CC44" s="645"/>
      <c r="CD44" s="645"/>
      <c r="CE44" s="645"/>
      <c r="CF44" s="167"/>
      <c r="CO44" s="168"/>
    </row>
    <row r="45" spans="1:93" s="147" customFormat="1" ht="4.9000000000000004" customHeight="1" x14ac:dyDescent="0.3">
      <c r="A45" s="171"/>
      <c r="B45" s="171"/>
      <c r="C45" s="171"/>
      <c r="D45" s="172"/>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row>
    <row r="46" spans="1:93" s="147" customFormat="1" ht="4.5" customHeight="1" x14ac:dyDescent="0.3">
      <c r="A46" s="149"/>
      <c r="B46" s="149"/>
      <c r="C46" s="149"/>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61"/>
      <c r="AJ46" s="161"/>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63"/>
    </row>
    <row r="47" spans="1:93" ht="16" customHeight="1" x14ac:dyDescent="0.25">
      <c r="C47" s="164" t="s">
        <v>320</v>
      </c>
      <c r="D47" s="165" t="s">
        <v>141</v>
      </c>
      <c r="E47" s="625" t="s">
        <v>581</v>
      </c>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166"/>
      <c r="AJ47" s="687"/>
      <c r="AK47" s="688"/>
      <c r="AL47" s="688"/>
      <c r="AM47" s="688"/>
      <c r="AN47" s="688"/>
      <c r="AO47" s="688"/>
      <c r="AP47" s="688"/>
      <c r="AQ47" s="688"/>
      <c r="AR47" s="688"/>
      <c r="AS47" s="688"/>
      <c r="AT47" s="689"/>
      <c r="AU47" s="167"/>
      <c r="AV47" s="177"/>
      <c r="AW47" s="178"/>
      <c r="AX47" s="167"/>
      <c r="AY47" s="167"/>
      <c r="AZ47" s="167"/>
      <c r="BA47" s="167"/>
      <c r="BB47" s="167"/>
      <c r="BC47" s="167"/>
      <c r="BD47" s="167"/>
      <c r="BE47" s="167"/>
      <c r="BF47" s="167"/>
      <c r="BG47" s="167"/>
      <c r="BH47" s="167"/>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67"/>
      <c r="CO47" s="168"/>
    </row>
    <row r="48" spans="1:93" s="147" customFormat="1" ht="21.75" customHeight="1" x14ac:dyDescent="0.3">
      <c r="A48" s="149"/>
      <c r="B48" s="149"/>
      <c r="C48" s="149"/>
      <c r="D48" s="150"/>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186"/>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186"/>
    </row>
    <row r="49" spans="1:93" s="147" customFormat="1" ht="14.15" customHeight="1" x14ac:dyDescent="0.3">
      <c r="A49" s="149"/>
      <c r="B49" s="149"/>
      <c r="C49" s="149"/>
      <c r="D49" s="150"/>
      <c r="E49" s="344"/>
      <c r="F49" s="344"/>
      <c r="G49" s="625" t="s">
        <v>582</v>
      </c>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344"/>
      <c r="AH49" s="344"/>
      <c r="AI49" s="186"/>
      <c r="AJ49" s="642"/>
      <c r="AK49" s="643"/>
      <c r="AL49" s="643"/>
      <c r="AM49" s="643"/>
      <c r="AN49" s="643"/>
      <c r="AO49" s="643"/>
      <c r="AP49" s="643"/>
      <c r="AQ49" s="643"/>
      <c r="AR49" s="643"/>
      <c r="AS49" s="643"/>
      <c r="AT49" s="644"/>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186"/>
    </row>
    <row r="50" spans="1:93" s="147" customFormat="1" ht="4.9000000000000004" customHeight="1" x14ac:dyDescent="0.3">
      <c r="A50" s="171"/>
      <c r="B50" s="171"/>
      <c r="C50" s="171"/>
      <c r="D50" s="172"/>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row>
    <row r="51" spans="1:93" s="147" customFormat="1" ht="4.9000000000000004" customHeight="1" x14ac:dyDescent="0.3">
      <c r="A51" s="149"/>
      <c r="B51" s="149"/>
      <c r="C51" s="149"/>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186"/>
      <c r="CC51" s="186"/>
      <c r="CD51" s="186"/>
      <c r="CE51" s="186"/>
      <c r="CF51" s="186"/>
    </row>
    <row r="52" spans="1:93" ht="13.5" customHeight="1" x14ac:dyDescent="0.25">
      <c r="C52" s="164" t="s">
        <v>578</v>
      </c>
      <c r="D52" s="165" t="s">
        <v>141</v>
      </c>
      <c r="E52" s="646" t="s">
        <v>656</v>
      </c>
      <c r="F52" s="646"/>
      <c r="G52" s="646"/>
      <c r="H52" s="646"/>
      <c r="I52" s="646"/>
      <c r="J52" s="646"/>
      <c r="K52" s="646"/>
      <c r="L52" s="646"/>
      <c r="M52" s="646"/>
      <c r="N52" s="646"/>
      <c r="O52" s="646"/>
      <c r="P52" s="646"/>
      <c r="Q52" s="646"/>
      <c r="R52" s="646"/>
      <c r="S52" s="646"/>
      <c r="T52" s="646"/>
      <c r="U52" s="646"/>
      <c r="V52" s="646"/>
      <c r="W52" s="646"/>
      <c r="X52" s="646"/>
      <c r="Y52" s="646"/>
      <c r="Z52" s="646"/>
      <c r="AA52" s="646"/>
      <c r="AB52" s="646"/>
      <c r="AC52" s="646"/>
      <c r="AD52" s="646"/>
      <c r="AE52" s="646"/>
      <c r="AF52" s="646"/>
      <c r="AG52" s="646"/>
      <c r="AH52" s="139"/>
      <c r="AI52" s="166"/>
      <c r="AJ52" s="687"/>
      <c r="AK52" s="688"/>
      <c r="AL52" s="688"/>
      <c r="AM52" s="688"/>
      <c r="AN52" s="688"/>
      <c r="AO52" s="688"/>
      <c r="AP52" s="688"/>
      <c r="AQ52" s="688"/>
      <c r="AR52" s="688"/>
      <c r="AS52" s="688"/>
      <c r="AT52" s="689"/>
      <c r="AU52" s="167"/>
      <c r="AV52" s="177"/>
      <c r="AW52" s="178"/>
      <c r="AX52" s="167"/>
      <c r="AY52" s="167"/>
      <c r="AZ52" s="167"/>
      <c r="BA52" s="167"/>
      <c r="BB52" s="167"/>
      <c r="BC52" s="167"/>
      <c r="BD52" s="167"/>
      <c r="BE52" s="167"/>
      <c r="BF52" s="167"/>
      <c r="BG52" s="167"/>
      <c r="BH52" s="167"/>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67"/>
      <c r="CO52" s="168"/>
    </row>
    <row r="53" spans="1:93" ht="38.15" customHeight="1" x14ac:dyDescent="0.25">
      <c r="C53" s="164"/>
      <c r="D53" s="165"/>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c r="AH53" s="139"/>
      <c r="AI53" s="166"/>
      <c r="AJ53" s="645"/>
      <c r="AK53" s="645"/>
      <c r="AL53" s="645"/>
      <c r="AM53" s="645"/>
      <c r="AN53" s="645"/>
      <c r="AO53" s="645"/>
      <c r="AP53" s="645"/>
      <c r="AQ53" s="645"/>
      <c r="AR53" s="645"/>
      <c r="AS53" s="645"/>
      <c r="AT53" s="645"/>
      <c r="AU53" s="645"/>
      <c r="AV53" s="645"/>
      <c r="AW53" s="645"/>
      <c r="AX53" s="645"/>
      <c r="AY53" s="645"/>
      <c r="AZ53" s="645"/>
      <c r="BA53" s="645"/>
      <c r="BB53" s="645"/>
      <c r="BC53" s="645"/>
      <c r="BD53" s="645"/>
      <c r="BE53" s="645"/>
      <c r="BF53" s="645"/>
      <c r="BG53" s="645"/>
      <c r="BH53" s="645"/>
      <c r="BI53" s="645"/>
      <c r="BJ53" s="645"/>
      <c r="BK53" s="645"/>
      <c r="BL53" s="645"/>
      <c r="BM53" s="645"/>
      <c r="BN53" s="645"/>
      <c r="BO53" s="645"/>
      <c r="BP53" s="645"/>
      <c r="BQ53" s="645"/>
      <c r="BR53" s="645"/>
      <c r="BS53" s="645"/>
      <c r="BT53" s="645"/>
      <c r="BU53" s="645"/>
      <c r="BV53" s="645"/>
      <c r="BW53" s="645"/>
      <c r="BX53" s="645"/>
      <c r="BY53" s="645"/>
      <c r="BZ53" s="645"/>
      <c r="CA53" s="645"/>
      <c r="CB53" s="645"/>
      <c r="CC53" s="645"/>
      <c r="CD53" s="645"/>
      <c r="CE53" s="645"/>
      <c r="CF53" s="167"/>
      <c r="CO53" s="168"/>
    </row>
    <row r="54" spans="1:93" s="147" customFormat="1" ht="14.15" customHeight="1" x14ac:dyDescent="0.3">
      <c r="A54" s="149"/>
      <c r="B54" s="149"/>
      <c r="C54" s="149"/>
      <c r="D54" s="150"/>
      <c r="E54" s="344"/>
      <c r="F54" s="344"/>
      <c r="G54" s="625" t="s">
        <v>583</v>
      </c>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5"/>
      <c r="AG54" s="344"/>
      <c r="AH54" s="344"/>
      <c r="AI54" s="186"/>
      <c r="AJ54" s="642"/>
      <c r="AK54" s="643"/>
      <c r="AL54" s="643"/>
      <c r="AM54" s="643"/>
      <c r="AN54" s="643"/>
      <c r="AO54" s="643"/>
      <c r="AP54" s="643"/>
      <c r="AQ54" s="643"/>
      <c r="AR54" s="643"/>
      <c r="AS54" s="643"/>
      <c r="AT54" s="644"/>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c r="BT54" s="345"/>
      <c r="BU54" s="345"/>
      <c r="BV54" s="345"/>
      <c r="BW54" s="345"/>
      <c r="BX54" s="345"/>
      <c r="BY54" s="345"/>
      <c r="BZ54" s="345"/>
      <c r="CA54" s="345"/>
      <c r="CB54" s="345"/>
      <c r="CC54" s="345"/>
      <c r="CD54" s="345"/>
      <c r="CE54" s="345"/>
      <c r="CF54" s="186"/>
    </row>
    <row r="55" spans="1:93" s="147" customFormat="1" ht="4.9000000000000004" customHeight="1" x14ac:dyDescent="0.3">
      <c r="A55" s="171"/>
      <c r="B55" s="171"/>
      <c r="C55" s="171"/>
      <c r="D55" s="172"/>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row>
    <row r="56" spans="1:93" s="194" customFormat="1" ht="4.9000000000000004" customHeight="1" x14ac:dyDescent="0.25">
      <c r="A56" s="187"/>
      <c r="B56" s="187"/>
      <c r="C56" s="188"/>
      <c r="D56" s="189"/>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1"/>
      <c r="AJ56" s="191"/>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3"/>
    </row>
    <row r="57" spans="1:93" s="194" customFormat="1" ht="15.65" customHeight="1" x14ac:dyDescent="0.25">
      <c r="A57" s="195"/>
      <c r="B57" s="195"/>
      <c r="C57" s="196" t="s">
        <v>580</v>
      </c>
      <c r="D57" s="165" t="s">
        <v>141</v>
      </c>
      <c r="E57" s="634" t="s">
        <v>657</v>
      </c>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197"/>
      <c r="AJ57" s="687"/>
      <c r="AK57" s="688"/>
      <c r="AL57" s="688"/>
      <c r="AM57" s="688"/>
      <c r="AN57" s="688"/>
      <c r="AO57" s="688"/>
      <c r="AP57" s="688"/>
      <c r="AQ57" s="688"/>
      <c r="AR57" s="688"/>
      <c r="AS57" s="688"/>
      <c r="AT57" s="689"/>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198"/>
    </row>
    <row r="58" spans="1:93" ht="46.5" customHeight="1" x14ac:dyDescent="0.25">
      <c r="C58" s="164"/>
      <c r="D58" s="165"/>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166"/>
      <c r="AJ58" s="645" t="s">
        <v>586</v>
      </c>
      <c r="AK58" s="645"/>
      <c r="AL58" s="645"/>
      <c r="AM58" s="645"/>
      <c r="AN58" s="645"/>
      <c r="AO58" s="645"/>
      <c r="AP58" s="645"/>
      <c r="AQ58" s="645"/>
      <c r="AR58" s="645"/>
      <c r="AS58" s="645"/>
      <c r="AT58" s="645"/>
      <c r="AU58" s="645"/>
      <c r="AV58" s="645"/>
      <c r="AW58" s="645"/>
      <c r="AX58" s="645"/>
      <c r="AY58" s="645"/>
      <c r="AZ58" s="645"/>
      <c r="BA58" s="645"/>
      <c r="BB58" s="645"/>
      <c r="BC58" s="645"/>
      <c r="BD58" s="645"/>
      <c r="BE58" s="645"/>
      <c r="BF58" s="645"/>
      <c r="BG58" s="645"/>
      <c r="BH58" s="645"/>
      <c r="BI58" s="645"/>
      <c r="BJ58" s="645"/>
      <c r="BK58" s="645"/>
      <c r="BL58" s="645"/>
      <c r="BM58" s="645"/>
      <c r="BN58" s="645"/>
      <c r="BO58" s="645"/>
      <c r="BP58" s="645"/>
      <c r="BQ58" s="645"/>
      <c r="BR58" s="645"/>
      <c r="BS58" s="645"/>
      <c r="BT58" s="645"/>
      <c r="BU58" s="645"/>
      <c r="BV58" s="645"/>
      <c r="BW58" s="645"/>
      <c r="BX58" s="645"/>
      <c r="BY58" s="645"/>
      <c r="BZ58" s="645"/>
      <c r="CA58" s="645"/>
      <c r="CB58" s="645"/>
      <c r="CC58" s="645"/>
      <c r="CD58" s="645"/>
      <c r="CE58" s="645"/>
      <c r="CF58" s="167"/>
      <c r="CO58" s="168"/>
    </row>
    <row r="59" spans="1:93" s="147" customFormat="1" ht="14.15" customHeight="1" x14ac:dyDescent="0.3">
      <c r="A59" s="149"/>
      <c r="B59" s="149"/>
      <c r="C59" s="149"/>
      <c r="D59" s="150"/>
      <c r="E59" s="344"/>
      <c r="F59" s="344"/>
      <c r="G59" s="625" t="s">
        <v>584</v>
      </c>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344"/>
      <c r="AH59" s="344"/>
      <c r="AI59" s="186"/>
      <c r="AJ59" s="642"/>
      <c r="AK59" s="643"/>
      <c r="AL59" s="643"/>
      <c r="AM59" s="643"/>
      <c r="AN59" s="643"/>
      <c r="AO59" s="643"/>
      <c r="AP59" s="643"/>
      <c r="AQ59" s="643"/>
      <c r="AR59" s="643"/>
      <c r="AS59" s="643"/>
      <c r="AT59" s="644"/>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5"/>
      <c r="CB59" s="345"/>
      <c r="CC59" s="345"/>
      <c r="CD59" s="345"/>
      <c r="CE59" s="345"/>
      <c r="CF59" s="186"/>
    </row>
    <row r="60" spans="1:93" s="147" customFormat="1" ht="5.5" customHeight="1" x14ac:dyDescent="0.3">
      <c r="A60" s="149"/>
      <c r="B60" s="149"/>
      <c r="C60" s="149"/>
      <c r="D60" s="150"/>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186"/>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186"/>
    </row>
    <row r="61" spans="1:93" s="147" customFormat="1" ht="13" customHeight="1" x14ac:dyDescent="0.3">
      <c r="A61" s="149"/>
      <c r="B61" s="149"/>
      <c r="C61" s="149"/>
      <c r="D61" s="150"/>
      <c r="E61" s="344"/>
      <c r="F61" s="344"/>
      <c r="G61" s="625" t="s">
        <v>585</v>
      </c>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344"/>
      <c r="AH61" s="344"/>
      <c r="AI61" s="186"/>
      <c r="AJ61" s="690"/>
      <c r="AK61" s="691"/>
      <c r="AL61" s="691"/>
      <c r="AM61" s="691"/>
      <c r="AN61" s="691"/>
      <c r="AO61" s="691"/>
      <c r="AP61" s="691"/>
      <c r="AQ61" s="691"/>
      <c r="AR61" s="691"/>
      <c r="AS61" s="691"/>
      <c r="AT61" s="691"/>
      <c r="AU61" s="691"/>
      <c r="AV61" s="691"/>
      <c r="AW61" s="691"/>
      <c r="AX61" s="691"/>
      <c r="AY61" s="691"/>
      <c r="AZ61" s="691"/>
      <c r="BA61" s="691"/>
      <c r="BB61" s="691"/>
      <c r="BC61" s="691"/>
      <c r="BD61" s="691"/>
      <c r="BE61" s="691"/>
      <c r="BF61" s="691"/>
      <c r="BG61" s="691"/>
      <c r="BH61" s="691"/>
      <c r="BI61" s="691"/>
      <c r="BJ61" s="691"/>
      <c r="BK61" s="691"/>
      <c r="BL61" s="691"/>
      <c r="BM61" s="691"/>
      <c r="BN61" s="691"/>
      <c r="BO61" s="691"/>
      <c r="BP61" s="691"/>
      <c r="BQ61" s="691"/>
      <c r="BR61" s="691"/>
      <c r="BS61" s="691"/>
      <c r="BT61" s="691"/>
      <c r="BU61" s="691"/>
      <c r="BV61" s="691"/>
      <c r="BW61" s="691"/>
      <c r="BX61" s="691"/>
      <c r="BY61" s="691"/>
      <c r="BZ61" s="691"/>
      <c r="CA61" s="691"/>
      <c r="CB61" s="691"/>
      <c r="CC61" s="691"/>
      <c r="CD61" s="691"/>
      <c r="CE61" s="692"/>
      <c r="CF61" s="186"/>
    </row>
    <row r="62" spans="1:93" s="206" customFormat="1" ht="4.9000000000000004" customHeight="1" x14ac:dyDescent="0.3">
      <c r="A62" s="207"/>
      <c r="B62" s="207"/>
      <c r="C62" s="207"/>
      <c r="D62" s="208"/>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row>
    <row r="63" spans="1:93" s="147" customFormat="1" ht="6" customHeight="1" x14ac:dyDescent="0.3">
      <c r="A63" s="149"/>
      <c r="B63" s="149"/>
      <c r="C63" s="149"/>
      <c r="D63" s="150"/>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row>
    <row r="64" spans="1:93" ht="15" customHeight="1" x14ac:dyDescent="0.25">
      <c r="A64" s="640" t="s">
        <v>174</v>
      </c>
      <c r="B64" s="640"/>
      <c r="C64" s="640"/>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0"/>
      <c r="AD64" s="640"/>
      <c r="AE64" s="640"/>
      <c r="AF64" s="640"/>
      <c r="AG64" s="640"/>
      <c r="AH64" s="640"/>
      <c r="AI64" s="640"/>
      <c r="AJ64" s="640"/>
      <c r="AK64" s="640"/>
      <c r="AL64" s="640"/>
      <c r="AM64" s="640"/>
      <c r="AN64" s="640"/>
      <c r="AO64" s="640"/>
      <c r="AP64" s="640"/>
      <c r="AQ64" s="640"/>
      <c r="AR64" s="640"/>
      <c r="AS64" s="640"/>
      <c r="AT64" s="640"/>
      <c r="AU64" s="640"/>
      <c r="AV64" s="640"/>
      <c r="AW64" s="640"/>
      <c r="AX64" s="640"/>
      <c r="AY64" s="640"/>
      <c r="AZ64" s="640"/>
      <c r="BA64" s="640"/>
      <c r="BB64" s="640"/>
      <c r="BC64" s="640"/>
      <c r="BD64" s="640"/>
      <c r="BE64" s="640"/>
      <c r="BF64" s="640"/>
      <c r="BG64" s="640"/>
      <c r="BH64" s="640"/>
      <c r="BI64" s="640"/>
      <c r="BJ64" s="640"/>
      <c r="BK64" s="640"/>
      <c r="BL64" s="640"/>
      <c r="BM64" s="640"/>
      <c r="BN64" s="640"/>
      <c r="BO64" s="640"/>
      <c r="BP64" s="640"/>
      <c r="BQ64" s="640"/>
      <c r="BR64" s="640"/>
      <c r="BS64" s="640"/>
      <c r="BT64" s="640"/>
      <c r="BU64" s="640"/>
      <c r="BV64" s="640"/>
      <c r="BW64" s="640"/>
      <c r="BX64" s="640"/>
      <c r="BY64" s="640"/>
      <c r="BZ64" s="640"/>
      <c r="CA64" s="640"/>
      <c r="CB64" s="640"/>
      <c r="CC64" s="640"/>
      <c r="CD64" s="640"/>
      <c r="CE64" s="640"/>
      <c r="CF64" s="640"/>
      <c r="CK64" s="152"/>
    </row>
    <row r="65" spans="1:96" s="147" customFormat="1" ht="7.15" customHeight="1" x14ac:dyDescent="0.3">
      <c r="A65" s="149"/>
      <c r="B65" s="149"/>
      <c r="C65" s="149"/>
      <c r="D65" s="150"/>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61"/>
      <c r="AJ65" s="161"/>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63"/>
    </row>
    <row r="66" spans="1:96" ht="13" customHeight="1" x14ac:dyDescent="0.25">
      <c r="C66" s="164" t="s">
        <v>148</v>
      </c>
      <c r="D66" s="165" t="s">
        <v>141</v>
      </c>
      <c r="E66" s="625" t="s">
        <v>216</v>
      </c>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166"/>
      <c r="AJ66" s="626"/>
      <c r="AK66" s="627"/>
      <c r="AL66" s="627"/>
      <c r="AM66" s="627"/>
      <c r="AN66" s="627"/>
      <c r="AO66" s="627"/>
      <c r="AP66" s="627"/>
      <c r="AQ66" s="627"/>
      <c r="AR66" s="627"/>
      <c r="AS66" s="627"/>
      <c r="AT66" s="628"/>
      <c r="AU66" s="167"/>
      <c r="AV66" s="177"/>
      <c r="AW66" s="178"/>
      <c r="AX66" s="167"/>
      <c r="AY66" s="167"/>
      <c r="AZ66" s="167"/>
      <c r="BA66" s="167"/>
      <c r="BB66" s="167"/>
      <c r="BC66" s="167"/>
      <c r="BD66" s="167"/>
      <c r="BE66" s="167"/>
      <c r="BF66" s="167"/>
      <c r="BG66" s="167"/>
      <c r="BH66" s="167"/>
      <c r="BI66" s="179"/>
      <c r="BJ66" s="179"/>
      <c r="BK66" s="179"/>
      <c r="BL66" s="179"/>
      <c r="BM66" s="179"/>
      <c r="BN66" s="179"/>
      <c r="BO66" s="179"/>
      <c r="BP66" s="179"/>
      <c r="BQ66" s="179"/>
      <c r="BR66" s="179"/>
      <c r="BS66" s="179"/>
      <c r="BT66" s="179"/>
      <c r="BU66" s="179"/>
      <c r="BV66" s="179"/>
      <c r="BW66" s="179"/>
      <c r="BX66" s="179"/>
      <c r="BY66" s="179"/>
      <c r="BZ66" s="179"/>
      <c r="CA66" s="179"/>
      <c r="CB66" s="179"/>
      <c r="CC66" s="179"/>
      <c r="CD66" s="179"/>
      <c r="CE66" s="179"/>
      <c r="CF66" s="167"/>
      <c r="CO66" s="168"/>
    </row>
    <row r="67" spans="1:96" s="147" customFormat="1" ht="11.5" customHeight="1" x14ac:dyDescent="0.3">
      <c r="A67" s="149"/>
      <c r="B67" s="149"/>
      <c r="C67" s="149"/>
      <c r="D67" s="150"/>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5"/>
      <c r="AC67" s="625"/>
      <c r="AD67" s="625"/>
      <c r="AE67" s="625"/>
      <c r="AF67" s="625"/>
      <c r="AG67" s="625"/>
      <c r="AH67" s="625"/>
      <c r="AI67" s="186"/>
      <c r="AJ67" s="633" t="s">
        <v>217</v>
      </c>
      <c r="AK67" s="633"/>
      <c r="AL67" s="633"/>
      <c r="AM67" s="633"/>
      <c r="AN67" s="633"/>
      <c r="AO67" s="633"/>
      <c r="AP67" s="633"/>
      <c r="AQ67" s="633"/>
      <c r="AR67" s="633"/>
      <c r="AS67" s="633"/>
      <c r="AT67" s="633"/>
      <c r="AU67" s="633"/>
      <c r="AV67" s="633"/>
      <c r="AW67" s="633"/>
      <c r="AX67" s="633"/>
      <c r="AY67" s="633"/>
      <c r="AZ67" s="633"/>
      <c r="BA67" s="633"/>
      <c r="BB67" s="633"/>
      <c r="BC67" s="633"/>
      <c r="BD67" s="633"/>
      <c r="BE67" s="633"/>
      <c r="BF67" s="633"/>
      <c r="BG67" s="633"/>
      <c r="BH67" s="633"/>
      <c r="BI67" s="633"/>
      <c r="BJ67" s="633"/>
      <c r="BK67" s="633"/>
      <c r="BL67" s="633"/>
      <c r="BM67" s="633"/>
      <c r="BN67" s="633"/>
      <c r="BO67" s="633"/>
      <c r="BP67" s="633"/>
      <c r="BQ67" s="633"/>
      <c r="BR67" s="633"/>
      <c r="BS67" s="633"/>
      <c r="BT67" s="633"/>
      <c r="BU67" s="633"/>
      <c r="BV67" s="633"/>
      <c r="BW67" s="633"/>
      <c r="BX67" s="633"/>
      <c r="BY67" s="633"/>
      <c r="BZ67" s="633"/>
      <c r="CA67" s="633"/>
      <c r="CB67" s="633"/>
      <c r="CC67" s="633"/>
      <c r="CD67" s="633"/>
      <c r="CE67" s="633"/>
      <c r="CF67" s="186"/>
    </row>
    <row r="68" spans="1:96" s="147" customFormat="1" ht="4.9000000000000004" customHeight="1" x14ac:dyDescent="0.3">
      <c r="A68" s="171"/>
      <c r="B68" s="171"/>
      <c r="C68" s="171"/>
      <c r="D68" s="172"/>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row>
    <row r="69" spans="1:96" s="194" customFormat="1" ht="4.9000000000000004" customHeight="1" x14ac:dyDescent="0.25">
      <c r="A69" s="187"/>
      <c r="B69" s="187"/>
      <c r="C69" s="188"/>
      <c r="D69" s="189"/>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1"/>
      <c r="AJ69" s="191"/>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3"/>
    </row>
    <row r="70" spans="1:96" s="194" customFormat="1" ht="13" customHeight="1" x14ac:dyDescent="0.25">
      <c r="A70" s="195"/>
      <c r="B70" s="195"/>
      <c r="C70" s="196" t="s">
        <v>150</v>
      </c>
      <c r="D70" s="165" t="s">
        <v>141</v>
      </c>
      <c r="E70" s="634" t="s">
        <v>313</v>
      </c>
      <c r="F70" s="634"/>
      <c r="G70" s="634"/>
      <c r="H70" s="634"/>
      <c r="I70" s="634"/>
      <c r="J70" s="634"/>
      <c r="K70" s="634"/>
      <c r="L70" s="634"/>
      <c r="M70" s="634"/>
      <c r="N70" s="634"/>
      <c r="O70" s="634"/>
      <c r="P70" s="634"/>
      <c r="Q70" s="634"/>
      <c r="R70" s="634"/>
      <c r="S70" s="634"/>
      <c r="T70" s="634"/>
      <c r="U70" s="634"/>
      <c r="V70" s="634"/>
      <c r="W70" s="634"/>
      <c r="X70" s="634"/>
      <c r="Y70" s="634"/>
      <c r="Z70" s="634"/>
      <c r="AA70" s="634"/>
      <c r="AB70" s="634"/>
      <c r="AC70" s="634"/>
      <c r="AD70" s="634"/>
      <c r="AE70" s="634"/>
      <c r="AF70" s="634"/>
      <c r="AG70" s="634"/>
      <c r="AH70" s="634"/>
      <c r="AI70" s="197"/>
      <c r="AJ70" s="630"/>
      <c r="AK70" s="631"/>
      <c r="AL70" s="631"/>
      <c r="AM70" s="631"/>
      <c r="AN70" s="631"/>
      <c r="AO70" s="631"/>
      <c r="AP70" s="631"/>
      <c r="AQ70" s="631"/>
      <c r="AR70" s="631"/>
      <c r="AS70" s="631"/>
      <c r="AT70" s="632"/>
      <c r="AU70" s="167"/>
      <c r="AV70" s="177"/>
      <c r="AW70" s="178"/>
      <c r="AX70" s="167"/>
      <c r="AY70" s="167"/>
      <c r="AZ70" s="167"/>
      <c r="BA70" s="167"/>
      <c r="BB70" s="167"/>
      <c r="BC70" s="167"/>
      <c r="BD70" s="167"/>
      <c r="BE70" s="167"/>
      <c r="BF70" s="167"/>
      <c r="BG70" s="167"/>
      <c r="BH70" s="167"/>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98"/>
      <c r="CO70" s="199"/>
    </row>
    <row r="71" spans="1:96" s="206" customFormat="1" ht="14" x14ac:dyDescent="0.3">
      <c r="A71" s="200"/>
      <c r="B71" s="200"/>
      <c r="C71" s="200"/>
      <c r="D71" s="201"/>
      <c r="E71" s="634"/>
      <c r="F71" s="634"/>
      <c r="G71" s="634"/>
      <c r="H71" s="634"/>
      <c r="I71" s="634"/>
      <c r="J71" s="634"/>
      <c r="K71" s="634"/>
      <c r="L71" s="634"/>
      <c r="M71" s="634"/>
      <c r="N71" s="634"/>
      <c r="O71" s="634"/>
      <c r="P71" s="634"/>
      <c r="Q71" s="634"/>
      <c r="R71" s="634"/>
      <c r="S71" s="634"/>
      <c r="T71" s="634"/>
      <c r="U71" s="634"/>
      <c r="V71" s="634"/>
      <c r="W71" s="634"/>
      <c r="X71" s="634"/>
      <c r="Y71" s="634"/>
      <c r="Z71" s="634"/>
      <c r="AA71" s="634"/>
      <c r="AB71" s="634"/>
      <c r="AC71" s="634"/>
      <c r="AD71" s="634"/>
      <c r="AE71" s="634"/>
      <c r="AF71" s="634"/>
      <c r="AG71" s="634"/>
      <c r="AH71" s="634"/>
      <c r="AI71" s="202"/>
      <c r="AJ71" s="635" t="s">
        <v>149</v>
      </c>
      <c r="AK71" s="635"/>
      <c r="AL71" s="635"/>
      <c r="AM71" s="635"/>
      <c r="AN71" s="635"/>
      <c r="AO71" s="635"/>
      <c r="AP71" s="635"/>
      <c r="AQ71" s="635"/>
      <c r="AR71" s="635"/>
      <c r="AS71" s="635"/>
      <c r="AT71" s="635"/>
      <c r="AU71" s="202"/>
      <c r="AV71" s="203"/>
      <c r="AW71" s="204"/>
      <c r="AX71" s="198"/>
      <c r="AY71" s="198"/>
      <c r="AZ71" s="198"/>
      <c r="BA71" s="198"/>
      <c r="BB71" s="198"/>
      <c r="BC71" s="198"/>
      <c r="BD71" s="198"/>
      <c r="BE71" s="198"/>
      <c r="BF71" s="198"/>
      <c r="BG71" s="198"/>
      <c r="BH71" s="198"/>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198"/>
      <c r="CG71" s="194"/>
      <c r="CH71" s="194"/>
      <c r="CI71" s="194"/>
      <c r="CJ71" s="194"/>
      <c r="CK71" s="194"/>
      <c r="CL71" s="194"/>
      <c r="CM71" s="194"/>
      <c r="CN71" s="194"/>
      <c r="CO71" s="199"/>
      <c r="CP71" s="194"/>
      <c r="CQ71" s="194"/>
      <c r="CR71" s="194"/>
    </row>
    <row r="72" spans="1:96" s="206" customFormat="1" ht="4.9000000000000004" customHeight="1" x14ac:dyDescent="0.3">
      <c r="A72" s="207"/>
      <c r="B72" s="207"/>
      <c r="C72" s="207"/>
      <c r="D72" s="208"/>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row>
    <row r="73" spans="1:96" s="194" customFormat="1" ht="4.9000000000000004" customHeight="1" x14ac:dyDescent="0.25">
      <c r="A73" s="187"/>
      <c r="B73" s="187"/>
      <c r="C73" s="188"/>
      <c r="D73" s="189"/>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1"/>
      <c r="AJ73" s="19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193"/>
    </row>
    <row r="74" spans="1:96" s="194" customFormat="1" ht="13" x14ac:dyDescent="0.25">
      <c r="A74" s="195"/>
      <c r="B74" s="195"/>
      <c r="C74" s="196" t="s">
        <v>152</v>
      </c>
      <c r="D74" s="165" t="s">
        <v>141</v>
      </c>
      <c r="E74" s="636" t="s">
        <v>211</v>
      </c>
      <c r="F74" s="636"/>
      <c r="G74" s="636"/>
      <c r="H74" s="636"/>
      <c r="I74" s="636"/>
      <c r="J74" s="636"/>
      <c r="K74" s="636"/>
      <c r="L74" s="636"/>
      <c r="M74" s="636"/>
      <c r="N74" s="636"/>
      <c r="O74" s="636"/>
      <c r="P74" s="636"/>
      <c r="Q74" s="636"/>
      <c r="R74" s="636"/>
      <c r="S74" s="636"/>
      <c r="T74" s="636"/>
      <c r="U74" s="636"/>
      <c r="V74" s="636"/>
      <c r="W74" s="636"/>
      <c r="X74" s="636"/>
      <c r="Y74" s="636"/>
      <c r="Z74" s="636"/>
      <c r="AA74" s="636"/>
      <c r="AB74" s="636"/>
      <c r="AC74" s="636"/>
      <c r="AD74" s="636"/>
      <c r="AE74" s="636"/>
      <c r="AF74" s="636"/>
      <c r="AG74" s="636"/>
      <c r="AH74" s="636"/>
      <c r="AI74" s="197"/>
      <c r="AJ74" s="684"/>
      <c r="AK74" s="685"/>
      <c r="AL74" s="685"/>
      <c r="AM74" s="685"/>
      <c r="AN74" s="685"/>
      <c r="AO74" s="685"/>
      <c r="AP74" s="685"/>
      <c r="AQ74" s="685"/>
      <c r="AR74" s="685"/>
      <c r="AS74" s="685"/>
      <c r="AT74" s="685"/>
      <c r="AU74" s="685"/>
      <c r="AV74" s="685"/>
      <c r="AW74" s="685"/>
      <c r="AX74" s="685"/>
      <c r="AY74" s="685"/>
      <c r="AZ74" s="685"/>
      <c r="BA74" s="685"/>
      <c r="BB74" s="685"/>
      <c r="BC74" s="685"/>
      <c r="BD74" s="685"/>
      <c r="BE74" s="685"/>
      <c r="BF74" s="685"/>
      <c r="BG74" s="685"/>
      <c r="BH74" s="685"/>
      <c r="BI74" s="685"/>
      <c r="BJ74" s="685"/>
      <c r="BK74" s="685"/>
      <c r="BL74" s="685"/>
      <c r="BM74" s="685"/>
      <c r="BN74" s="685"/>
      <c r="BO74" s="685"/>
      <c r="BP74" s="685"/>
      <c r="BQ74" s="685"/>
      <c r="BR74" s="685"/>
      <c r="BS74" s="685"/>
      <c r="BT74" s="685"/>
      <c r="BU74" s="685"/>
      <c r="BV74" s="685"/>
      <c r="BW74" s="685"/>
      <c r="BX74" s="685"/>
      <c r="BY74" s="685"/>
      <c r="BZ74" s="685"/>
      <c r="CA74" s="685"/>
      <c r="CB74" s="685"/>
      <c r="CC74" s="685"/>
      <c r="CD74" s="685"/>
      <c r="CE74" s="686"/>
      <c r="CF74" s="198"/>
    </row>
    <row r="75" spans="1:96" s="206" customFormat="1" ht="4.9000000000000004" customHeight="1" x14ac:dyDescent="0.3">
      <c r="A75" s="207"/>
      <c r="B75" s="207"/>
      <c r="C75" s="207"/>
      <c r="D75" s="208"/>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row>
    <row r="76" spans="1:96" s="206" customFormat="1" ht="4.9000000000000004" customHeight="1" x14ac:dyDescent="0.3">
      <c r="A76" s="200"/>
      <c r="B76" s="200"/>
      <c r="C76" s="200"/>
      <c r="D76" s="201"/>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c r="CF76" s="202"/>
    </row>
    <row r="77" spans="1:96" s="194" customFormat="1" ht="13" x14ac:dyDescent="0.25">
      <c r="A77" s="195"/>
      <c r="B77" s="195"/>
      <c r="C77" s="196" t="s">
        <v>321</v>
      </c>
      <c r="D77" s="165"/>
      <c r="E77" s="634" t="s">
        <v>212</v>
      </c>
      <c r="F77" s="634"/>
      <c r="G77" s="634"/>
      <c r="H77" s="634"/>
      <c r="I77" s="634"/>
      <c r="J77" s="634"/>
      <c r="K77" s="634"/>
      <c r="L77" s="634"/>
      <c r="M77" s="634"/>
      <c r="N77" s="634"/>
      <c r="O77" s="634"/>
      <c r="P77" s="634"/>
      <c r="Q77" s="634"/>
      <c r="R77" s="634"/>
      <c r="S77" s="634"/>
      <c r="T77" s="634"/>
      <c r="U77" s="634"/>
      <c r="V77" s="634"/>
      <c r="W77" s="634"/>
      <c r="X77" s="634"/>
      <c r="Y77" s="634"/>
      <c r="Z77" s="634"/>
      <c r="AA77" s="634"/>
      <c r="AB77" s="634"/>
      <c r="AC77" s="634"/>
      <c r="AD77" s="634"/>
      <c r="AE77" s="634"/>
      <c r="AF77" s="634"/>
      <c r="AG77" s="634"/>
      <c r="AH77" s="634"/>
      <c r="AI77" s="197"/>
      <c r="AJ77" s="648"/>
      <c r="AK77" s="649"/>
      <c r="AL77" s="649"/>
      <c r="AM77" s="649"/>
      <c r="AN77" s="649"/>
      <c r="AO77" s="649"/>
      <c r="AP77" s="649"/>
      <c r="AQ77" s="649"/>
      <c r="AR77" s="649"/>
      <c r="AS77" s="649"/>
      <c r="AT77" s="650"/>
      <c r="AU77" s="167"/>
      <c r="AV77" s="177"/>
      <c r="AW77" s="178"/>
      <c r="AX77" s="167"/>
      <c r="AY77" s="167"/>
      <c r="AZ77" s="167"/>
      <c r="BA77" s="167"/>
      <c r="BB77" s="167"/>
      <c r="BC77" s="167"/>
      <c r="BD77" s="167"/>
      <c r="BE77" s="167"/>
      <c r="BF77" s="167"/>
      <c r="BG77" s="167"/>
      <c r="BH77" s="167"/>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98"/>
      <c r="CO77" s="199"/>
    </row>
    <row r="78" spans="1:96" s="206" customFormat="1" ht="4.9000000000000004" customHeight="1" x14ac:dyDescent="0.3">
      <c r="A78" s="207"/>
      <c r="B78" s="207"/>
      <c r="C78" s="207"/>
      <c r="D78" s="208"/>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c r="BY78" s="210"/>
      <c r="BZ78" s="210"/>
      <c r="CA78" s="210"/>
      <c r="CB78" s="210"/>
      <c r="CC78" s="210"/>
      <c r="CD78" s="210"/>
      <c r="CE78" s="210"/>
      <c r="CF78" s="210"/>
    </row>
    <row r="79" spans="1:96" s="206" customFormat="1" ht="4.9000000000000004" customHeight="1" x14ac:dyDescent="0.3">
      <c r="A79" s="200"/>
      <c r="B79" s="200"/>
      <c r="C79" s="200"/>
      <c r="D79" s="201"/>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2"/>
      <c r="BS79" s="202"/>
      <c r="BT79" s="202"/>
      <c r="BU79" s="202"/>
      <c r="BV79" s="202"/>
      <c r="BW79" s="202"/>
      <c r="BX79" s="202"/>
      <c r="BY79" s="202"/>
      <c r="BZ79" s="202"/>
      <c r="CA79" s="202"/>
      <c r="CB79" s="202"/>
      <c r="CC79" s="202"/>
      <c r="CD79" s="202"/>
      <c r="CE79" s="202"/>
      <c r="CF79" s="202"/>
    </row>
    <row r="80" spans="1:96" s="194" customFormat="1" ht="13" x14ac:dyDescent="0.25">
      <c r="A80" s="195"/>
      <c r="B80" s="195"/>
      <c r="C80" s="196" t="s">
        <v>322</v>
      </c>
      <c r="D80" s="165"/>
      <c r="E80" s="636" t="s">
        <v>213</v>
      </c>
      <c r="F80" s="636"/>
      <c r="G80" s="636"/>
      <c r="H80" s="636"/>
      <c r="I80" s="636"/>
      <c r="J80" s="636"/>
      <c r="K80" s="636"/>
      <c r="L80" s="636"/>
      <c r="M80" s="636"/>
      <c r="N80" s="636"/>
      <c r="O80" s="636"/>
      <c r="P80" s="636"/>
      <c r="Q80" s="636"/>
      <c r="R80" s="636"/>
      <c r="S80" s="636"/>
      <c r="T80" s="636"/>
      <c r="U80" s="636"/>
      <c r="V80" s="636"/>
      <c r="W80" s="636"/>
      <c r="X80" s="636"/>
      <c r="Y80" s="636"/>
      <c r="Z80" s="636"/>
      <c r="AA80" s="636"/>
      <c r="AB80" s="636"/>
      <c r="AC80" s="636"/>
      <c r="AD80" s="636"/>
      <c r="AE80" s="636"/>
      <c r="AF80" s="636"/>
      <c r="AG80" s="636"/>
      <c r="AH80" s="636"/>
      <c r="AI80" s="197"/>
      <c r="AJ80" s="630"/>
      <c r="AK80" s="631"/>
      <c r="AL80" s="631"/>
      <c r="AM80" s="631"/>
      <c r="AN80" s="631"/>
      <c r="AO80" s="631"/>
      <c r="AP80" s="631"/>
      <c r="AQ80" s="631"/>
      <c r="AR80" s="631"/>
      <c r="AS80" s="631"/>
      <c r="AT80" s="632"/>
      <c r="AU80" s="167"/>
      <c r="AV80" s="177"/>
      <c r="AW80" s="178"/>
      <c r="AX80" s="167"/>
      <c r="AY80" s="167"/>
      <c r="AZ80" s="167"/>
      <c r="BA80" s="167"/>
      <c r="BB80" s="167"/>
      <c r="BC80" s="167"/>
      <c r="BD80" s="167"/>
      <c r="BE80" s="167"/>
      <c r="BF80" s="167"/>
      <c r="BG80" s="167"/>
      <c r="BH80" s="167"/>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98"/>
      <c r="CO80" s="199"/>
    </row>
    <row r="81" spans="1:93" s="206" customFormat="1" ht="15.65" customHeight="1" x14ac:dyDescent="0.3">
      <c r="A81" s="200"/>
      <c r="B81" s="200"/>
      <c r="C81" s="200"/>
      <c r="D81" s="201"/>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02"/>
      <c r="AJ81" s="635" t="s">
        <v>149</v>
      </c>
      <c r="AK81" s="635"/>
      <c r="AL81" s="635"/>
      <c r="AM81" s="635"/>
      <c r="AN81" s="635"/>
      <c r="AO81" s="635"/>
      <c r="AP81" s="635"/>
      <c r="AQ81" s="635"/>
      <c r="AR81" s="635"/>
      <c r="AS81" s="635"/>
      <c r="AT81" s="635"/>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202"/>
      <c r="BY81" s="202"/>
      <c r="BZ81" s="202"/>
      <c r="CA81" s="202"/>
      <c r="CB81" s="202"/>
      <c r="CC81" s="202"/>
      <c r="CD81" s="202"/>
      <c r="CE81" s="202"/>
      <c r="CF81" s="202"/>
    </row>
    <row r="82" spans="1:93" s="206" customFormat="1" ht="4.9000000000000004" customHeight="1" x14ac:dyDescent="0.3">
      <c r="A82" s="207"/>
      <c r="B82" s="207"/>
      <c r="C82" s="207"/>
      <c r="D82" s="208"/>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row>
    <row r="83" spans="1:93" s="206" customFormat="1" ht="4.9000000000000004" customHeight="1" x14ac:dyDescent="0.3">
      <c r="A83" s="200"/>
      <c r="B83" s="200"/>
      <c r="C83" s="200"/>
      <c r="D83" s="201"/>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c r="CF83" s="202"/>
    </row>
    <row r="84" spans="1:93" s="194" customFormat="1" ht="13" x14ac:dyDescent="0.25">
      <c r="A84" s="195"/>
      <c r="B84" s="195"/>
      <c r="C84" s="196" t="s">
        <v>214</v>
      </c>
      <c r="D84" s="165"/>
      <c r="E84" s="636" t="s">
        <v>301</v>
      </c>
      <c r="F84" s="636"/>
      <c r="G84" s="636"/>
      <c r="H84" s="636"/>
      <c r="I84" s="636"/>
      <c r="J84" s="636"/>
      <c r="K84" s="636"/>
      <c r="L84" s="636"/>
      <c r="M84" s="636"/>
      <c r="N84" s="636"/>
      <c r="O84" s="636"/>
      <c r="P84" s="636"/>
      <c r="Q84" s="636"/>
      <c r="R84" s="636"/>
      <c r="S84" s="636"/>
      <c r="T84" s="636"/>
      <c r="U84" s="636"/>
      <c r="V84" s="636"/>
      <c r="W84" s="636"/>
      <c r="X84" s="636"/>
      <c r="Y84" s="636"/>
      <c r="Z84" s="636"/>
      <c r="AA84" s="636"/>
      <c r="AB84" s="636"/>
      <c r="AC84" s="636"/>
      <c r="AD84" s="636"/>
      <c r="AE84" s="636"/>
      <c r="AF84" s="636"/>
      <c r="AG84" s="636"/>
      <c r="AH84" s="636"/>
      <c r="AI84" s="197"/>
      <c r="AJ84" s="637"/>
      <c r="AK84" s="638"/>
      <c r="AL84" s="638"/>
      <c r="AM84" s="638"/>
      <c r="AN84" s="638"/>
      <c r="AO84" s="638"/>
      <c r="AP84" s="638"/>
      <c r="AQ84" s="638"/>
      <c r="AR84" s="638"/>
      <c r="AS84" s="638"/>
      <c r="AT84" s="639"/>
      <c r="AU84" s="167"/>
      <c r="AV84" s="177"/>
      <c r="AW84" s="178"/>
      <c r="AX84" s="167"/>
      <c r="AY84" s="167"/>
      <c r="AZ84" s="167"/>
      <c r="BA84" s="167"/>
      <c r="BB84" s="167"/>
      <c r="BC84" s="167"/>
      <c r="BD84" s="167"/>
      <c r="BE84" s="167"/>
      <c r="BF84" s="167"/>
      <c r="BG84" s="167"/>
      <c r="BH84" s="167"/>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98"/>
      <c r="CO84" s="199"/>
    </row>
    <row r="85" spans="1:93" s="206" customFormat="1" ht="4.9000000000000004" customHeight="1" x14ac:dyDescent="0.3">
      <c r="A85" s="207"/>
      <c r="B85" s="207"/>
      <c r="C85" s="207"/>
      <c r="D85" s="208"/>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c r="BY85" s="210"/>
      <c r="BZ85" s="210"/>
      <c r="CA85" s="210"/>
      <c r="CB85" s="210"/>
      <c r="CC85" s="210"/>
      <c r="CD85" s="210"/>
      <c r="CE85" s="210"/>
      <c r="CF85" s="210"/>
    </row>
    <row r="86" spans="1:93" ht="4.9000000000000004" customHeight="1" x14ac:dyDescent="0.25">
      <c r="A86" s="153"/>
      <c r="B86" s="153"/>
      <c r="C86" s="154"/>
      <c r="D86" s="155"/>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61"/>
      <c r="AJ86" s="161"/>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4"/>
      <c r="BT86" s="184"/>
      <c r="BU86" s="184"/>
      <c r="BV86" s="184"/>
      <c r="BW86" s="184"/>
      <c r="BX86" s="184"/>
      <c r="BY86" s="184"/>
      <c r="BZ86" s="184"/>
      <c r="CA86" s="184"/>
      <c r="CB86" s="184"/>
      <c r="CC86" s="184"/>
      <c r="CD86" s="184"/>
      <c r="CE86" s="184"/>
      <c r="CF86" s="163"/>
    </row>
    <row r="87" spans="1:93" ht="13" x14ac:dyDescent="0.25">
      <c r="C87" s="164" t="s">
        <v>215</v>
      </c>
      <c r="D87" s="165" t="s">
        <v>141</v>
      </c>
      <c r="E87" s="625" t="s">
        <v>221</v>
      </c>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166"/>
      <c r="AJ87" s="626"/>
      <c r="AK87" s="627"/>
      <c r="AL87" s="627"/>
      <c r="AM87" s="627"/>
      <c r="AN87" s="627"/>
      <c r="AO87" s="627"/>
      <c r="AP87" s="627"/>
      <c r="AQ87" s="627"/>
      <c r="AR87" s="627"/>
      <c r="AS87" s="627"/>
      <c r="AT87" s="628"/>
      <c r="AU87" s="167"/>
      <c r="AV87" s="177"/>
      <c r="AW87" s="178"/>
      <c r="AX87" s="167"/>
      <c r="AY87" s="167"/>
      <c r="AZ87" s="167"/>
      <c r="BA87" s="167"/>
      <c r="BB87" s="167"/>
      <c r="BC87" s="167"/>
      <c r="BD87" s="167"/>
      <c r="BE87" s="167"/>
      <c r="BF87" s="167"/>
      <c r="BG87" s="167"/>
      <c r="BH87" s="167"/>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67"/>
      <c r="CO87" s="168"/>
    </row>
    <row r="88" spans="1:93" s="147" customFormat="1" ht="24.65" customHeight="1" x14ac:dyDescent="0.3">
      <c r="A88" s="149"/>
      <c r="B88" s="149"/>
      <c r="C88" s="149"/>
      <c r="D88" s="150"/>
      <c r="E88" s="625"/>
      <c r="F88" s="625"/>
      <c r="G88" s="625"/>
      <c r="H88" s="625"/>
      <c r="I88" s="625"/>
      <c r="J88" s="625"/>
      <c r="K88" s="625"/>
      <c r="L88" s="625"/>
      <c r="M88" s="625"/>
      <c r="N88" s="625"/>
      <c r="O88" s="625"/>
      <c r="P88" s="625"/>
      <c r="Q88" s="625"/>
      <c r="R88" s="625"/>
      <c r="S88" s="625"/>
      <c r="T88" s="625"/>
      <c r="U88" s="625"/>
      <c r="V88" s="625"/>
      <c r="W88" s="625"/>
      <c r="X88" s="625"/>
      <c r="Y88" s="625"/>
      <c r="Z88" s="625"/>
      <c r="AA88" s="625"/>
      <c r="AB88" s="625"/>
      <c r="AC88" s="625"/>
      <c r="AD88" s="625"/>
      <c r="AE88" s="625"/>
      <c r="AF88" s="625"/>
      <c r="AG88" s="625"/>
      <c r="AH88" s="625"/>
      <c r="AI88" s="186"/>
      <c r="AJ88" s="629" t="s">
        <v>217</v>
      </c>
      <c r="AK88" s="629"/>
      <c r="AL88" s="629"/>
      <c r="AM88" s="629"/>
      <c r="AN88" s="629"/>
      <c r="AO88" s="629"/>
      <c r="AP88" s="629"/>
      <c r="AQ88" s="629"/>
      <c r="AR88" s="629"/>
      <c r="AS88" s="629"/>
      <c r="AT88" s="629"/>
      <c r="AU88" s="629"/>
      <c r="AV88" s="629"/>
      <c r="AW88" s="629"/>
      <c r="AX88" s="629"/>
      <c r="AY88" s="629"/>
      <c r="AZ88" s="629"/>
      <c r="BA88" s="629"/>
      <c r="BB88" s="629"/>
      <c r="BC88" s="629"/>
      <c r="BD88" s="629"/>
      <c r="BE88" s="629"/>
      <c r="BF88" s="629"/>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6"/>
    </row>
    <row r="89" spans="1:93" s="147" customFormat="1" ht="4.5" customHeight="1" x14ac:dyDescent="0.3">
      <c r="A89" s="171"/>
      <c r="B89" s="171"/>
      <c r="C89" s="171"/>
      <c r="D89" s="172"/>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row>
    <row r="90" spans="1:93" ht="4.9000000000000004" customHeight="1" x14ac:dyDescent="0.25">
      <c r="A90" s="153"/>
      <c r="B90" s="153"/>
      <c r="C90" s="154"/>
      <c r="D90" s="155"/>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61"/>
      <c r="AJ90" s="161"/>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63"/>
    </row>
    <row r="91" spans="1:93" ht="13" x14ac:dyDescent="0.25">
      <c r="C91" s="164" t="s">
        <v>332</v>
      </c>
      <c r="D91" s="165" t="s">
        <v>141</v>
      </c>
      <c r="E91" s="646" t="s">
        <v>309</v>
      </c>
      <c r="F91" s="646"/>
      <c r="G91" s="646"/>
      <c r="H91" s="646"/>
      <c r="I91" s="646"/>
      <c r="J91" s="646"/>
      <c r="K91" s="646"/>
      <c r="L91" s="646"/>
      <c r="M91" s="646"/>
      <c r="N91" s="646"/>
      <c r="O91" s="646"/>
      <c r="P91" s="646"/>
      <c r="Q91" s="646"/>
      <c r="R91" s="646"/>
      <c r="S91" s="646"/>
      <c r="T91" s="646"/>
      <c r="U91" s="646"/>
      <c r="V91" s="646"/>
      <c r="W91" s="646"/>
      <c r="X91" s="646"/>
      <c r="Y91" s="646"/>
      <c r="Z91" s="646"/>
      <c r="AA91" s="646"/>
      <c r="AB91" s="646"/>
      <c r="AC91" s="646"/>
      <c r="AD91" s="646"/>
      <c r="AE91" s="646"/>
      <c r="AF91" s="646"/>
      <c r="AG91" s="646"/>
      <c r="AH91" s="646"/>
      <c r="AI91" s="166"/>
      <c r="AJ91" s="626"/>
      <c r="AK91" s="627"/>
      <c r="AL91" s="627"/>
      <c r="AM91" s="627"/>
      <c r="AN91" s="627"/>
      <c r="AO91" s="627"/>
      <c r="AP91" s="627"/>
      <c r="AQ91" s="627"/>
      <c r="AR91" s="627"/>
      <c r="AS91" s="627"/>
      <c r="AT91" s="628"/>
      <c r="AU91" s="167"/>
      <c r="AV91" s="177"/>
      <c r="AW91" s="178"/>
      <c r="AX91" s="167"/>
      <c r="AY91" s="167"/>
      <c r="AZ91" s="167"/>
      <c r="BA91" s="167"/>
      <c r="BB91" s="167"/>
      <c r="BC91" s="167"/>
      <c r="BD91" s="167"/>
      <c r="BE91" s="167"/>
      <c r="BF91" s="167"/>
      <c r="BG91" s="167"/>
      <c r="BH91" s="167"/>
      <c r="BI91" s="179"/>
      <c r="BJ91" s="179"/>
      <c r="BK91" s="179"/>
      <c r="BL91" s="179"/>
      <c r="BM91" s="179"/>
      <c r="BN91" s="179"/>
      <c r="BO91" s="179"/>
      <c r="BP91" s="179"/>
      <c r="BQ91" s="179"/>
      <c r="BR91" s="179"/>
      <c r="BS91" s="179"/>
      <c r="BT91" s="179"/>
      <c r="BU91" s="179"/>
      <c r="BV91" s="179"/>
      <c r="BW91" s="179"/>
      <c r="BX91" s="179"/>
      <c r="BY91" s="179"/>
      <c r="BZ91" s="179"/>
      <c r="CA91" s="179"/>
      <c r="CB91" s="179"/>
      <c r="CC91" s="179"/>
      <c r="CD91" s="179"/>
      <c r="CE91" s="179"/>
      <c r="CF91" s="167"/>
      <c r="CO91" s="168"/>
    </row>
    <row r="92" spans="1:93" s="147" customFormat="1" ht="53.15" customHeight="1" x14ac:dyDescent="0.3">
      <c r="A92" s="149"/>
      <c r="B92" s="149"/>
      <c r="C92" s="149"/>
      <c r="D92" s="150"/>
      <c r="E92" s="646"/>
      <c r="F92" s="646"/>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c r="AE92" s="646"/>
      <c r="AF92" s="646"/>
      <c r="AG92" s="646"/>
      <c r="AH92" s="646"/>
      <c r="AI92" s="186"/>
      <c r="AJ92" s="695" t="s">
        <v>217</v>
      </c>
      <c r="AK92" s="695"/>
      <c r="AL92" s="695"/>
      <c r="AM92" s="695"/>
      <c r="AN92" s="695"/>
      <c r="AO92" s="695"/>
      <c r="AP92" s="695"/>
      <c r="AQ92" s="695"/>
      <c r="AR92" s="695"/>
      <c r="AS92" s="695"/>
      <c r="AT92" s="695"/>
      <c r="AU92" s="695"/>
      <c r="AV92" s="695"/>
      <c r="AW92" s="695"/>
      <c r="AX92" s="695"/>
      <c r="AY92" s="695"/>
      <c r="AZ92" s="695"/>
      <c r="BA92" s="695"/>
      <c r="BB92" s="695"/>
      <c r="BC92" s="695"/>
      <c r="BD92" s="695"/>
      <c r="BE92" s="695"/>
      <c r="BF92" s="695"/>
      <c r="BG92" s="695"/>
      <c r="BH92" s="695"/>
      <c r="BI92" s="695"/>
      <c r="BJ92" s="695"/>
      <c r="BK92" s="695"/>
      <c r="BL92" s="185"/>
      <c r="BM92" s="185"/>
      <c r="BN92" s="185"/>
      <c r="BO92" s="185"/>
      <c r="BP92" s="185"/>
      <c r="BQ92" s="185"/>
      <c r="BR92" s="185"/>
      <c r="BS92" s="185"/>
      <c r="BT92" s="185"/>
      <c r="BU92" s="185"/>
      <c r="BV92" s="185"/>
      <c r="BW92" s="185"/>
      <c r="BX92" s="185"/>
      <c r="BY92" s="185"/>
      <c r="BZ92" s="185"/>
      <c r="CA92" s="185"/>
      <c r="CB92" s="185"/>
      <c r="CC92" s="185"/>
      <c r="CD92" s="185"/>
      <c r="CE92" s="185"/>
      <c r="CF92" s="186"/>
    </row>
    <row r="93" spans="1:93" s="147" customFormat="1" ht="4.5" customHeight="1" x14ac:dyDescent="0.3">
      <c r="A93" s="171"/>
      <c r="B93" s="171"/>
      <c r="C93" s="171"/>
      <c r="D93" s="172"/>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row>
    <row r="94" spans="1:93" s="206" customFormat="1" ht="4.9000000000000004" customHeight="1" x14ac:dyDescent="0.3">
      <c r="A94" s="200"/>
      <c r="B94" s="200"/>
      <c r="C94" s="200"/>
      <c r="D94" s="201"/>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202"/>
      <c r="BY94" s="202"/>
      <c r="BZ94" s="202"/>
      <c r="CA94" s="202"/>
      <c r="CB94" s="202"/>
      <c r="CC94" s="202"/>
      <c r="CD94" s="202"/>
      <c r="CE94" s="202"/>
      <c r="CF94" s="202"/>
    </row>
    <row r="95" spans="1:93" s="194" customFormat="1" ht="13" x14ac:dyDescent="0.25">
      <c r="A95" s="195"/>
      <c r="B95" s="195"/>
      <c r="C95" s="196" t="s">
        <v>333</v>
      </c>
      <c r="D95" s="213" t="s">
        <v>141</v>
      </c>
      <c r="E95" s="694" t="s">
        <v>382</v>
      </c>
      <c r="F95" s="694"/>
      <c r="G95" s="694"/>
      <c r="H95" s="694"/>
      <c r="I95" s="694"/>
      <c r="J95" s="694"/>
      <c r="K95" s="694"/>
      <c r="L95" s="694"/>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197"/>
      <c r="AJ95" s="626"/>
      <c r="AK95" s="627"/>
      <c r="AL95" s="627"/>
      <c r="AM95" s="627"/>
      <c r="AN95" s="627"/>
      <c r="AO95" s="627"/>
      <c r="AP95" s="627"/>
      <c r="AQ95" s="627"/>
      <c r="AR95" s="627"/>
      <c r="AS95" s="627"/>
      <c r="AT95" s="628"/>
      <c r="AU95" s="167"/>
      <c r="AV95" s="177"/>
      <c r="AW95" s="178"/>
      <c r="AX95" s="167"/>
      <c r="AY95" s="167"/>
      <c r="AZ95" s="167"/>
      <c r="BA95" s="167"/>
      <c r="BB95" s="167"/>
      <c r="BC95" s="167"/>
      <c r="BD95" s="167"/>
      <c r="BE95" s="167"/>
      <c r="BF95" s="167"/>
      <c r="BG95" s="167"/>
      <c r="BH95" s="167"/>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98"/>
      <c r="CO95" s="199"/>
    </row>
    <row r="96" spans="1:93" s="194" customFormat="1" ht="27.75" customHeight="1" x14ac:dyDescent="0.25">
      <c r="A96" s="195"/>
      <c r="B96" s="195"/>
      <c r="C96" s="196"/>
      <c r="D96" s="213"/>
      <c r="E96" s="694"/>
      <c r="F96" s="694"/>
      <c r="G96" s="694"/>
      <c r="H96" s="694"/>
      <c r="I96" s="694"/>
      <c r="J96" s="694"/>
      <c r="K96" s="694"/>
      <c r="L96" s="694"/>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198"/>
      <c r="AJ96" s="633" t="s">
        <v>217</v>
      </c>
      <c r="AK96" s="633"/>
      <c r="AL96" s="633"/>
      <c r="AM96" s="633"/>
      <c r="AN96" s="633"/>
      <c r="AO96" s="633"/>
      <c r="AP96" s="633"/>
      <c r="AQ96" s="633"/>
      <c r="AR96" s="633"/>
      <c r="AS96" s="633"/>
      <c r="AT96" s="633"/>
      <c r="AU96" s="633"/>
      <c r="AV96" s="633"/>
      <c r="AW96" s="633"/>
      <c r="AX96" s="633"/>
      <c r="AY96" s="633"/>
      <c r="AZ96" s="633"/>
      <c r="BA96" s="633"/>
      <c r="BB96" s="633"/>
      <c r="BC96" s="633"/>
      <c r="BD96" s="633"/>
      <c r="BE96" s="633"/>
      <c r="BF96" s="633"/>
      <c r="BG96" s="633"/>
      <c r="BH96" s="633"/>
      <c r="BI96" s="633"/>
      <c r="BJ96" s="633"/>
      <c r="BK96" s="633"/>
      <c r="BL96" s="633"/>
      <c r="BM96" s="633"/>
      <c r="BN96" s="633"/>
      <c r="BO96" s="633"/>
      <c r="BP96" s="633"/>
      <c r="BQ96" s="633"/>
      <c r="BR96" s="633"/>
      <c r="BS96" s="633"/>
      <c r="BT96" s="633"/>
      <c r="BU96" s="633"/>
      <c r="BV96" s="633"/>
      <c r="BW96" s="633"/>
      <c r="BX96" s="633"/>
      <c r="BY96" s="633"/>
      <c r="BZ96" s="633"/>
      <c r="CA96" s="633"/>
      <c r="CB96" s="633"/>
      <c r="CC96" s="633"/>
      <c r="CD96" s="633"/>
      <c r="CE96" s="633"/>
      <c r="CF96" s="198"/>
      <c r="CO96" s="199"/>
    </row>
    <row r="97" spans="1:93" s="206" customFormat="1" ht="4.9000000000000004" customHeight="1" x14ac:dyDescent="0.3">
      <c r="A97" s="207"/>
      <c r="B97" s="207"/>
      <c r="C97" s="207"/>
      <c r="D97" s="208"/>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row>
    <row r="98" spans="1:93" s="147" customFormat="1" ht="7.15" customHeight="1" x14ac:dyDescent="0.3">
      <c r="A98" s="149"/>
      <c r="B98" s="149"/>
      <c r="C98" s="149"/>
      <c r="D98" s="150"/>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86"/>
      <c r="BS98" s="186"/>
      <c r="BT98" s="186"/>
      <c r="BU98" s="186"/>
      <c r="BV98" s="186"/>
      <c r="BW98" s="186"/>
      <c r="BX98" s="186"/>
      <c r="BY98" s="186"/>
      <c r="BZ98" s="186"/>
      <c r="CA98" s="186"/>
      <c r="CB98" s="186"/>
      <c r="CC98" s="186"/>
      <c r="CD98" s="186"/>
      <c r="CE98" s="186"/>
      <c r="CF98" s="186"/>
    </row>
    <row r="99" spans="1:93" ht="13" x14ac:dyDescent="0.25">
      <c r="C99" s="164" t="s">
        <v>334</v>
      </c>
      <c r="D99" s="165" t="s">
        <v>141</v>
      </c>
      <c r="E99" s="646" t="s">
        <v>383</v>
      </c>
      <c r="F99" s="646"/>
      <c r="G99" s="646"/>
      <c r="H99" s="646"/>
      <c r="I99" s="646"/>
      <c r="J99" s="646"/>
      <c r="K99" s="646"/>
      <c r="L99" s="646"/>
      <c r="M99" s="646"/>
      <c r="N99" s="646"/>
      <c r="O99" s="646"/>
      <c r="P99" s="646"/>
      <c r="Q99" s="646"/>
      <c r="R99" s="646"/>
      <c r="S99" s="646"/>
      <c r="T99" s="646"/>
      <c r="U99" s="646"/>
      <c r="V99" s="646"/>
      <c r="W99" s="646"/>
      <c r="X99" s="646"/>
      <c r="Y99" s="646"/>
      <c r="Z99" s="646"/>
      <c r="AA99" s="646"/>
      <c r="AB99" s="646"/>
      <c r="AC99" s="646"/>
      <c r="AD99" s="646"/>
      <c r="AE99" s="646"/>
      <c r="AF99" s="646"/>
      <c r="AG99" s="646"/>
      <c r="AH99" s="646"/>
      <c r="AI99" s="166"/>
      <c r="AJ99" s="626"/>
      <c r="AK99" s="627"/>
      <c r="AL99" s="627"/>
      <c r="AM99" s="627"/>
      <c r="AN99" s="627"/>
      <c r="AO99" s="627"/>
      <c r="AP99" s="627"/>
      <c r="AQ99" s="627"/>
      <c r="AR99" s="627"/>
      <c r="AS99" s="627"/>
      <c r="AT99" s="628"/>
      <c r="AU99" s="167"/>
      <c r="AV99" s="177"/>
      <c r="AW99" s="178"/>
      <c r="AX99" s="167"/>
      <c r="AY99" s="167"/>
      <c r="AZ99" s="167"/>
      <c r="BA99" s="167"/>
      <c r="BB99" s="167"/>
      <c r="BC99" s="167"/>
      <c r="BD99" s="167"/>
      <c r="BE99" s="167"/>
      <c r="BF99" s="167"/>
      <c r="BG99" s="167"/>
      <c r="BH99" s="167"/>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67"/>
      <c r="CO99" s="168"/>
    </row>
    <row r="100" spans="1:93" s="147" customFormat="1" ht="52" customHeight="1" x14ac:dyDescent="0.3">
      <c r="A100" s="149"/>
      <c r="B100" s="149"/>
      <c r="C100" s="149"/>
      <c r="D100" s="150"/>
      <c r="E100" s="646"/>
      <c r="F100" s="646"/>
      <c r="G100" s="646"/>
      <c r="H100" s="646"/>
      <c r="I100" s="646"/>
      <c r="J100" s="646"/>
      <c r="K100" s="646"/>
      <c r="L100" s="646"/>
      <c r="M100" s="646"/>
      <c r="N100" s="646"/>
      <c r="O100" s="646"/>
      <c r="P100" s="646"/>
      <c r="Q100" s="646"/>
      <c r="R100" s="646"/>
      <c r="S100" s="646"/>
      <c r="T100" s="646"/>
      <c r="U100" s="646"/>
      <c r="V100" s="646"/>
      <c r="W100" s="646"/>
      <c r="X100" s="646"/>
      <c r="Y100" s="646"/>
      <c r="Z100" s="646"/>
      <c r="AA100" s="646"/>
      <c r="AB100" s="646"/>
      <c r="AC100" s="646"/>
      <c r="AD100" s="646"/>
      <c r="AE100" s="646"/>
      <c r="AF100" s="646"/>
      <c r="AG100" s="646"/>
      <c r="AH100" s="646"/>
      <c r="AI100" s="186"/>
      <c r="AJ100" s="633" t="s">
        <v>587</v>
      </c>
      <c r="AK100" s="633"/>
      <c r="AL100" s="633"/>
      <c r="AM100" s="633"/>
      <c r="AN100" s="633"/>
      <c r="AO100" s="633"/>
      <c r="AP100" s="633"/>
      <c r="AQ100" s="633"/>
      <c r="AR100" s="633"/>
      <c r="AS100" s="633"/>
      <c r="AT100" s="633"/>
      <c r="AU100" s="633"/>
      <c r="AV100" s="633"/>
      <c r="AW100" s="633"/>
      <c r="AX100" s="633"/>
      <c r="AY100" s="633"/>
      <c r="AZ100" s="633"/>
      <c r="BA100" s="633"/>
      <c r="BB100" s="633"/>
      <c r="BC100" s="633"/>
      <c r="BD100" s="633"/>
      <c r="BE100" s="633"/>
      <c r="BF100" s="633"/>
      <c r="BG100" s="633"/>
      <c r="BH100" s="633"/>
      <c r="BI100" s="633"/>
      <c r="BJ100" s="633"/>
      <c r="BK100" s="633"/>
      <c r="BL100" s="633"/>
      <c r="BM100" s="633"/>
      <c r="BN100" s="633"/>
      <c r="BO100" s="633"/>
      <c r="BP100" s="633"/>
      <c r="BQ100" s="633"/>
      <c r="BR100" s="633"/>
      <c r="BS100" s="633"/>
      <c r="BT100" s="633"/>
      <c r="BU100" s="633"/>
      <c r="BV100" s="633"/>
      <c r="BW100" s="633"/>
      <c r="BX100" s="633"/>
      <c r="BY100" s="633"/>
      <c r="BZ100" s="633"/>
      <c r="CA100" s="633"/>
      <c r="CB100" s="633"/>
      <c r="CC100" s="633"/>
      <c r="CD100" s="633"/>
      <c r="CE100" s="633"/>
      <c r="CF100" s="186"/>
    </row>
    <row r="101" spans="1:93" s="147" customFormat="1" ht="4.9000000000000004" customHeight="1" x14ac:dyDescent="0.3">
      <c r="A101" s="171"/>
      <c r="B101" s="171"/>
      <c r="C101" s="171"/>
      <c r="D101" s="172"/>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row>
    <row r="102" spans="1:93" s="147" customFormat="1" ht="4.9000000000000004" customHeight="1" x14ac:dyDescent="0.3">
      <c r="A102" s="149"/>
      <c r="B102" s="149"/>
      <c r="C102" s="149"/>
      <c r="D102" s="150"/>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6"/>
      <c r="BU102" s="186"/>
      <c r="BV102" s="186"/>
      <c r="BW102" s="186"/>
      <c r="BX102" s="186"/>
      <c r="BY102" s="186"/>
      <c r="BZ102" s="186"/>
      <c r="CA102" s="186"/>
      <c r="CB102" s="186"/>
      <c r="CC102" s="186"/>
      <c r="CD102" s="186"/>
      <c r="CE102" s="186"/>
      <c r="CF102" s="186"/>
    </row>
    <row r="103" spans="1:93" ht="13" x14ac:dyDescent="0.25">
      <c r="C103" s="164" t="s">
        <v>335</v>
      </c>
      <c r="D103" s="165" t="s">
        <v>141</v>
      </c>
      <c r="E103" s="646" t="s">
        <v>272</v>
      </c>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166"/>
      <c r="AJ103" s="637"/>
      <c r="AK103" s="638"/>
      <c r="AL103" s="638"/>
      <c r="AM103" s="638"/>
      <c r="AN103" s="638"/>
      <c r="AO103" s="638"/>
      <c r="AP103" s="638"/>
      <c r="AQ103" s="638"/>
      <c r="AR103" s="638"/>
      <c r="AS103" s="638"/>
      <c r="AT103" s="639"/>
      <c r="AU103" s="167"/>
      <c r="AV103" s="177"/>
      <c r="AW103" s="178"/>
      <c r="AX103" s="167"/>
      <c r="AY103" s="167"/>
      <c r="AZ103" s="167"/>
      <c r="BA103" s="167"/>
      <c r="BB103" s="167"/>
      <c r="BC103" s="167"/>
      <c r="BD103" s="167"/>
      <c r="BE103" s="167"/>
      <c r="BF103" s="167"/>
      <c r="BG103" s="167"/>
      <c r="BH103" s="167"/>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67"/>
      <c r="CO103" s="168"/>
    </row>
    <row r="104" spans="1:93" s="147" customFormat="1" ht="4.9000000000000004" customHeight="1" x14ac:dyDescent="0.3">
      <c r="A104" s="171"/>
      <c r="B104" s="171"/>
      <c r="C104" s="171"/>
      <c r="D104" s="172"/>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row>
    <row r="105" spans="1:93" ht="4.9000000000000004" customHeight="1" x14ac:dyDescent="0.25">
      <c r="A105" s="153"/>
      <c r="B105" s="153"/>
      <c r="C105" s="154"/>
      <c r="D105" s="155"/>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61"/>
      <c r="AJ105" s="161"/>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3"/>
    </row>
    <row r="106" spans="1:93" ht="13" x14ac:dyDescent="0.25">
      <c r="C106" s="164" t="s">
        <v>336</v>
      </c>
      <c r="D106" s="165" t="s">
        <v>141</v>
      </c>
      <c r="E106" s="625" t="s">
        <v>233</v>
      </c>
      <c r="F106" s="625"/>
      <c r="G106" s="625"/>
      <c r="H106" s="625"/>
      <c r="I106" s="625"/>
      <c r="J106" s="625"/>
      <c r="K106" s="625"/>
      <c r="L106" s="625"/>
      <c r="M106" s="625"/>
      <c r="N106" s="625"/>
      <c r="O106" s="625"/>
      <c r="P106" s="625"/>
      <c r="Q106" s="625"/>
      <c r="R106" s="625"/>
      <c r="S106" s="625"/>
      <c r="T106" s="625"/>
      <c r="U106" s="625"/>
      <c r="V106" s="625"/>
      <c r="W106" s="625"/>
      <c r="X106" s="625"/>
      <c r="Y106" s="625"/>
      <c r="Z106" s="625"/>
      <c r="AA106" s="625"/>
      <c r="AB106" s="625"/>
      <c r="AC106" s="625"/>
      <c r="AD106" s="625"/>
      <c r="AE106" s="625"/>
      <c r="AF106" s="625"/>
      <c r="AG106" s="625"/>
      <c r="AH106" s="625"/>
      <c r="AI106" s="166"/>
      <c r="AJ106" s="654"/>
      <c r="AK106" s="655"/>
      <c r="AL106" s="655"/>
      <c r="AM106" s="655"/>
      <c r="AN106" s="655"/>
      <c r="AO106" s="655"/>
      <c r="AP106" s="655"/>
      <c r="AQ106" s="655"/>
      <c r="AR106" s="655"/>
      <c r="AS106" s="655"/>
      <c r="AT106" s="655"/>
      <c r="AU106" s="655"/>
      <c r="AV106" s="655"/>
      <c r="AW106" s="655"/>
      <c r="AX106" s="655"/>
      <c r="AY106" s="655"/>
      <c r="AZ106" s="655"/>
      <c r="BA106" s="655"/>
      <c r="BB106" s="655"/>
      <c r="BC106" s="655"/>
      <c r="BD106" s="655"/>
      <c r="BE106" s="655"/>
      <c r="BF106" s="655"/>
      <c r="BG106" s="655"/>
      <c r="BH106" s="655"/>
      <c r="BI106" s="655"/>
      <c r="BJ106" s="655"/>
      <c r="BK106" s="655"/>
      <c r="BL106" s="655"/>
      <c r="BM106" s="655"/>
      <c r="BN106" s="655"/>
      <c r="BO106" s="655"/>
      <c r="BP106" s="655"/>
      <c r="BQ106" s="655"/>
      <c r="BR106" s="655"/>
      <c r="BS106" s="655"/>
      <c r="BT106" s="655"/>
      <c r="BU106" s="655"/>
      <c r="BV106" s="655"/>
      <c r="BW106" s="655"/>
      <c r="BX106" s="655"/>
      <c r="BY106" s="655"/>
      <c r="BZ106" s="655"/>
      <c r="CA106" s="655"/>
      <c r="CB106" s="655"/>
      <c r="CC106" s="655"/>
      <c r="CD106" s="655"/>
      <c r="CE106" s="656"/>
      <c r="CF106" s="167"/>
      <c r="CO106" s="168"/>
    </row>
    <row r="107" spans="1:93" s="147" customFormat="1" ht="4.9000000000000004" customHeight="1" x14ac:dyDescent="0.3">
      <c r="A107" s="171"/>
      <c r="B107" s="171"/>
      <c r="C107" s="171"/>
      <c r="D107" s="172"/>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row>
    <row r="108" spans="1:93" ht="4.9000000000000004" customHeight="1" x14ac:dyDescent="0.25">
      <c r="A108" s="153"/>
      <c r="B108" s="153"/>
      <c r="C108" s="154"/>
      <c r="D108" s="155"/>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61"/>
      <c r="AJ108" s="161"/>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3"/>
    </row>
    <row r="109" spans="1:93" ht="13" x14ac:dyDescent="0.25">
      <c r="C109" s="164" t="s">
        <v>337</v>
      </c>
      <c r="D109" s="165" t="s">
        <v>141</v>
      </c>
      <c r="E109" s="625" t="s">
        <v>654</v>
      </c>
      <c r="F109" s="625"/>
      <c r="G109" s="625"/>
      <c r="H109" s="625"/>
      <c r="I109" s="625"/>
      <c r="J109" s="625"/>
      <c r="K109" s="625"/>
      <c r="L109" s="625"/>
      <c r="M109" s="625"/>
      <c r="N109" s="625"/>
      <c r="O109" s="625"/>
      <c r="P109" s="625"/>
      <c r="Q109" s="625"/>
      <c r="R109" s="625"/>
      <c r="S109" s="625"/>
      <c r="T109" s="625"/>
      <c r="U109" s="625"/>
      <c r="V109" s="625"/>
      <c r="W109" s="625"/>
      <c r="X109" s="625"/>
      <c r="Y109" s="625"/>
      <c r="Z109" s="625"/>
      <c r="AA109" s="625"/>
      <c r="AB109" s="625"/>
      <c r="AC109" s="625"/>
      <c r="AD109" s="625"/>
      <c r="AE109" s="625"/>
      <c r="AF109" s="625"/>
      <c r="AG109" s="625"/>
      <c r="AH109" s="625"/>
      <c r="AI109" s="166"/>
      <c r="AJ109" s="654"/>
      <c r="AK109" s="655"/>
      <c r="AL109" s="655"/>
      <c r="AM109" s="655"/>
      <c r="AN109" s="655"/>
      <c r="AO109" s="655"/>
      <c r="AP109" s="655"/>
      <c r="AQ109" s="655"/>
      <c r="AR109" s="655"/>
      <c r="AS109" s="655"/>
      <c r="AT109" s="655"/>
      <c r="AU109" s="655"/>
      <c r="AV109" s="655"/>
      <c r="AW109" s="655"/>
      <c r="AX109" s="655"/>
      <c r="AY109" s="655"/>
      <c r="AZ109" s="655"/>
      <c r="BA109" s="655"/>
      <c r="BB109" s="655"/>
      <c r="BC109" s="655"/>
      <c r="BD109" s="655"/>
      <c r="BE109" s="655"/>
      <c r="BF109" s="655"/>
      <c r="BG109" s="655"/>
      <c r="BH109" s="655"/>
      <c r="BI109" s="655"/>
      <c r="BJ109" s="655"/>
      <c r="BK109" s="655"/>
      <c r="BL109" s="655"/>
      <c r="BM109" s="655"/>
      <c r="BN109" s="655"/>
      <c r="BO109" s="655"/>
      <c r="BP109" s="655"/>
      <c r="BQ109" s="655"/>
      <c r="BR109" s="655"/>
      <c r="BS109" s="655"/>
      <c r="BT109" s="655"/>
      <c r="BU109" s="655"/>
      <c r="BV109" s="655"/>
      <c r="BW109" s="655"/>
      <c r="BX109" s="655"/>
      <c r="BY109" s="655"/>
      <c r="BZ109" s="655"/>
      <c r="CA109" s="655"/>
      <c r="CB109" s="655"/>
      <c r="CC109" s="655"/>
      <c r="CD109" s="655"/>
      <c r="CE109" s="656"/>
      <c r="CF109" s="167"/>
      <c r="CO109" s="168"/>
    </row>
    <row r="110" spans="1:93" s="147" customFormat="1" ht="4.9000000000000004" customHeight="1" x14ac:dyDescent="0.3">
      <c r="A110" s="171"/>
      <c r="B110" s="171"/>
      <c r="C110" s="171"/>
      <c r="D110" s="172"/>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row>
    <row r="111" spans="1:93" ht="4.9000000000000004" customHeight="1" x14ac:dyDescent="0.25">
      <c r="A111" s="153"/>
      <c r="B111" s="153"/>
      <c r="C111" s="154"/>
      <c r="D111" s="155"/>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61"/>
      <c r="AJ111" s="161"/>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c r="CC111" s="184"/>
      <c r="CD111" s="184"/>
      <c r="CE111" s="184"/>
      <c r="CF111" s="163"/>
    </row>
    <row r="112" spans="1:93" ht="13" x14ac:dyDescent="0.25">
      <c r="C112" s="164" t="s">
        <v>338</v>
      </c>
      <c r="D112" s="165" t="s">
        <v>141</v>
      </c>
      <c r="E112" s="625" t="s">
        <v>305</v>
      </c>
      <c r="F112" s="625"/>
      <c r="G112" s="625"/>
      <c r="H112" s="625"/>
      <c r="I112" s="625"/>
      <c r="J112" s="625"/>
      <c r="K112" s="625"/>
      <c r="L112" s="625"/>
      <c r="M112" s="625"/>
      <c r="N112" s="625"/>
      <c r="O112" s="625"/>
      <c r="P112" s="625"/>
      <c r="Q112" s="625"/>
      <c r="R112" s="625"/>
      <c r="S112" s="625"/>
      <c r="T112" s="625"/>
      <c r="U112" s="625"/>
      <c r="V112" s="625"/>
      <c r="W112" s="625"/>
      <c r="X112" s="625"/>
      <c r="Y112" s="625"/>
      <c r="Z112" s="625"/>
      <c r="AA112" s="625"/>
      <c r="AB112" s="625"/>
      <c r="AC112" s="625"/>
      <c r="AD112" s="625"/>
      <c r="AE112" s="625"/>
      <c r="AF112" s="625"/>
      <c r="AG112" s="625"/>
      <c r="AH112" s="625"/>
      <c r="AI112" s="166"/>
      <c r="AJ112" s="626"/>
      <c r="AK112" s="627"/>
      <c r="AL112" s="627"/>
      <c r="AM112" s="627"/>
      <c r="AN112" s="627"/>
      <c r="AO112" s="627"/>
      <c r="AP112" s="627"/>
      <c r="AQ112" s="627"/>
      <c r="AR112" s="627"/>
      <c r="AS112" s="627"/>
      <c r="AT112" s="628"/>
      <c r="AU112" s="167"/>
      <c r="AV112" s="177"/>
      <c r="AW112" s="178"/>
      <c r="AX112" s="167"/>
      <c r="AY112" s="167"/>
      <c r="AZ112" s="167"/>
      <c r="BA112" s="167"/>
      <c r="BB112" s="167"/>
      <c r="BC112" s="167"/>
      <c r="BD112" s="167"/>
      <c r="BE112" s="167"/>
      <c r="BF112" s="167"/>
      <c r="BG112" s="167"/>
      <c r="BH112" s="167"/>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67"/>
      <c r="CO112" s="168"/>
    </row>
    <row r="113" spans="1:93" s="147" customFormat="1" ht="29.5" customHeight="1" x14ac:dyDescent="0.3">
      <c r="A113" s="149"/>
      <c r="B113" s="149"/>
      <c r="C113" s="149"/>
      <c r="D113" s="150"/>
      <c r="E113" s="625"/>
      <c r="F113" s="625"/>
      <c r="G113" s="625"/>
      <c r="H113" s="625"/>
      <c r="I113" s="625"/>
      <c r="J113" s="625"/>
      <c r="K113" s="625"/>
      <c r="L113" s="625"/>
      <c r="M113" s="625"/>
      <c r="N113" s="625"/>
      <c r="O113" s="625"/>
      <c r="P113" s="625"/>
      <c r="Q113" s="625"/>
      <c r="R113" s="625"/>
      <c r="S113" s="625"/>
      <c r="T113" s="625"/>
      <c r="U113" s="625"/>
      <c r="V113" s="625"/>
      <c r="W113" s="625"/>
      <c r="X113" s="625"/>
      <c r="Y113" s="625"/>
      <c r="Z113" s="625"/>
      <c r="AA113" s="625"/>
      <c r="AB113" s="625"/>
      <c r="AC113" s="625"/>
      <c r="AD113" s="625"/>
      <c r="AE113" s="625"/>
      <c r="AF113" s="625"/>
      <c r="AG113" s="625"/>
      <c r="AH113" s="625"/>
      <c r="AI113" s="186"/>
      <c r="AJ113" s="629" t="s">
        <v>217</v>
      </c>
      <c r="AK113" s="629"/>
      <c r="AL113" s="629"/>
      <c r="AM113" s="629"/>
      <c r="AN113" s="629"/>
      <c r="AO113" s="629"/>
      <c r="AP113" s="629"/>
      <c r="AQ113" s="629"/>
      <c r="AR113" s="629"/>
      <c r="AS113" s="629"/>
      <c r="AT113" s="629"/>
      <c r="AU113" s="629"/>
      <c r="AV113" s="629"/>
      <c r="AW113" s="629"/>
      <c r="AX113" s="629"/>
      <c r="AY113" s="629"/>
      <c r="AZ113" s="629"/>
      <c r="BA113" s="629"/>
      <c r="BB113" s="629"/>
      <c r="BC113" s="629"/>
      <c r="BD113" s="629"/>
      <c r="BE113" s="629"/>
      <c r="BF113" s="629"/>
      <c r="BG113" s="629"/>
      <c r="BH113" s="629"/>
      <c r="BI113" s="629"/>
      <c r="BJ113" s="629"/>
      <c r="BK113" s="629"/>
      <c r="BL113" s="629"/>
      <c r="BM113" s="629"/>
      <c r="BN113" s="629"/>
      <c r="BO113" s="629"/>
      <c r="BP113" s="629"/>
      <c r="BQ113" s="629"/>
      <c r="BR113" s="185"/>
      <c r="BS113" s="185"/>
      <c r="BT113" s="185"/>
      <c r="BU113" s="185"/>
      <c r="BV113" s="185"/>
      <c r="BW113" s="185"/>
      <c r="BX113" s="185"/>
      <c r="BY113" s="185"/>
      <c r="BZ113" s="185"/>
      <c r="CA113" s="185"/>
      <c r="CB113" s="185"/>
      <c r="CC113" s="185"/>
      <c r="CD113" s="185"/>
      <c r="CE113" s="185"/>
      <c r="CF113" s="186"/>
    </row>
    <row r="114" spans="1:93" s="147" customFormat="1" ht="4.5" customHeight="1" x14ac:dyDescent="0.3">
      <c r="A114" s="171"/>
      <c r="B114" s="171"/>
      <c r="C114" s="171"/>
      <c r="D114" s="172"/>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c r="BY114" s="210"/>
      <c r="BZ114" s="210"/>
      <c r="CA114" s="210"/>
      <c r="CB114" s="210"/>
      <c r="CC114" s="210"/>
      <c r="CD114" s="210"/>
      <c r="CE114" s="210"/>
      <c r="CF114" s="210"/>
    </row>
    <row r="115" spans="1:93" ht="4.9000000000000004" customHeight="1" x14ac:dyDescent="0.25">
      <c r="A115" s="153"/>
      <c r="B115" s="153"/>
      <c r="C115" s="154"/>
      <c r="D115" s="155"/>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61"/>
      <c r="AJ115" s="161"/>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84"/>
      <c r="CB115" s="184"/>
      <c r="CC115" s="184"/>
      <c r="CD115" s="184"/>
      <c r="CE115" s="184"/>
      <c r="CF115" s="163"/>
    </row>
    <row r="116" spans="1:93" ht="13" x14ac:dyDescent="0.25">
      <c r="C116" s="164" t="s">
        <v>339</v>
      </c>
      <c r="D116" s="165" t="s">
        <v>141</v>
      </c>
      <c r="E116" s="693" t="s">
        <v>384</v>
      </c>
      <c r="F116" s="693"/>
      <c r="G116" s="693"/>
      <c r="H116" s="693"/>
      <c r="I116" s="693"/>
      <c r="J116" s="693"/>
      <c r="K116" s="693"/>
      <c r="L116" s="693"/>
      <c r="M116" s="693"/>
      <c r="N116" s="693"/>
      <c r="O116" s="693"/>
      <c r="P116" s="693"/>
      <c r="Q116" s="693"/>
      <c r="R116" s="693"/>
      <c r="S116" s="693"/>
      <c r="T116" s="693"/>
      <c r="U116" s="693"/>
      <c r="V116" s="693"/>
      <c r="W116" s="693"/>
      <c r="X116" s="693"/>
      <c r="Y116" s="693"/>
      <c r="Z116" s="693"/>
      <c r="AA116" s="693"/>
      <c r="AB116" s="693"/>
      <c r="AC116" s="693"/>
      <c r="AD116" s="693"/>
      <c r="AE116" s="693"/>
      <c r="AF116" s="693"/>
      <c r="AG116" s="693"/>
      <c r="AH116" s="693"/>
      <c r="AI116" s="166"/>
      <c r="AJ116" s="626"/>
      <c r="AK116" s="627"/>
      <c r="AL116" s="627"/>
      <c r="AM116" s="627"/>
      <c r="AN116" s="627"/>
      <c r="AO116" s="627"/>
      <c r="AP116" s="627"/>
      <c r="AQ116" s="627"/>
      <c r="AR116" s="627"/>
      <c r="AS116" s="627"/>
      <c r="AT116" s="628"/>
      <c r="AU116" s="167"/>
      <c r="AV116" s="177"/>
      <c r="AW116" s="178"/>
      <c r="AX116" s="167"/>
      <c r="AY116" s="167"/>
      <c r="AZ116" s="167"/>
      <c r="BA116" s="167"/>
      <c r="BB116" s="167"/>
      <c r="BC116" s="167"/>
      <c r="BD116" s="167"/>
      <c r="BE116" s="167"/>
      <c r="BF116" s="167"/>
      <c r="BG116" s="167"/>
      <c r="BH116" s="167"/>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67"/>
      <c r="CO116" s="168"/>
    </row>
    <row r="117" spans="1:93" s="147" customFormat="1" ht="62.15" customHeight="1" x14ac:dyDescent="0.3">
      <c r="A117" s="149"/>
      <c r="B117" s="149"/>
      <c r="C117" s="149"/>
      <c r="D117" s="150"/>
      <c r="E117" s="693"/>
      <c r="F117" s="693"/>
      <c r="G117" s="693"/>
      <c r="H117" s="693"/>
      <c r="I117" s="693"/>
      <c r="J117" s="693"/>
      <c r="K117" s="693"/>
      <c r="L117" s="693"/>
      <c r="M117" s="693"/>
      <c r="N117" s="693"/>
      <c r="O117" s="693"/>
      <c r="P117" s="693"/>
      <c r="Q117" s="693"/>
      <c r="R117" s="693"/>
      <c r="S117" s="693"/>
      <c r="T117" s="693"/>
      <c r="U117" s="693"/>
      <c r="V117" s="693"/>
      <c r="W117" s="693"/>
      <c r="X117" s="693"/>
      <c r="Y117" s="693"/>
      <c r="Z117" s="693"/>
      <c r="AA117" s="693"/>
      <c r="AB117" s="693"/>
      <c r="AC117" s="693"/>
      <c r="AD117" s="693"/>
      <c r="AE117" s="693"/>
      <c r="AF117" s="693"/>
      <c r="AG117" s="693"/>
      <c r="AH117" s="693"/>
      <c r="AI117" s="186"/>
      <c r="AJ117" s="629" t="s">
        <v>217</v>
      </c>
      <c r="AK117" s="629"/>
      <c r="AL117" s="629"/>
      <c r="AM117" s="629"/>
      <c r="AN117" s="629"/>
      <c r="AO117" s="629"/>
      <c r="AP117" s="629"/>
      <c r="AQ117" s="629"/>
      <c r="AR117" s="629"/>
      <c r="AS117" s="629"/>
      <c r="AT117" s="629"/>
      <c r="AU117" s="629"/>
      <c r="AV117" s="629"/>
      <c r="AW117" s="629"/>
      <c r="AX117" s="629"/>
      <c r="AY117" s="629"/>
      <c r="AZ117" s="629"/>
      <c r="BA117" s="629"/>
      <c r="BB117" s="629"/>
      <c r="BC117" s="629"/>
      <c r="BD117" s="629"/>
      <c r="BE117" s="629"/>
      <c r="BF117" s="629"/>
      <c r="BG117" s="629"/>
      <c r="BH117" s="629"/>
      <c r="BI117" s="629"/>
      <c r="BJ117" s="629"/>
      <c r="BK117" s="629"/>
      <c r="BL117" s="629"/>
      <c r="BM117" s="629"/>
      <c r="BN117" s="629"/>
      <c r="BO117" s="629"/>
      <c r="BP117" s="629"/>
      <c r="BQ117" s="629"/>
      <c r="BR117" s="185"/>
      <c r="BS117" s="185"/>
      <c r="BT117" s="185"/>
      <c r="BU117" s="185"/>
      <c r="BV117" s="185"/>
      <c r="BW117" s="185"/>
      <c r="BX117" s="185"/>
      <c r="BY117" s="185"/>
      <c r="BZ117" s="185"/>
      <c r="CA117" s="185"/>
      <c r="CB117" s="185"/>
      <c r="CC117" s="185"/>
      <c r="CD117" s="185"/>
      <c r="CE117" s="185"/>
      <c r="CF117" s="186"/>
    </row>
    <row r="118" spans="1:93" s="147" customFormat="1" ht="4.5" customHeight="1" x14ac:dyDescent="0.3">
      <c r="A118" s="171"/>
      <c r="B118" s="171"/>
      <c r="C118" s="171"/>
      <c r="D118" s="172"/>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c r="BM118" s="210"/>
      <c r="BN118" s="210"/>
      <c r="BO118" s="210"/>
      <c r="BP118" s="210"/>
      <c r="BQ118" s="210"/>
      <c r="BR118" s="210"/>
      <c r="BS118" s="210"/>
      <c r="BT118" s="210"/>
      <c r="BU118" s="210"/>
      <c r="BV118" s="210"/>
      <c r="BW118" s="210"/>
      <c r="BX118" s="210"/>
      <c r="BY118" s="210"/>
      <c r="BZ118" s="210"/>
      <c r="CA118" s="210"/>
      <c r="CB118" s="210"/>
      <c r="CC118" s="210"/>
      <c r="CD118" s="210"/>
      <c r="CE118" s="210"/>
      <c r="CF118" s="210"/>
    </row>
    <row r="119" spans="1:93" ht="4.9000000000000004" customHeight="1" x14ac:dyDescent="0.25">
      <c r="A119" s="153"/>
      <c r="B119" s="153"/>
      <c r="C119" s="154"/>
      <c r="D119" s="155"/>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61"/>
      <c r="AJ119" s="161"/>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c r="BX119" s="184"/>
      <c r="BY119" s="184"/>
      <c r="BZ119" s="184"/>
      <c r="CA119" s="184"/>
      <c r="CB119" s="184"/>
      <c r="CC119" s="184"/>
      <c r="CD119" s="184"/>
      <c r="CE119" s="184"/>
      <c r="CF119" s="167"/>
      <c r="CO119" s="168"/>
    </row>
    <row r="120" spans="1:93" s="147" customFormat="1" ht="14.5" customHeight="1" x14ac:dyDescent="0.3">
      <c r="A120" s="133"/>
      <c r="B120" s="133"/>
      <c r="C120" s="164" t="s">
        <v>357</v>
      </c>
      <c r="D120" s="165" t="s">
        <v>141</v>
      </c>
      <c r="E120" s="646" t="s">
        <v>39</v>
      </c>
      <c r="F120" s="646"/>
      <c r="G120" s="646"/>
      <c r="H120" s="646"/>
      <c r="I120" s="646"/>
      <c r="J120" s="646"/>
      <c r="K120" s="646"/>
      <c r="L120" s="646"/>
      <c r="M120" s="646"/>
      <c r="N120" s="646"/>
      <c r="O120" s="646"/>
      <c r="P120" s="646"/>
      <c r="Q120" s="646"/>
      <c r="R120" s="646"/>
      <c r="S120" s="646"/>
      <c r="T120" s="646"/>
      <c r="U120" s="646"/>
      <c r="V120" s="646"/>
      <c r="W120" s="646"/>
      <c r="X120" s="646"/>
      <c r="Y120" s="646"/>
      <c r="Z120" s="646"/>
      <c r="AA120" s="646"/>
      <c r="AB120" s="646"/>
      <c r="AC120" s="646"/>
      <c r="AD120" s="646"/>
      <c r="AE120" s="646"/>
      <c r="AF120" s="646"/>
      <c r="AG120" s="646"/>
      <c r="AH120" s="646"/>
      <c r="AI120" s="166"/>
      <c r="AJ120" s="626"/>
      <c r="AK120" s="627"/>
      <c r="AL120" s="627"/>
      <c r="AM120" s="627"/>
      <c r="AN120" s="627"/>
      <c r="AO120" s="627"/>
      <c r="AP120" s="627"/>
      <c r="AQ120" s="627"/>
      <c r="AR120" s="627"/>
      <c r="AS120" s="627"/>
      <c r="AT120" s="628"/>
      <c r="AU120" s="167"/>
      <c r="AV120" s="177"/>
      <c r="AW120" s="178"/>
      <c r="AX120" s="167"/>
      <c r="AY120" s="167"/>
      <c r="AZ120" s="167"/>
      <c r="BA120" s="167"/>
      <c r="BB120" s="167"/>
      <c r="BC120" s="167"/>
      <c r="BD120" s="167"/>
      <c r="BE120" s="167"/>
      <c r="BF120" s="167"/>
      <c r="BG120" s="167"/>
      <c r="BH120" s="167"/>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86"/>
    </row>
    <row r="121" spans="1:93" s="147" customFormat="1" ht="14.15" customHeight="1" x14ac:dyDescent="0.3">
      <c r="A121" s="149"/>
      <c r="B121" s="149"/>
      <c r="C121" s="149"/>
      <c r="D121" s="150"/>
      <c r="E121" s="646"/>
      <c r="F121" s="646"/>
      <c r="G121" s="646"/>
      <c r="H121" s="646"/>
      <c r="I121" s="646"/>
      <c r="J121" s="646"/>
      <c r="K121" s="646"/>
      <c r="L121" s="646"/>
      <c r="M121" s="646"/>
      <c r="N121" s="646"/>
      <c r="O121" s="646"/>
      <c r="P121" s="646"/>
      <c r="Q121" s="646"/>
      <c r="R121" s="646"/>
      <c r="S121" s="646"/>
      <c r="T121" s="646"/>
      <c r="U121" s="646"/>
      <c r="V121" s="646"/>
      <c r="W121" s="646"/>
      <c r="X121" s="646"/>
      <c r="Y121" s="646"/>
      <c r="Z121" s="646"/>
      <c r="AA121" s="646"/>
      <c r="AB121" s="646"/>
      <c r="AC121" s="646"/>
      <c r="AD121" s="646"/>
      <c r="AE121" s="646"/>
      <c r="AF121" s="646"/>
      <c r="AG121" s="646"/>
      <c r="AH121" s="646"/>
      <c r="AI121" s="186"/>
      <c r="AJ121" s="633" t="s">
        <v>268</v>
      </c>
      <c r="AK121" s="633"/>
      <c r="AL121" s="633"/>
      <c r="AM121" s="633"/>
      <c r="AN121" s="633"/>
      <c r="AO121" s="633"/>
      <c r="AP121" s="633"/>
      <c r="AQ121" s="633"/>
      <c r="AR121" s="633"/>
      <c r="AS121" s="633"/>
      <c r="AT121" s="633"/>
      <c r="AU121" s="633"/>
      <c r="AV121" s="633"/>
      <c r="AW121" s="633"/>
      <c r="AX121" s="633"/>
      <c r="AY121" s="633"/>
      <c r="AZ121" s="633"/>
      <c r="BA121" s="633"/>
      <c r="BB121" s="633"/>
      <c r="BC121" s="633"/>
      <c r="BD121" s="633"/>
      <c r="BE121" s="633"/>
      <c r="BF121" s="633"/>
      <c r="BG121" s="633"/>
      <c r="BH121" s="633"/>
      <c r="BI121" s="633"/>
      <c r="BJ121" s="633"/>
      <c r="BK121" s="633"/>
      <c r="BL121" s="633"/>
      <c r="BM121" s="633"/>
      <c r="BN121" s="633"/>
      <c r="BO121" s="633"/>
      <c r="BP121" s="633"/>
      <c r="BQ121" s="633"/>
      <c r="BR121" s="633"/>
      <c r="BS121" s="633"/>
      <c r="BT121" s="633"/>
      <c r="BU121" s="633"/>
      <c r="BV121" s="633"/>
      <c r="BW121" s="633"/>
      <c r="BX121" s="633"/>
      <c r="BY121" s="633"/>
      <c r="BZ121" s="633"/>
      <c r="CA121" s="633"/>
      <c r="CB121" s="633"/>
      <c r="CC121" s="633"/>
      <c r="CD121" s="633"/>
      <c r="CE121" s="633"/>
      <c r="CF121" s="186"/>
    </row>
    <row r="122" spans="1:93" s="147" customFormat="1" ht="4.9000000000000004" customHeight="1" x14ac:dyDescent="0.3">
      <c r="A122" s="171"/>
      <c r="B122" s="171"/>
      <c r="C122" s="171"/>
      <c r="D122" s="172"/>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214"/>
      <c r="BR122" s="214"/>
      <c r="BS122" s="214"/>
      <c r="BT122" s="214"/>
      <c r="BU122" s="214"/>
      <c r="BV122" s="214"/>
      <c r="BW122" s="214"/>
      <c r="BX122" s="214"/>
      <c r="BY122" s="214"/>
      <c r="BZ122" s="214"/>
      <c r="CA122" s="214"/>
      <c r="CB122" s="214"/>
      <c r="CC122" s="214"/>
      <c r="CD122" s="214"/>
      <c r="CE122" s="214"/>
      <c r="CF122" s="174"/>
    </row>
    <row r="123" spans="1:93" ht="4.9000000000000004" customHeight="1" x14ac:dyDescent="0.25">
      <c r="A123" s="153"/>
      <c r="B123" s="153"/>
      <c r="C123" s="154"/>
      <c r="D123" s="155"/>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61"/>
      <c r="AJ123" s="161"/>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c r="BX123" s="184"/>
      <c r="BY123" s="184"/>
      <c r="BZ123" s="184"/>
      <c r="CA123" s="184"/>
      <c r="CB123" s="184"/>
      <c r="CC123" s="184"/>
      <c r="CD123" s="184"/>
      <c r="CE123" s="184"/>
      <c r="CF123" s="167"/>
      <c r="CO123" s="168"/>
    </row>
    <row r="124" spans="1:93" s="147" customFormat="1" ht="14" x14ac:dyDescent="0.3">
      <c r="A124" s="133"/>
      <c r="B124" s="133"/>
      <c r="C124" s="164" t="s">
        <v>358</v>
      </c>
      <c r="D124" s="165" t="s">
        <v>141</v>
      </c>
      <c r="E124" s="625" t="s">
        <v>269</v>
      </c>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5"/>
      <c r="AB124" s="625"/>
      <c r="AC124" s="625"/>
      <c r="AD124" s="625"/>
      <c r="AE124" s="625"/>
      <c r="AF124" s="625"/>
      <c r="AG124" s="625"/>
      <c r="AH124" s="625"/>
      <c r="AI124" s="166"/>
      <c r="AJ124" s="702"/>
      <c r="AK124" s="703"/>
      <c r="AL124" s="703"/>
      <c r="AM124" s="703"/>
      <c r="AN124" s="703"/>
      <c r="AO124" s="703"/>
      <c r="AP124" s="703"/>
      <c r="AQ124" s="703"/>
      <c r="AR124" s="703"/>
      <c r="AS124" s="703"/>
      <c r="AT124" s="704"/>
      <c r="AU124" s="167"/>
      <c r="AV124" s="177"/>
      <c r="AW124" s="178"/>
      <c r="AX124" s="167"/>
      <c r="AY124" s="167"/>
      <c r="AZ124" s="167"/>
      <c r="BA124" s="167"/>
      <c r="BB124" s="167"/>
      <c r="BC124" s="167"/>
      <c r="BD124" s="167"/>
      <c r="BE124" s="167"/>
      <c r="BF124" s="167"/>
      <c r="BG124" s="167"/>
      <c r="BH124" s="167"/>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86"/>
    </row>
    <row r="125" spans="1:93" s="147" customFormat="1" ht="4.9000000000000004" customHeight="1" x14ac:dyDescent="0.3">
      <c r="A125" s="171"/>
      <c r="B125" s="171"/>
      <c r="C125" s="171"/>
      <c r="D125" s="172"/>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row>
    <row r="126" spans="1:93" ht="4.9000000000000004" customHeight="1" x14ac:dyDescent="0.25">
      <c r="A126" s="153"/>
      <c r="B126" s="153"/>
      <c r="C126" s="154"/>
      <c r="D126" s="155"/>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61"/>
      <c r="AJ126" s="161"/>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184"/>
      <c r="BX126" s="184"/>
      <c r="BY126" s="184"/>
      <c r="BZ126" s="184"/>
      <c r="CA126" s="184"/>
      <c r="CB126" s="184"/>
      <c r="CC126" s="184"/>
      <c r="CD126" s="184"/>
      <c r="CE126" s="184"/>
      <c r="CF126" s="167"/>
      <c r="CO126" s="168"/>
    </row>
    <row r="127" spans="1:93" s="147" customFormat="1" ht="14.5" customHeight="1" x14ac:dyDescent="0.3">
      <c r="A127" s="133"/>
      <c r="B127" s="133"/>
      <c r="C127" s="164" t="s">
        <v>359</v>
      </c>
      <c r="D127" s="165" t="s">
        <v>141</v>
      </c>
      <c r="E127" s="625" t="s">
        <v>270</v>
      </c>
      <c r="F127" s="625"/>
      <c r="G127" s="625"/>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166"/>
      <c r="AJ127" s="654"/>
      <c r="AK127" s="655"/>
      <c r="AL127" s="655"/>
      <c r="AM127" s="655"/>
      <c r="AN127" s="655"/>
      <c r="AO127" s="655"/>
      <c r="AP127" s="655"/>
      <c r="AQ127" s="655"/>
      <c r="AR127" s="655"/>
      <c r="AS127" s="655"/>
      <c r="AT127" s="655"/>
      <c r="AU127" s="655"/>
      <c r="AV127" s="655"/>
      <c r="AW127" s="655"/>
      <c r="AX127" s="655"/>
      <c r="AY127" s="655"/>
      <c r="AZ127" s="655"/>
      <c r="BA127" s="655"/>
      <c r="BB127" s="655"/>
      <c r="BC127" s="655"/>
      <c r="BD127" s="655"/>
      <c r="BE127" s="655"/>
      <c r="BF127" s="655"/>
      <c r="BG127" s="655"/>
      <c r="BH127" s="655"/>
      <c r="BI127" s="655"/>
      <c r="BJ127" s="655"/>
      <c r="BK127" s="655"/>
      <c r="BL127" s="655"/>
      <c r="BM127" s="655"/>
      <c r="BN127" s="655"/>
      <c r="BO127" s="655"/>
      <c r="BP127" s="655"/>
      <c r="BQ127" s="655"/>
      <c r="BR127" s="655"/>
      <c r="BS127" s="655"/>
      <c r="BT127" s="655"/>
      <c r="BU127" s="655"/>
      <c r="BV127" s="655"/>
      <c r="BW127" s="655"/>
      <c r="BX127" s="655"/>
      <c r="BY127" s="655"/>
      <c r="BZ127" s="655"/>
      <c r="CA127" s="655"/>
      <c r="CB127" s="655"/>
      <c r="CC127" s="655"/>
      <c r="CD127" s="655"/>
      <c r="CE127" s="656"/>
      <c r="CF127" s="186"/>
    </row>
    <row r="128" spans="1:93" s="147" customFormat="1" ht="4.9000000000000004" customHeight="1" x14ac:dyDescent="0.3">
      <c r="A128" s="171"/>
      <c r="B128" s="171"/>
      <c r="C128" s="171"/>
      <c r="D128" s="172"/>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row>
    <row r="129" spans="1:93" s="147" customFormat="1" ht="6.75" customHeight="1" x14ac:dyDescent="0.3">
      <c r="A129" s="149"/>
      <c r="B129" s="149"/>
      <c r="C129" s="149"/>
      <c r="D129" s="150"/>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c r="BI129" s="151"/>
      <c r="BJ129" s="151"/>
      <c r="BK129" s="151"/>
      <c r="BL129" s="151"/>
      <c r="BM129" s="151"/>
      <c r="BN129" s="151"/>
      <c r="BO129" s="151"/>
      <c r="BP129" s="151"/>
      <c r="BQ129" s="151"/>
      <c r="BR129" s="151"/>
      <c r="BS129" s="151"/>
      <c r="BT129" s="151"/>
      <c r="BU129" s="151"/>
      <c r="BV129" s="151"/>
      <c r="BW129" s="151"/>
      <c r="BX129" s="151"/>
      <c r="BY129" s="151"/>
      <c r="BZ129" s="151"/>
      <c r="CA129" s="151"/>
      <c r="CB129" s="151"/>
      <c r="CC129" s="151"/>
      <c r="CD129" s="151"/>
      <c r="CE129" s="151"/>
      <c r="CF129" s="151"/>
    </row>
    <row r="130" spans="1:93" ht="15" customHeight="1" x14ac:dyDescent="0.25">
      <c r="A130" s="640" t="s">
        <v>153</v>
      </c>
      <c r="B130" s="640"/>
      <c r="C130" s="640"/>
      <c r="D130" s="640"/>
      <c r="E130" s="640"/>
      <c r="F130" s="640"/>
      <c r="G130" s="640"/>
      <c r="H130" s="640"/>
      <c r="I130" s="640"/>
      <c r="J130" s="640"/>
      <c r="K130" s="640"/>
      <c r="L130" s="640"/>
      <c r="M130" s="640"/>
      <c r="N130" s="640"/>
      <c r="O130" s="640"/>
      <c r="P130" s="640"/>
      <c r="Q130" s="640"/>
      <c r="R130" s="640"/>
      <c r="S130" s="640"/>
      <c r="T130" s="640"/>
      <c r="U130" s="640"/>
      <c r="V130" s="640"/>
      <c r="W130" s="640"/>
      <c r="X130" s="640"/>
      <c r="Y130" s="640"/>
      <c r="Z130" s="640"/>
      <c r="AA130" s="640"/>
      <c r="AB130" s="640"/>
      <c r="AC130" s="640"/>
      <c r="AD130" s="640"/>
      <c r="AE130" s="640"/>
      <c r="AF130" s="640"/>
      <c r="AG130" s="640"/>
      <c r="AH130" s="640"/>
      <c r="AI130" s="640"/>
      <c r="AJ130" s="640"/>
      <c r="AK130" s="640"/>
      <c r="AL130" s="640"/>
      <c r="AM130" s="640"/>
      <c r="AN130" s="640"/>
      <c r="AO130" s="640"/>
      <c r="AP130" s="640"/>
      <c r="AQ130" s="640"/>
      <c r="AR130" s="640"/>
      <c r="AS130" s="640"/>
      <c r="AT130" s="640"/>
      <c r="AU130" s="640"/>
      <c r="AV130" s="640"/>
      <c r="AW130" s="640"/>
      <c r="AX130" s="640"/>
      <c r="AY130" s="640"/>
      <c r="AZ130" s="640"/>
      <c r="BA130" s="640"/>
      <c r="BB130" s="640"/>
      <c r="BC130" s="640"/>
      <c r="BD130" s="640"/>
      <c r="BE130" s="640"/>
      <c r="BF130" s="640"/>
      <c r="BG130" s="640"/>
      <c r="BH130" s="640"/>
      <c r="BI130" s="640"/>
      <c r="BJ130" s="640"/>
      <c r="BK130" s="640"/>
      <c r="BL130" s="640"/>
      <c r="BM130" s="640"/>
      <c r="BN130" s="640"/>
      <c r="BO130" s="640"/>
      <c r="BP130" s="640"/>
      <c r="BQ130" s="640"/>
      <c r="BR130" s="640"/>
      <c r="BS130" s="640"/>
      <c r="BT130" s="640"/>
      <c r="BU130" s="640"/>
      <c r="BV130" s="640"/>
      <c r="BW130" s="640"/>
      <c r="BX130" s="640"/>
      <c r="BY130" s="640"/>
      <c r="BZ130" s="640"/>
      <c r="CA130" s="640"/>
      <c r="CB130" s="640"/>
      <c r="CC130" s="640"/>
      <c r="CD130" s="640"/>
      <c r="CE130" s="640"/>
      <c r="CF130" s="640"/>
      <c r="CK130" s="152"/>
    </row>
    <row r="131" spans="1:93" s="147" customFormat="1" ht="7.15" customHeight="1" x14ac:dyDescent="0.3">
      <c r="A131" s="149"/>
      <c r="B131" s="149"/>
      <c r="C131" s="149"/>
      <c r="D131" s="150"/>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1"/>
      <c r="BK131" s="151"/>
      <c r="BL131" s="151"/>
      <c r="BM131" s="151"/>
      <c r="BN131" s="151"/>
      <c r="BO131" s="151"/>
      <c r="BP131" s="151"/>
      <c r="BQ131" s="151"/>
      <c r="BR131" s="151"/>
      <c r="BS131" s="151"/>
      <c r="BT131" s="151"/>
      <c r="BU131" s="151"/>
      <c r="BV131" s="151"/>
      <c r="BW131" s="151"/>
      <c r="BX131" s="151"/>
      <c r="BY131" s="151"/>
      <c r="BZ131" s="151"/>
      <c r="CA131" s="151"/>
      <c r="CB131" s="151"/>
      <c r="CC131" s="151"/>
      <c r="CD131" s="151"/>
      <c r="CE131" s="151"/>
      <c r="CF131" s="151"/>
    </row>
    <row r="132" spans="1:93" ht="4.9000000000000004" customHeight="1" x14ac:dyDescent="0.25">
      <c r="A132" s="153"/>
      <c r="B132" s="153"/>
      <c r="C132" s="154"/>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7"/>
      <c r="AJ132" s="157"/>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9"/>
    </row>
    <row r="133" spans="1:93" ht="14" x14ac:dyDescent="0.25">
      <c r="A133" s="160"/>
      <c r="B133" s="641" t="s">
        <v>378</v>
      </c>
      <c r="C133" s="641"/>
      <c r="D133" s="641"/>
      <c r="E133" s="641"/>
      <c r="F133" s="641"/>
      <c r="G133" s="641"/>
      <c r="H133" s="641"/>
      <c r="I133" s="641"/>
      <c r="J133" s="641"/>
      <c r="K133" s="641"/>
      <c r="L133" s="641"/>
      <c r="M133" s="641"/>
      <c r="N133" s="641"/>
      <c r="O133" s="641"/>
      <c r="P133" s="641"/>
      <c r="Q133" s="641"/>
      <c r="R133" s="641"/>
      <c r="S133" s="641"/>
      <c r="T133" s="641"/>
      <c r="U133" s="641"/>
      <c r="V133" s="641"/>
      <c r="W133" s="641"/>
      <c r="X133" s="641"/>
      <c r="Y133" s="641"/>
      <c r="Z133" s="641"/>
      <c r="AA133" s="641"/>
      <c r="AB133" s="641"/>
      <c r="AC133" s="641"/>
      <c r="AD133" s="641"/>
      <c r="AE133" s="641"/>
      <c r="AF133" s="641"/>
      <c r="AG133" s="641"/>
      <c r="AH133" s="641"/>
      <c r="AI133" s="641"/>
      <c r="AJ133" s="641"/>
      <c r="AK133" s="641"/>
      <c r="AL133" s="641"/>
      <c r="AM133" s="641"/>
      <c r="AN133" s="641"/>
      <c r="AO133" s="641"/>
      <c r="AP133" s="641"/>
      <c r="AQ133" s="641"/>
      <c r="AR133" s="641"/>
      <c r="AS133" s="641"/>
      <c r="AT133" s="641"/>
      <c r="AU133" s="641"/>
      <c r="AV133" s="641"/>
      <c r="AW133" s="641"/>
      <c r="AX133" s="641"/>
      <c r="AY133" s="641"/>
      <c r="AZ133" s="641"/>
      <c r="BA133" s="641"/>
      <c r="BB133" s="641"/>
      <c r="BC133" s="641"/>
      <c r="BD133" s="641"/>
      <c r="BE133" s="641"/>
      <c r="BF133" s="641"/>
      <c r="BG133" s="641"/>
      <c r="BH133" s="641"/>
      <c r="BI133" s="641"/>
      <c r="BJ133" s="641"/>
      <c r="BK133" s="641"/>
      <c r="BL133" s="641"/>
      <c r="BM133" s="641"/>
      <c r="BN133" s="641"/>
      <c r="BO133" s="641"/>
      <c r="BP133" s="641"/>
      <c r="BQ133" s="641"/>
      <c r="BR133" s="641"/>
      <c r="BS133" s="641"/>
      <c r="BT133" s="641"/>
      <c r="BU133" s="641"/>
      <c r="BV133" s="641"/>
      <c r="BW133" s="641"/>
      <c r="BX133" s="641"/>
      <c r="BY133" s="641"/>
      <c r="BZ133" s="641"/>
      <c r="CA133" s="641"/>
      <c r="CB133" s="641"/>
      <c r="CC133" s="641"/>
      <c r="CD133" s="641"/>
      <c r="CE133" s="641"/>
      <c r="CJ133" s="152"/>
    </row>
    <row r="134" spans="1:93" s="147" customFormat="1" ht="2.65" customHeight="1" x14ac:dyDescent="0.3">
      <c r="A134" s="149"/>
      <c r="B134" s="149"/>
      <c r="C134" s="149"/>
      <c r="D134" s="150"/>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1"/>
      <c r="BV134" s="151"/>
      <c r="BW134" s="151"/>
      <c r="BX134" s="151"/>
      <c r="BY134" s="151"/>
      <c r="BZ134" s="151"/>
      <c r="CA134" s="151"/>
      <c r="CB134" s="151"/>
      <c r="CC134" s="151"/>
      <c r="CD134" s="151"/>
      <c r="CE134" s="151"/>
      <c r="CF134" s="151"/>
    </row>
    <row r="135" spans="1:93" ht="4.9000000000000004" customHeight="1" x14ac:dyDescent="0.25">
      <c r="A135" s="153"/>
      <c r="B135" s="153"/>
      <c r="C135" s="154"/>
      <c r="D135" s="155"/>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61"/>
      <c r="AJ135" s="161"/>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c r="CF135" s="163"/>
    </row>
    <row r="136" spans="1:93" ht="13" x14ac:dyDescent="0.25">
      <c r="C136" s="164" t="s">
        <v>154</v>
      </c>
      <c r="D136" s="165" t="s">
        <v>141</v>
      </c>
      <c r="E136" s="625" t="s">
        <v>8</v>
      </c>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5"/>
      <c r="AD136" s="625"/>
      <c r="AE136" s="625"/>
      <c r="AF136" s="625"/>
      <c r="AG136" s="625"/>
      <c r="AH136" s="625"/>
      <c r="AI136" s="166"/>
      <c r="AJ136" s="654"/>
      <c r="AK136" s="655"/>
      <c r="AL136" s="655"/>
      <c r="AM136" s="655"/>
      <c r="AN136" s="655"/>
      <c r="AO136" s="655"/>
      <c r="AP136" s="655"/>
      <c r="AQ136" s="655"/>
      <c r="AR136" s="655"/>
      <c r="AS136" s="655"/>
      <c r="AT136" s="655"/>
      <c r="AU136" s="655"/>
      <c r="AV136" s="655"/>
      <c r="AW136" s="655"/>
      <c r="AX136" s="655"/>
      <c r="AY136" s="655"/>
      <c r="AZ136" s="655"/>
      <c r="BA136" s="655"/>
      <c r="BB136" s="655"/>
      <c r="BC136" s="655"/>
      <c r="BD136" s="655"/>
      <c r="BE136" s="655"/>
      <c r="BF136" s="655"/>
      <c r="BG136" s="655"/>
      <c r="BH136" s="655"/>
      <c r="BI136" s="655"/>
      <c r="BJ136" s="655"/>
      <c r="BK136" s="655"/>
      <c r="BL136" s="655"/>
      <c r="BM136" s="655"/>
      <c r="BN136" s="655"/>
      <c r="BO136" s="655"/>
      <c r="BP136" s="655"/>
      <c r="BQ136" s="655"/>
      <c r="BR136" s="655"/>
      <c r="BS136" s="655"/>
      <c r="BT136" s="655"/>
      <c r="BU136" s="655"/>
      <c r="BV136" s="655"/>
      <c r="BW136" s="655"/>
      <c r="BX136" s="655"/>
      <c r="BY136" s="655"/>
      <c r="BZ136" s="655"/>
      <c r="CA136" s="655"/>
      <c r="CB136" s="655"/>
      <c r="CC136" s="655"/>
      <c r="CD136" s="655"/>
      <c r="CE136" s="656"/>
      <c r="CF136" s="167"/>
      <c r="CO136" s="168"/>
    </row>
    <row r="137" spans="1:93" s="147" customFormat="1" ht="86.15" customHeight="1" x14ac:dyDescent="0.3">
      <c r="A137" s="149"/>
      <c r="B137" s="149"/>
      <c r="C137" s="149"/>
      <c r="D137" s="150"/>
      <c r="E137" s="344"/>
      <c r="F137" s="344"/>
      <c r="G137" s="344"/>
      <c r="H137" s="344"/>
      <c r="I137" s="344"/>
      <c r="J137" s="344"/>
      <c r="K137" s="344"/>
      <c r="L137" s="344"/>
      <c r="M137" s="344"/>
      <c r="N137" s="344"/>
      <c r="O137" s="344"/>
      <c r="P137" s="344"/>
      <c r="Q137" s="344"/>
      <c r="R137" s="344"/>
      <c r="S137" s="344"/>
      <c r="T137" s="344"/>
      <c r="U137" s="344"/>
      <c r="V137" s="344"/>
      <c r="W137" s="344"/>
      <c r="X137" s="344"/>
      <c r="Y137" s="344"/>
      <c r="Z137" s="344"/>
      <c r="AA137" s="344"/>
      <c r="AB137" s="344"/>
      <c r="AC137" s="344"/>
      <c r="AD137" s="344"/>
      <c r="AE137" s="344"/>
      <c r="AF137" s="344"/>
      <c r="AG137" s="344"/>
      <c r="AH137" s="344"/>
      <c r="AI137" s="186"/>
      <c r="AJ137" s="696" t="s">
        <v>629</v>
      </c>
      <c r="AK137" s="697"/>
      <c r="AL137" s="697"/>
      <c r="AM137" s="697"/>
      <c r="AN137" s="697"/>
      <c r="AO137" s="697"/>
      <c r="AP137" s="697"/>
      <c r="AQ137" s="697"/>
      <c r="AR137" s="697"/>
      <c r="AS137" s="697"/>
      <c r="AT137" s="697"/>
      <c r="AU137" s="697"/>
      <c r="AV137" s="697"/>
      <c r="AW137" s="697"/>
      <c r="AX137" s="697"/>
      <c r="AY137" s="697"/>
      <c r="AZ137" s="697"/>
      <c r="BA137" s="697"/>
      <c r="BB137" s="697"/>
      <c r="BC137" s="697"/>
      <c r="BD137" s="697"/>
      <c r="BE137" s="697"/>
      <c r="BF137" s="697"/>
      <c r="BG137" s="697"/>
      <c r="BH137" s="697"/>
      <c r="BI137" s="697"/>
      <c r="BJ137" s="697"/>
      <c r="BK137" s="697"/>
      <c r="BL137" s="697"/>
      <c r="BM137" s="697"/>
      <c r="BN137" s="697"/>
      <c r="BO137" s="697"/>
      <c r="BP137" s="697"/>
      <c r="BQ137" s="697"/>
      <c r="BR137" s="697"/>
      <c r="BS137" s="697"/>
      <c r="BT137" s="697"/>
      <c r="BU137" s="697"/>
      <c r="BV137" s="697"/>
      <c r="BW137" s="697"/>
      <c r="BX137" s="697"/>
      <c r="BY137" s="697"/>
      <c r="BZ137" s="697"/>
      <c r="CA137" s="697"/>
      <c r="CB137" s="697"/>
      <c r="CC137" s="697"/>
      <c r="CD137" s="697"/>
      <c r="CE137" s="697"/>
      <c r="CF137" s="186"/>
    </row>
    <row r="138" spans="1:93" s="147" customFormat="1" ht="4.9000000000000004" customHeight="1" x14ac:dyDescent="0.3">
      <c r="A138" s="171"/>
      <c r="B138" s="171"/>
      <c r="C138" s="171"/>
      <c r="D138" s="172"/>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row>
    <row r="139" spans="1:93" ht="4.9000000000000004" customHeight="1" x14ac:dyDescent="0.25">
      <c r="A139" s="153"/>
      <c r="B139" s="153"/>
      <c r="C139" s="154"/>
      <c r="D139" s="155"/>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61"/>
      <c r="AJ139" s="161"/>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c r="CF139" s="163"/>
    </row>
    <row r="140" spans="1:93" ht="13" x14ac:dyDescent="0.25">
      <c r="C140" s="164" t="s">
        <v>155</v>
      </c>
      <c r="D140" s="165" t="s">
        <v>141</v>
      </c>
      <c r="E140" s="625" t="s">
        <v>31</v>
      </c>
      <c r="F140" s="625"/>
      <c r="G140" s="625"/>
      <c r="H140" s="625"/>
      <c r="I140" s="625"/>
      <c r="J140" s="625"/>
      <c r="K140" s="625"/>
      <c r="L140" s="625"/>
      <c r="M140" s="625"/>
      <c r="N140" s="625"/>
      <c r="O140" s="625"/>
      <c r="P140" s="625"/>
      <c r="Q140" s="625"/>
      <c r="R140" s="625"/>
      <c r="S140" s="625"/>
      <c r="T140" s="625"/>
      <c r="U140" s="625"/>
      <c r="V140" s="625"/>
      <c r="W140" s="625"/>
      <c r="X140" s="625"/>
      <c r="Y140" s="625"/>
      <c r="Z140" s="625"/>
      <c r="AA140" s="625"/>
      <c r="AB140" s="625"/>
      <c r="AC140" s="625"/>
      <c r="AD140" s="625"/>
      <c r="AE140" s="625"/>
      <c r="AF140" s="625"/>
      <c r="AG140" s="625"/>
      <c r="AH140" s="625"/>
      <c r="AI140" s="166"/>
      <c r="AJ140" s="654"/>
      <c r="AK140" s="655"/>
      <c r="AL140" s="655"/>
      <c r="AM140" s="655"/>
      <c r="AN140" s="655"/>
      <c r="AO140" s="655"/>
      <c r="AP140" s="655"/>
      <c r="AQ140" s="655"/>
      <c r="AR140" s="655"/>
      <c r="AS140" s="655"/>
      <c r="AT140" s="655"/>
      <c r="AU140" s="655"/>
      <c r="AV140" s="655"/>
      <c r="AW140" s="655"/>
      <c r="AX140" s="655"/>
      <c r="AY140" s="655"/>
      <c r="AZ140" s="655"/>
      <c r="BA140" s="655"/>
      <c r="BB140" s="655"/>
      <c r="BC140" s="655"/>
      <c r="BD140" s="655"/>
      <c r="BE140" s="655"/>
      <c r="BF140" s="655"/>
      <c r="BG140" s="655"/>
      <c r="BH140" s="655"/>
      <c r="BI140" s="655"/>
      <c r="BJ140" s="655"/>
      <c r="BK140" s="655"/>
      <c r="BL140" s="655"/>
      <c r="BM140" s="655"/>
      <c r="BN140" s="655"/>
      <c r="BO140" s="655"/>
      <c r="BP140" s="655"/>
      <c r="BQ140" s="655"/>
      <c r="BR140" s="655"/>
      <c r="BS140" s="655"/>
      <c r="BT140" s="655"/>
      <c r="BU140" s="655"/>
      <c r="BV140" s="655"/>
      <c r="BW140" s="655"/>
      <c r="BX140" s="655"/>
      <c r="BY140" s="655"/>
      <c r="BZ140" s="655"/>
      <c r="CA140" s="655"/>
      <c r="CB140" s="655"/>
      <c r="CC140" s="655"/>
      <c r="CD140" s="655"/>
      <c r="CE140" s="656"/>
      <c r="CF140" s="167"/>
      <c r="CO140" s="168"/>
    </row>
    <row r="141" spans="1:93" s="147" customFormat="1" ht="4.9000000000000004" customHeight="1" x14ac:dyDescent="0.3">
      <c r="A141" s="171"/>
      <c r="B141" s="171"/>
      <c r="C141" s="171"/>
      <c r="D141" s="172"/>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c r="CB141" s="174"/>
      <c r="CC141" s="174"/>
      <c r="CD141" s="174"/>
      <c r="CE141" s="174"/>
      <c r="CF141" s="174"/>
    </row>
    <row r="142" spans="1:93" s="147" customFormat="1" ht="4.9000000000000004" customHeight="1" x14ac:dyDescent="0.3">
      <c r="A142" s="149"/>
      <c r="B142" s="149"/>
      <c r="C142" s="149"/>
      <c r="D142" s="150"/>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6"/>
      <c r="BW142" s="186"/>
      <c r="BX142" s="186"/>
      <c r="BY142" s="186"/>
      <c r="BZ142" s="186"/>
      <c r="CA142" s="186"/>
      <c r="CB142" s="186"/>
      <c r="CC142" s="186"/>
      <c r="CD142" s="186"/>
      <c r="CE142" s="186"/>
      <c r="CF142" s="186"/>
    </row>
    <row r="143" spans="1:93" ht="13" x14ac:dyDescent="0.25">
      <c r="C143" s="164" t="s">
        <v>156</v>
      </c>
      <c r="D143" s="165" t="s">
        <v>141</v>
      </c>
      <c r="E143" s="625" t="s">
        <v>9</v>
      </c>
      <c r="F143" s="625"/>
      <c r="G143" s="625"/>
      <c r="H143" s="625"/>
      <c r="I143" s="625"/>
      <c r="J143" s="625"/>
      <c r="K143" s="625"/>
      <c r="L143" s="625"/>
      <c r="M143" s="625"/>
      <c r="N143" s="625"/>
      <c r="O143" s="625"/>
      <c r="P143" s="625"/>
      <c r="Q143" s="625"/>
      <c r="R143" s="625"/>
      <c r="S143" s="625"/>
      <c r="T143" s="625"/>
      <c r="U143" s="625"/>
      <c r="V143" s="625"/>
      <c r="W143" s="625"/>
      <c r="X143" s="625"/>
      <c r="Y143" s="625"/>
      <c r="Z143" s="625"/>
      <c r="AA143" s="625"/>
      <c r="AB143" s="625"/>
      <c r="AC143" s="625"/>
      <c r="AD143" s="625"/>
      <c r="AE143" s="625"/>
      <c r="AF143" s="625"/>
      <c r="AG143" s="625"/>
      <c r="AH143" s="625"/>
      <c r="AI143" s="166"/>
      <c r="AJ143" s="651"/>
      <c r="AK143" s="652"/>
      <c r="AL143" s="652"/>
      <c r="AM143" s="652"/>
      <c r="AN143" s="652"/>
      <c r="AO143" s="652"/>
      <c r="AP143" s="652"/>
      <c r="AQ143" s="652"/>
      <c r="AR143" s="652"/>
      <c r="AS143" s="652"/>
      <c r="AT143" s="653"/>
      <c r="AU143" s="167"/>
      <c r="AV143" s="177"/>
      <c r="AW143" s="178"/>
      <c r="AX143" s="167"/>
      <c r="AY143" s="167"/>
      <c r="AZ143" s="167"/>
      <c r="BA143" s="167"/>
      <c r="BB143" s="167"/>
      <c r="BC143" s="167"/>
      <c r="BD143" s="167"/>
      <c r="BE143" s="167"/>
      <c r="BF143" s="167"/>
      <c r="BG143" s="167"/>
      <c r="BH143" s="167"/>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67"/>
      <c r="CO143" s="168"/>
    </row>
    <row r="144" spans="1:93" s="147" customFormat="1" ht="4.9000000000000004" customHeight="1" x14ac:dyDescent="0.3">
      <c r="A144" s="171"/>
      <c r="B144" s="171"/>
      <c r="C144" s="171"/>
      <c r="D144" s="172"/>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c r="CB144" s="174"/>
      <c r="CC144" s="174"/>
      <c r="CD144" s="174"/>
      <c r="CE144" s="174"/>
      <c r="CF144" s="174"/>
    </row>
    <row r="145" spans="1:134" s="147" customFormat="1" ht="4.9000000000000004" customHeight="1" x14ac:dyDescent="0.3">
      <c r="A145" s="149"/>
      <c r="B145" s="149"/>
      <c r="C145" s="149"/>
      <c r="D145" s="150"/>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86"/>
      <c r="AJ145" s="186"/>
      <c r="AK145" s="186"/>
      <c r="AL145" s="186"/>
      <c r="AM145" s="186"/>
      <c r="AN145" s="186"/>
      <c r="AO145" s="186"/>
      <c r="AP145" s="186"/>
      <c r="AQ145" s="186"/>
      <c r="AR145" s="186"/>
      <c r="AS145" s="186"/>
      <c r="AT145" s="186"/>
      <c r="AU145" s="186"/>
      <c r="AV145" s="186"/>
      <c r="AW145" s="186"/>
      <c r="AX145" s="186"/>
      <c r="AY145" s="186"/>
      <c r="AZ145" s="186"/>
      <c r="BA145" s="186"/>
      <c r="BB145" s="186"/>
      <c r="BC145" s="186"/>
      <c r="BD145" s="186"/>
      <c r="BE145" s="186"/>
      <c r="BF145" s="186"/>
      <c r="BG145" s="186"/>
      <c r="BH145" s="186"/>
      <c r="BI145" s="186"/>
      <c r="BJ145" s="186"/>
      <c r="BK145" s="186"/>
      <c r="BL145" s="186"/>
      <c r="BM145" s="186"/>
      <c r="BN145" s="186"/>
      <c r="BO145" s="186"/>
      <c r="BP145" s="186"/>
      <c r="BQ145" s="186"/>
      <c r="BR145" s="186"/>
      <c r="BS145" s="186"/>
      <c r="BT145" s="186"/>
      <c r="BU145" s="186"/>
      <c r="BV145" s="186"/>
      <c r="BW145" s="186"/>
      <c r="BX145" s="186"/>
      <c r="BY145" s="186"/>
      <c r="BZ145" s="186"/>
      <c r="CA145" s="186"/>
      <c r="CB145" s="186"/>
      <c r="CC145" s="186"/>
      <c r="CD145" s="186"/>
      <c r="CE145" s="186"/>
      <c r="CF145" s="186"/>
    </row>
    <row r="146" spans="1:134" ht="24" customHeight="1" x14ac:dyDescent="0.25">
      <c r="C146" s="164" t="s">
        <v>157</v>
      </c>
      <c r="D146" s="165" t="s">
        <v>141</v>
      </c>
      <c r="E146" s="625" t="s">
        <v>568</v>
      </c>
      <c r="F146" s="625"/>
      <c r="G146" s="625"/>
      <c r="H146" s="625"/>
      <c r="I146" s="625"/>
      <c r="J146" s="625"/>
      <c r="K146" s="625"/>
      <c r="L146" s="625"/>
      <c r="M146" s="625"/>
      <c r="N146" s="625"/>
      <c r="O146" s="625"/>
      <c r="P146" s="625"/>
      <c r="Q146" s="625"/>
      <c r="R146" s="625"/>
      <c r="S146" s="625"/>
      <c r="T146" s="625"/>
      <c r="U146" s="625"/>
      <c r="V146" s="625"/>
      <c r="W146" s="625"/>
      <c r="X146" s="625"/>
      <c r="Y146" s="625"/>
      <c r="Z146" s="625"/>
      <c r="AA146" s="625"/>
      <c r="AB146" s="625"/>
      <c r="AC146" s="625"/>
      <c r="AD146" s="625"/>
      <c r="AE146" s="625"/>
      <c r="AF146" s="625"/>
      <c r="AG146" s="625"/>
      <c r="AH146" s="625"/>
      <c r="AI146" s="166"/>
      <c r="AJ146" s="651"/>
      <c r="AK146" s="652"/>
      <c r="AL146" s="652"/>
      <c r="AM146" s="652"/>
      <c r="AN146" s="652"/>
      <c r="AO146" s="652"/>
      <c r="AP146" s="652"/>
      <c r="AQ146" s="652"/>
      <c r="AR146" s="652"/>
      <c r="AS146" s="652"/>
      <c r="AT146" s="653"/>
      <c r="AU146" s="167"/>
      <c r="AV146" s="177"/>
      <c r="AW146" s="178"/>
      <c r="AX146" s="167"/>
      <c r="AY146" s="167"/>
      <c r="AZ146" s="167"/>
      <c r="BA146" s="167"/>
      <c r="BB146" s="167"/>
      <c r="BC146" s="167"/>
      <c r="BD146" s="167"/>
      <c r="BE146" s="167"/>
      <c r="BF146" s="167"/>
      <c r="BG146" s="167"/>
      <c r="BH146" s="167"/>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67"/>
      <c r="CO146" s="168"/>
    </row>
    <row r="147" spans="1:134" s="147" customFormat="1" ht="4.9000000000000004" customHeight="1" x14ac:dyDescent="0.3">
      <c r="A147" s="171"/>
      <c r="B147" s="171"/>
      <c r="C147" s="171"/>
      <c r="D147" s="172"/>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row>
    <row r="148" spans="1:134" s="147" customFormat="1" ht="4.9000000000000004" customHeight="1" x14ac:dyDescent="0.3">
      <c r="A148" s="149"/>
      <c r="B148" s="149"/>
      <c r="C148" s="151"/>
      <c r="D148" s="150"/>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86"/>
      <c r="AJ148" s="186"/>
      <c r="AK148" s="186"/>
      <c r="AL148" s="186"/>
      <c r="AM148" s="186"/>
      <c r="AN148" s="186"/>
      <c r="AO148" s="186"/>
      <c r="AP148" s="186"/>
      <c r="AQ148" s="186"/>
      <c r="AR148" s="186"/>
      <c r="AS148" s="186"/>
      <c r="AT148" s="186"/>
      <c r="AU148" s="186"/>
      <c r="AV148" s="186"/>
      <c r="AW148" s="186"/>
      <c r="AX148" s="186"/>
      <c r="AY148" s="186"/>
      <c r="AZ148" s="186"/>
      <c r="BA148" s="186"/>
      <c r="BB148" s="186"/>
      <c r="BC148" s="186"/>
      <c r="BD148" s="186"/>
      <c r="BE148" s="186"/>
      <c r="BF148" s="186"/>
      <c r="BG148" s="186"/>
      <c r="BH148" s="186"/>
      <c r="BI148" s="186"/>
      <c r="BJ148" s="186"/>
      <c r="BK148" s="186"/>
      <c r="BL148" s="186"/>
      <c r="BM148" s="186"/>
      <c r="BN148" s="186"/>
      <c r="BO148" s="186"/>
      <c r="BP148" s="186"/>
      <c r="BQ148" s="186"/>
      <c r="BR148" s="186"/>
      <c r="BS148" s="186"/>
      <c r="BT148" s="186"/>
      <c r="BU148" s="186"/>
      <c r="BV148" s="186"/>
      <c r="BW148" s="186"/>
      <c r="BX148" s="186"/>
      <c r="BY148" s="186"/>
      <c r="BZ148" s="186"/>
      <c r="CA148" s="186"/>
      <c r="CB148" s="186"/>
      <c r="CC148" s="186"/>
      <c r="CD148" s="186"/>
      <c r="CE148" s="186"/>
      <c r="CF148" s="186"/>
    </row>
    <row r="149" spans="1:134" ht="13" x14ac:dyDescent="0.25">
      <c r="C149" s="164" t="s">
        <v>158</v>
      </c>
      <c r="D149" s="165" t="s">
        <v>141</v>
      </c>
      <c r="E149" s="625" t="s">
        <v>615</v>
      </c>
      <c r="F149" s="625"/>
      <c r="G149" s="625"/>
      <c r="H149" s="625"/>
      <c r="I149" s="625"/>
      <c r="J149" s="625"/>
      <c r="K149" s="625"/>
      <c r="L149" s="625"/>
      <c r="M149" s="625"/>
      <c r="N149" s="625"/>
      <c r="O149" s="625"/>
      <c r="P149" s="625"/>
      <c r="Q149" s="625"/>
      <c r="R149" s="625"/>
      <c r="S149" s="625"/>
      <c r="T149" s="625"/>
      <c r="U149" s="625"/>
      <c r="V149" s="625"/>
      <c r="W149" s="625"/>
      <c r="X149" s="625"/>
      <c r="Y149" s="625"/>
      <c r="Z149" s="625"/>
      <c r="AA149" s="625"/>
      <c r="AB149" s="625"/>
      <c r="AC149" s="625"/>
      <c r="AD149" s="625"/>
      <c r="AE149" s="625"/>
      <c r="AF149" s="625"/>
      <c r="AG149" s="625"/>
      <c r="AH149" s="625"/>
      <c r="AI149" s="166"/>
      <c r="AJ149" s="626"/>
      <c r="AK149" s="627"/>
      <c r="AL149" s="627"/>
      <c r="AM149" s="627"/>
      <c r="AN149" s="627"/>
      <c r="AO149" s="627"/>
      <c r="AP149" s="627"/>
      <c r="AQ149" s="627"/>
      <c r="AR149" s="627"/>
      <c r="AS149" s="627"/>
      <c r="AT149" s="628"/>
      <c r="AU149" s="167"/>
      <c r="AV149" s="177"/>
      <c r="AW149" s="178"/>
      <c r="AX149" s="167"/>
      <c r="AY149" s="167"/>
      <c r="AZ149" s="167"/>
      <c r="BA149" s="167"/>
      <c r="BB149" s="167"/>
      <c r="BC149" s="167"/>
      <c r="BD149" s="167"/>
      <c r="BE149" s="167"/>
      <c r="BF149" s="167"/>
      <c r="BG149" s="167"/>
      <c r="BH149" s="167"/>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67"/>
      <c r="CO149" s="168"/>
    </row>
    <row r="150" spans="1:134" s="147" customFormat="1" ht="11.5" customHeight="1" x14ac:dyDescent="0.3">
      <c r="A150" s="149"/>
      <c r="B150" s="149"/>
      <c r="C150" s="151"/>
      <c r="D150" s="150"/>
      <c r="E150" s="344"/>
      <c r="F150" s="344"/>
      <c r="G150" s="344"/>
      <c r="H150" s="344"/>
      <c r="I150" s="344"/>
      <c r="J150" s="344"/>
      <c r="K150" s="344"/>
      <c r="L150" s="344"/>
      <c r="M150" s="344"/>
      <c r="N150" s="344"/>
      <c r="O150" s="344"/>
      <c r="P150" s="344"/>
      <c r="Q150" s="344"/>
      <c r="R150" s="344"/>
      <c r="S150" s="344"/>
      <c r="T150" s="344"/>
      <c r="U150" s="344"/>
      <c r="V150" s="344"/>
      <c r="W150" s="344"/>
      <c r="X150" s="344"/>
      <c r="Y150" s="344"/>
      <c r="Z150" s="344"/>
      <c r="AA150" s="344"/>
      <c r="AB150" s="344"/>
      <c r="AC150" s="344"/>
      <c r="AD150" s="344"/>
      <c r="AE150" s="344"/>
      <c r="AF150" s="344"/>
      <c r="AG150" s="344"/>
      <c r="AH150" s="344"/>
      <c r="AI150" s="186"/>
      <c r="AJ150" s="645" t="str">
        <f>IF(AJ149="Saison 4 et plus","Si « Saison 4 et plus », la demande n'est pas admissible","")</f>
        <v/>
      </c>
      <c r="AK150" s="645"/>
      <c r="AL150" s="645"/>
      <c r="AM150" s="645"/>
      <c r="AN150" s="645"/>
      <c r="AO150" s="645"/>
      <c r="AP150" s="645"/>
      <c r="AQ150" s="645"/>
      <c r="AR150" s="645"/>
      <c r="AS150" s="645"/>
      <c r="AT150" s="645"/>
      <c r="AU150" s="645"/>
      <c r="AV150" s="645"/>
      <c r="AW150" s="645"/>
      <c r="AX150" s="645"/>
      <c r="AY150" s="645"/>
      <c r="AZ150" s="645"/>
      <c r="BA150" s="645"/>
      <c r="BB150" s="645"/>
      <c r="BC150" s="645"/>
      <c r="BD150" s="645"/>
      <c r="BE150" s="645"/>
      <c r="BF150" s="645"/>
      <c r="BG150" s="645"/>
      <c r="BH150" s="645"/>
      <c r="BI150" s="645"/>
      <c r="BJ150" s="645"/>
      <c r="BK150" s="645"/>
      <c r="BL150" s="645"/>
      <c r="BM150" s="645"/>
      <c r="BN150" s="645"/>
      <c r="BO150" s="645"/>
      <c r="BP150" s="645"/>
      <c r="BQ150" s="645"/>
      <c r="BR150" s="645"/>
      <c r="BS150" s="645"/>
      <c r="BT150" s="645"/>
      <c r="BU150" s="645"/>
      <c r="BV150" s="645"/>
      <c r="BW150" s="645"/>
      <c r="BX150" s="645"/>
      <c r="BY150" s="645"/>
      <c r="BZ150" s="645"/>
      <c r="CA150" s="645"/>
      <c r="CB150" s="645"/>
      <c r="CC150" s="645"/>
      <c r="CD150" s="645"/>
      <c r="CE150" s="645"/>
      <c r="CF150" s="186"/>
      <c r="CI150" s="349"/>
      <c r="CJ150" s="349"/>
      <c r="CK150" s="349"/>
      <c r="CL150" s="349"/>
      <c r="CM150" s="349"/>
      <c r="CN150" s="349"/>
      <c r="CO150" s="349"/>
      <c r="CP150" s="349"/>
      <c r="CQ150" s="349"/>
      <c r="CR150" s="349"/>
      <c r="CS150" s="349"/>
      <c r="CT150" s="349"/>
      <c r="CU150" s="349"/>
      <c r="CV150" s="349"/>
      <c r="CW150" s="349"/>
      <c r="CX150" s="349"/>
      <c r="CY150" s="349"/>
      <c r="CZ150" s="349"/>
      <c r="DA150" s="349"/>
      <c r="DB150" s="349"/>
      <c r="DC150" s="349"/>
      <c r="DD150" s="349"/>
      <c r="DE150" s="349"/>
      <c r="DF150" s="349"/>
      <c r="DG150" s="349"/>
      <c r="DH150" s="349"/>
      <c r="DI150" s="349"/>
      <c r="DJ150" s="349"/>
      <c r="DK150" s="349"/>
      <c r="DL150" s="349"/>
      <c r="DM150" s="349"/>
      <c r="DN150" s="349"/>
      <c r="DO150" s="349"/>
      <c r="DP150" s="349"/>
      <c r="DQ150" s="349"/>
      <c r="DR150" s="349"/>
      <c r="DS150" s="349"/>
      <c r="DT150" s="349"/>
      <c r="DU150" s="349"/>
      <c r="DV150" s="349"/>
      <c r="DW150" s="349"/>
      <c r="DX150" s="349"/>
      <c r="DY150" s="349"/>
      <c r="DZ150" s="349"/>
      <c r="EA150" s="349"/>
      <c r="EB150" s="349"/>
      <c r="EC150" s="349"/>
      <c r="ED150" s="349"/>
    </row>
    <row r="151" spans="1:134" s="147" customFormat="1" ht="4.9000000000000004" customHeight="1" x14ac:dyDescent="0.3">
      <c r="A151" s="171"/>
      <c r="B151" s="171"/>
      <c r="C151" s="173"/>
      <c r="D151" s="172"/>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row>
    <row r="152" spans="1:134" s="147" customFormat="1" ht="4.9000000000000004" customHeight="1" x14ac:dyDescent="0.3">
      <c r="A152" s="225"/>
      <c r="B152" s="225"/>
      <c r="C152" s="227"/>
      <c r="D152" s="226"/>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4"/>
      <c r="AJ152" s="224"/>
      <c r="AK152" s="224"/>
      <c r="AL152" s="224"/>
      <c r="AM152" s="224"/>
      <c r="AN152" s="224"/>
      <c r="AO152" s="224"/>
      <c r="AP152" s="224"/>
      <c r="AQ152" s="224"/>
      <c r="AR152" s="224"/>
      <c r="AS152" s="224"/>
      <c r="AT152" s="224"/>
      <c r="AU152" s="224"/>
      <c r="AV152" s="224"/>
      <c r="AW152" s="224"/>
      <c r="AX152" s="224"/>
      <c r="AY152" s="224"/>
      <c r="AZ152" s="224"/>
      <c r="BA152" s="224"/>
      <c r="BB152" s="224"/>
      <c r="BC152" s="224"/>
      <c r="BD152" s="224"/>
      <c r="BE152" s="224"/>
      <c r="BF152" s="224"/>
      <c r="BG152" s="224"/>
      <c r="BH152" s="224"/>
      <c r="BI152" s="224"/>
      <c r="BJ152" s="224"/>
      <c r="BK152" s="224"/>
      <c r="BL152" s="224"/>
      <c r="BM152" s="224"/>
      <c r="BN152" s="224"/>
      <c r="BO152" s="224"/>
      <c r="BP152" s="224"/>
      <c r="BQ152" s="224"/>
      <c r="BR152" s="224"/>
      <c r="BS152" s="224"/>
      <c r="BT152" s="224"/>
      <c r="BU152" s="224"/>
      <c r="BV152" s="224"/>
      <c r="BW152" s="224"/>
      <c r="BX152" s="224"/>
      <c r="BY152" s="224"/>
      <c r="BZ152" s="224"/>
      <c r="CA152" s="224"/>
      <c r="CB152" s="224"/>
      <c r="CC152" s="224"/>
      <c r="CD152" s="224"/>
      <c r="CE152" s="224"/>
      <c r="CF152" s="224"/>
    </row>
    <row r="153" spans="1:134" ht="13" x14ac:dyDescent="0.25">
      <c r="C153" s="164" t="s">
        <v>159</v>
      </c>
      <c r="D153" s="165" t="s">
        <v>141</v>
      </c>
      <c r="E153" s="625" t="s">
        <v>224</v>
      </c>
      <c r="F153" s="625"/>
      <c r="G153" s="625"/>
      <c r="H153" s="625"/>
      <c r="I153" s="625"/>
      <c r="J153" s="625"/>
      <c r="K153" s="625"/>
      <c r="L153" s="625"/>
      <c r="M153" s="625"/>
      <c r="N153" s="625"/>
      <c r="O153" s="625"/>
      <c r="P153" s="625"/>
      <c r="Q153" s="625"/>
      <c r="R153" s="625"/>
      <c r="S153" s="625"/>
      <c r="T153" s="625"/>
      <c r="U153" s="625"/>
      <c r="V153" s="625"/>
      <c r="W153" s="625"/>
      <c r="X153" s="625"/>
      <c r="Y153" s="625"/>
      <c r="Z153" s="625"/>
      <c r="AA153" s="625"/>
      <c r="AB153" s="625"/>
      <c r="AC153" s="625"/>
      <c r="AD153" s="625"/>
      <c r="AE153" s="625"/>
      <c r="AF153" s="625"/>
      <c r="AG153" s="625"/>
      <c r="AH153" s="625"/>
      <c r="AI153" s="166"/>
      <c r="AJ153" s="654"/>
      <c r="AK153" s="655"/>
      <c r="AL153" s="655"/>
      <c r="AM153" s="655"/>
      <c r="AN153" s="655"/>
      <c r="AO153" s="655"/>
      <c r="AP153" s="655"/>
      <c r="AQ153" s="655"/>
      <c r="AR153" s="655"/>
      <c r="AS153" s="655"/>
      <c r="AT153" s="655"/>
      <c r="AU153" s="655"/>
      <c r="AV153" s="655"/>
      <c r="AW153" s="655"/>
      <c r="AX153" s="655"/>
      <c r="AY153" s="655"/>
      <c r="AZ153" s="655"/>
      <c r="BA153" s="655"/>
      <c r="BB153" s="655"/>
      <c r="BC153" s="655"/>
      <c r="BD153" s="655"/>
      <c r="BE153" s="655"/>
      <c r="BF153" s="655"/>
      <c r="BG153" s="655"/>
      <c r="BH153" s="655"/>
      <c r="BI153" s="655"/>
      <c r="BJ153" s="655"/>
      <c r="BK153" s="655"/>
      <c r="BL153" s="655"/>
      <c r="BM153" s="655"/>
      <c r="BN153" s="655"/>
      <c r="BO153" s="655"/>
      <c r="BP153" s="655"/>
      <c r="BQ153" s="655"/>
      <c r="BR153" s="655"/>
      <c r="BS153" s="655"/>
      <c r="BT153" s="655"/>
      <c r="BU153" s="655"/>
      <c r="BV153" s="655"/>
      <c r="BW153" s="655"/>
      <c r="BX153" s="655"/>
      <c r="BY153" s="655"/>
      <c r="BZ153" s="655"/>
      <c r="CA153" s="655"/>
      <c r="CB153" s="655"/>
      <c r="CC153" s="655"/>
      <c r="CD153" s="655"/>
      <c r="CE153" s="656"/>
      <c r="CF153" s="167"/>
      <c r="CI153" s="340"/>
      <c r="CJ153" s="340"/>
      <c r="CK153" s="340"/>
      <c r="CL153" s="340"/>
      <c r="CM153" s="340"/>
      <c r="CN153" s="340"/>
      <c r="CO153" s="341"/>
      <c r="CP153" s="340"/>
      <c r="CQ153" s="340"/>
    </row>
    <row r="154" spans="1:134" s="147" customFormat="1" ht="14.15" customHeight="1" x14ac:dyDescent="0.3">
      <c r="A154" s="149"/>
      <c r="B154" s="149"/>
      <c r="C154" s="149"/>
      <c r="D154" s="150"/>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c r="AB154" s="344"/>
      <c r="AC154" s="344"/>
      <c r="AD154" s="344"/>
      <c r="AE154" s="344"/>
      <c r="AF154" s="344"/>
      <c r="AG154" s="344"/>
      <c r="AH154" s="344"/>
      <c r="AI154" s="186"/>
      <c r="AJ154" s="633" t="s">
        <v>226</v>
      </c>
      <c r="AK154" s="633"/>
      <c r="AL154" s="633"/>
      <c r="AM154" s="633"/>
      <c r="AN154" s="633"/>
      <c r="AO154" s="633"/>
      <c r="AP154" s="633"/>
      <c r="AQ154" s="633"/>
      <c r="AR154" s="633"/>
      <c r="AS154" s="633"/>
      <c r="AT154" s="633"/>
      <c r="AU154" s="633"/>
      <c r="AV154" s="633"/>
      <c r="AW154" s="633"/>
      <c r="AX154" s="633"/>
      <c r="AY154" s="633"/>
      <c r="AZ154" s="633"/>
      <c r="BA154" s="633"/>
      <c r="BB154" s="633"/>
      <c r="BC154" s="633"/>
      <c r="BD154" s="633"/>
      <c r="BE154" s="633"/>
      <c r="BF154" s="633"/>
      <c r="BG154" s="633"/>
      <c r="BH154" s="633"/>
      <c r="BI154" s="633"/>
      <c r="BJ154" s="633"/>
      <c r="BK154" s="633"/>
      <c r="BL154" s="633"/>
      <c r="BM154" s="633"/>
      <c r="BN154" s="633"/>
      <c r="BO154" s="633"/>
      <c r="BP154" s="633"/>
      <c r="BQ154" s="633"/>
      <c r="BR154" s="633"/>
      <c r="BS154" s="633"/>
      <c r="BT154" s="633"/>
      <c r="BU154" s="633"/>
      <c r="BV154" s="633"/>
      <c r="BW154" s="633"/>
      <c r="BX154" s="633"/>
      <c r="BY154" s="633"/>
      <c r="BZ154" s="633"/>
      <c r="CA154" s="633"/>
      <c r="CB154" s="633"/>
      <c r="CC154" s="633"/>
      <c r="CD154" s="633"/>
      <c r="CE154" s="633"/>
      <c r="CF154" s="186"/>
      <c r="CI154" s="342"/>
      <c r="CJ154" s="342"/>
      <c r="CK154" s="342"/>
      <c r="CL154" s="342"/>
      <c r="CM154" s="342"/>
      <c r="CN154" s="342"/>
      <c r="CO154" s="342"/>
      <c r="CP154" s="342"/>
      <c r="CQ154" s="342"/>
    </row>
    <row r="155" spans="1:134" s="147" customFormat="1" ht="4.9000000000000004" customHeight="1" x14ac:dyDescent="0.3">
      <c r="A155" s="171"/>
      <c r="B155" s="171"/>
      <c r="C155" s="171"/>
      <c r="D155" s="172"/>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174"/>
      <c r="BI155" s="174"/>
      <c r="BJ155" s="174"/>
      <c r="BK155" s="174"/>
      <c r="BL155" s="174"/>
      <c r="BM155" s="174"/>
      <c r="BN155" s="174"/>
      <c r="BO155" s="174"/>
      <c r="BP155" s="174"/>
      <c r="BQ155" s="174"/>
      <c r="BR155" s="174"/>
      <c r="BS155" s="174"/>
      <c r="BT155" s="174"/>
      <c r="BU155" s="174"/>
      <c r="BV155" s="174"/>
      <c r="BW155" s="174"/>
      <c r="BX155" s="174"/>
      <c r="BY155" s="174"/>
      <c r="BZ155" s="174"/>
      <c r="CA155" s="174"/>
      <c r="CB155" s="174"/>
      <c r="CC155" s="174"/>
      <c r="CD155" s="174"/>
      <c r="CE155" s="174"/>
      <c r="CF155" s="174"/>
      <c r="CI155" s="342"/>
      <c r="CJ155" s="342"/>
      <c r="CK155" s="342"/>
      <c r="CL155" s="342"/>
      <c r="CM155" s="342"/>
      <c r="CN155" s="342"/>
      <c r="CO155" s="342"/>
      <c r="CP155" s="342"/>
      <c r="CQ155" s="342"/>
    </row>
    <row r="156" spans="1:134" ht="4.9000000000000004" customHeight="1" x14ac:dyDescent="0.25">
      <c r="A156" s="153"/>
      <c r="B156" s="153"/>
      <c r="C156" s="154"/>
      <c r="D156" s="155"/>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61"/>
      <c r="AJ156" s="161"/>
      <c r="AK156" s="162"/>
      <c r="AL156" s="162"/>
      <c r="AM156" s="162"/>
      <c r="AN156" s="162"/>
      <c r="AO156" s="162"/>
      <c r="AP156" s="162"/>
      <c r="AQ156" s="162"/>
      <c r="AR156" s="162"/>
      <c r="AS156" s="162"/>
      <c r="AT156" s="162"/>
      <c r="AU156" s="162"/>
      <c r="AV156" s="162"/>
      <c r="AW156" s="162"/>
      <c r="AX156" s="162"/>
      <c r="AY156" s="162"/>
      <c r="AZ156" s="162"/>
      <c r="BA156" s="162"/>
      <c r="BB156" s="162"/>
      <c r="BC156" s="162"/>
      <c r="BD156" s="162"/>
      <c r="BE156" s="162"/>
      <c r="BF156" s="162"/>
      <c r="BG156" s="162"/>
      <c r="BH156" s="162"/>
      <c r="BI156" s="162"/>
      <c r="BJ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c r="CF156" s="163"/>
      <c r="CI156" s="340"/>
      <c r="CJ156" s="340"/>
      <c r="CK156" s="340"/>
      <c r="CL156" s="340"/>
      <c r="CM156" s="340"/>
      <c r="CN156" s="340"/>
      <c r="CO156" s="340"/>
      <c r="CP156" s="340"/>
      <c r="CQ156" s="340"/>
    </row>
    <row r="157" spans="1:134" ht="13" x14ac:dyDescent="0.25">
      <c r="C157" s="164" t="s">
        <v>160</v>
      </c>
      <c r="D157" s="165" t="s">
        <v>141</v>
      </c>
      <c r="E157" s="625" t="s">
        <v>186</v>
      </c>
      <c r="F157" s="625"/>
      <c r="G157" s="625"/>
      <c r="H157" s="625"/>
      <c r="I157" s="625"/>
      <c r="J157" s="625"/>
      <c r="K157" s="625"/>
      <c r="L157" s="625"/>
      <c r="M157" s="625"/>
      <c r="N157" s="625"/>
      <c r="O157" s="625"/>
      <c r="P157" s="625"/>
      <c r="Q157" s="625"/>
      <c r="R157" s="625"/>
      <c r="S157" s="625"/>
      <c r="T157" s="625"/>
      <c r="U157" s="625"/>
      <c r="V157" s="625"/>
      <c r="W157" s="625"/>
      <c r="X157" s="625"/>
      <c r="Y157" s="625"/>
      <c r="Z157" s="625"/>
      <c r="AA157" s="625"/>
      <c r="AB157" s="625"/>
      <c r="AC157" s="625"/>
      <c r="AD157" s="625"/>
      <c r="AE157" s="625"/>
      <c r="AF157" s="625"/>
      <c r="AG157" s="625"/>
      <c r="AH157" s="625"/>
      <c r="AI157" s="166"/>
      <c r="AJ157" s="654"/>
      <c r="AK157" s="655"/>
      <c r="AL157" s="655"/>
      <c r="AM157" s="655"/>
      <c r="AN157" s="655"/>
      <c r="AO157" s="655"/>
      <c r="AP157" s="655"/>
      <c r="AQ157" s="655"/>
      <c r="AR157" s="655"/>
      <c r="AS157" s="655"/>
      <c r="AT157" s="655"/>
      <c r="AU157" s="655"/>
      <c r="AV157" s="655"/>
      <c r="AW157" s="655"/>
      <c r="AX157" s="655"/>
      <c r="AY157" s="655"/>
      <c r="AZ157" s="655"/>
      <c r="BA157" s="655"/>
      <c r="BB157" s="655"/>
      <c r="BC157" s="655"/>
      <c r="BD157" s="655"/>
      <c r="BE157" s="655"/>
      <c r="BF157" s="655"/>
      <c r="BG157" s="655"/>
      <c r="BH157" s="655"/>
      <c r="BI157" s="655"/>
      <c r="BJ157" s="655"/>
      <c r="BK157" s="655"/>
      <c r="BL157" s="655"/>
      <c r="BM157" s="655"/>
      <c r="BN157" s="655"/>
      <c r="BO157" s="655"/>
      <c r="BP157" s="655"/>
      <c r="BQ157" s="655"/>
      <c r="BR157" s="655"/>
      <c r="BS157" s="655"/>
      <c r="BT157" s="655"/>
      <c r="BU157" s="655"/>
      <c r="BV157" s="655"/>
      <c r="BW157" s="655"/>
      <c r="BX157" s="655"/>
      <c r="BY157" s="655"/>
      <c r="BZ157" s="655"/>
      <c r="CA157" s="655"/>
      <c r="CB157" s="655"/>
      <c r="CC157" s="655"/>
      <c r="CD157" s="655"/>
      <c r="CE157" s="656"/>
      <c r="CF157" s="167"/>
      <c r="CI157" s="340"/>
      <c r="CJ157" s="340"/>
      <c r="CK157" s="340"/>
      <c r="CL157" s="340"/>
      <c r="CM157" s="340"/>
      <c r="CN157" s="340"/>
      <c r="CO157" s="341"/>
      <c r="CP157" s="340"/>
      <c r="CQ157" s="340"/>
    </row>
    <row r="158" spans="1:134" s="147" customFormat="1" ht="4.9000000000000004" customHeight="1" x14ac:dyDescent="0.3">
      <c r="A158" s="171"/>
      <c r="B158" s="171"/>
      <c r="C158" s="171"/>
      <c r="D158" s="172"/>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c r="BD158" s="174"/>
      <c r="BE158" s="174"/>
      <c r="BF158" s="174"/>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c r="CB158" s="174"/>
      <c r="CC158" s="174"/>
      <c r="CD158" s="174"/>
      <c r="CE158" s="174"/>
      <c r="CF158" s="174"/>
      <c r="CI158" s="342"/>
      <c r="CJ158" s="342"/>
      <c r="CK158" s="342"/>
      <c r="CL158" s="342"/>
      <c r="CM158" s="342"/>
      <c r="CN158" s="342"/>
      <c r="CO158" s="342"/>
      <c r="CP158" s="342"/>
      <c r="CQ158" s="342"/>
    </row>
    <row r="159" spans="1:134" ht="4.9000000000000004" customHeight="1" x14ac:dyDescent="0.25">
      <c r="A159" s="153"/>
      <c r="B159" s="153"/>
      <c r="C159" s="154"/>
      <c r="D159" s="155"/>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61"/>
      <c r="AJ159" s="161"/>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2"/>
      <c r="BG159" s="162"/>
      <c r="BH159" s="162"/>
      <c r="BI159" s="162"/>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3"/>
      <c r="CI159" s="340"/>
      <c r="CJ159" s="340"/>
      <c r="CK159" s="340"/>
      <c r="CL159" s="340"/>
      <c r="CM159" s="340"/>
      <c r="CN159" s="340"/>
      <c r="CO159" s="340"/>
      <c r="CP159" s="340"/>
      <c r="CQ159" s="340"/>
    </row>
    <row r="160" spans="1:134" ht="13" customHeight="1" x14ac:dyDescent="0.25">
      <c r="C160" s="164" t="s">
        <v>161</v>
      </c>
      <c r="D160" s="165" t="s">
        <v>141</v>
      </c>
      <c r="E160" s="625" t="s">
        <v>225</v>
      </c>
      <c r="F160" s="625"/>
      <c r="G160" s="625"/>
      <c r="H160" s="625"/>
      <c r="I160" s="625"/>
      <c r="J160" s="625"/>
      <c r="K160" s="625"/>
      <c r="L160" s="625"/>
      <c r="M160" s="625"/>
      <c r="N160" s="625"/>
      <c r="O160" s="625"/>
      <c r="P160" s="625"/>
      <c r="Q160" s="625"/>
      <c r="R160" s="625"/>
      <c r="S160" s="625"/>
      <c r="T160" s="625"/>
      <c r="U160" s="625"/>
      <c r="V160" s="625"/>
      <c r="W160" s="625"/>
      <c r="X160" s="625"/>
      <c r="Y160" s="625"/>
      <c r="Z160" s="625"/>
      <c r="AA160" s="625"/>
      <c r="AB160" s="625"/>
      <c r="AC160" s="625"/>
      <c r="AD160" s="625"/>
      <c r="AE160" s="625"/>
      <c r="AF160" s="625"/>
      <c r="AG160" s="625"/>
      <c r="AH160" s="625"/>
      <c r="AI160" s="166"/>
      <c r="AJ160" s="654"/>
      <c r="AK160" s="655"/>
      <c r="AL160" s="655"/>
      <c r="AM160" s="655"/>
      <c r="AN160" s="655"/>
      <c r="AO160" s="655"/>
      <c r="AP160" s="655"/>
      <c r="AQ160" s="655"/>
      <c r="AR160" s="655"/>
      <c r="AS160" s="655"/>
      <c r="AT160" s="655"/>
      <c r="AU160" s="655"/>
      <c r="AV160" s="655"/>
      <c r="AW160" s="655"/>
      <c r="AX160" s="655"/>
      <c r="AY160" s="655"/>
      <c r="AZ160" s="655"/>
      <c r="BA160" s="655"/>
      <c r="BB160" s="655"/>
      <c r="BC160" s="655"/>
      <c r="BD160" s="655"/>
      <c r="BE160" s="655"/>
      <c r="BF160" s="655"/>
      <c r="BG160" s="655"/>
      <c r="BH160" s="655"/>
      <c r="BI160" s="655"/>
      <c r="BJ160" s="655"/>
      <c r="BK160" s="655"/>
      <c r="BL160" s="655"/>
      <c r="BM160" s="655"/>
      <c r="BN160" s="655"/>
      <c r="BO160" s="655"/>
      <c r="BP160" s="655"/>
      <c r="BQ160" s="655"/>
      <c r="BR160" s="655"/>
      <c r="BS160" s="655"/>
      <c r="BT160" s="655"/>
      <c r="BU160" s="655"/>
      <c r="BV160" s="655"/>
      <c r="BW160" s="655"/>
      <c r="BX160" s="655"/>
      <c r="BY160" s="655"/>
      <c r="BZ160" s="655"/>
      <c r="CA160" s="655"/>
      <c r="CB160" s="655"/>
      <c r="CC160" s="655"/>
      <c r="CD160" s="655"/>
      <c r="CE160" s="656"/>
      <c r="CF160" s="167"/>
      <c r="CO160" s="168"/>
    </row>
    <row r="161" spans="1:93" s="147" customFormat="1" ht="11.5" customHeight="1" x14ac:dyDescent="0.3">
      <c r="A161" s="149"/>
      <c r="B161" s="149"/>
      <c r="C161" s="149"/>
      <c r="D161" s="150"/>
      <c r="E161" s="625"/>
      <c r="F161" s="625"/>
      <c r="G161" s="625"/>
      <c r="H161" s="625"/>
      <c r="I161" s="625"/>
      <c r="J161" s="625"/>
      <c r="K161" s="625"/>
      <c r="L161" s="625"/>
      <c r="M161" s="625"/>
      <c r="N161" s="625"/>
      <c r="O161" s="625"/>
      <c r="P161" s="625"/>
      <c r="Q161" s="625"/>
      <c r="R161" s="625"/>
      <c r="S161" s="625"/>
      <c r="T161" s="625"/>
      <c r="U161" s="625"/>
      <c r="V161" s="625"/>
      <c r="W161" s="625"/>
      <c r="X161" s="625"/>
      <c r="Y161" s="625"/>
      <c r="Z161" s="625"/>
      <c r="AA161" s="625"/>
      <c r="AB161" s="625"/>
      <c r="AC161" s="625"/>
      <c r="AD161" s="625"/>
      <c r="AE161" s="625"/>
      <c r="AF161" s="625"/>
      <c r="AG161" s="625"/>
      <c r="AH161" s="625"/>
      <c r="AI161" s="186"/>
      <c r="AJ161" s="647"/>
      <c r="AK161" s="647"/>
      <c r="AL161" s="647"/>
      <c r="AM161" s="647"/>
      <c r="AN161" s="647"/>
      <c r="AO161" s="647"/>
      <c r="AP161" s="647"/>
      <c r="AQ161" s="647"/>
      <c r="AR161" s="647"/>
      <c r="AS161" s="647"/>
      <c r="AT161" s="647"/>
      <c r="AU161" s="167"/>
      <c r="AV161" s="177"/>
      <c r="AW161" s="178"/>
      <c r="AX161" s="167"/>
      <c r="AY161" s="167"/>
      <c r="AZ161" s="167"/>
      <c r="BA161" s="167"/>
      <c r="BB161" s="167"/>
      <c r="BC161" s="167"/>
      <c r="BD161" s="167"/>
      <c r="BE161" s="167"/>
      <c r="BF161" s="167"/>
      <c r="BG161" s="167"/>
      <c r="BH161" s="167"/>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215"/>
      <c r="CF161" s="186"/>
    </row>
    <row r="162" spans="1:93" s="147" customFormat="1" ht="4.9000000000000004" customHeight="1" x14ac:dyDescent="0.3">
      <c r="A162" s="171"/>
      <c r="B162" s="171"/>
      <c r="C162" s="171"/>
      <c r="D162" s="172"/>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c r="CF162" s="174"/>
    </row>
    <row r="163" spans="1:93" s="147" customFormat="1" ht="4.9000000000000004" customHeight="1" x14ac:dyDescent="0.3">
      <c r="A163" s="149"/>
      <c r="B163" s="149"/>
      <c r="C163" s="149"/>
      <c r="D163" s="150"/>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86"/>
      <c r="AJ163" s="186"/>
      <c r="AK163" s="186"/>
      <c r="AL163" s="186"/>
      <c r="AM163" s="186"/>
      <c r="AN163" s="186"/>
      <c r="AO163" s="186"/>
      <c r="AP163" s="186"/>
      <c r="AQ163" s="186"/>
      <c r="AR163" s="186"/>
      <c r="AS163" s="186"/>
      <c r="AT163" s="186"/>
      <c r="AU163" s="186"/>
      <c r="AV163" s="186"/>
      <c r="AW163" s="186"/>
      <c r="AX163" s="186"/>
      <c r="AY163" s="186"/>
      <c r="AZ163" s="186"/>
      <c r="BA163" s="186"/>
      <c r="BB163" s="186"/>
      <c r="BC163" s="186"/>
      <c r="BD163" s="186"/>
      <c r="BE163" s="186"/>
      <c r="BF163" s="186"/>
      <c r="BG163" s="186"/>
      <c r="BH163" s="186"/>
      <c r="BI163" s="186"/>
      <c r="BJ163" s="186"/>
      <c r="BK163" s="186"/>
      <c r="BL163" s="186"/>
      <c r="BM163" s="186"/>
      <c r="BN163" s="186"/>
      <c r="BO163" s="186"/>
      <c r="BP163" s="186"/>
      <c r="BQ163" s="186"/>
      <c r="BR163" s="186"/>
      <c r="BS163" s="186"/>
      <c r="BT163" s="186"/>
      <c r="BU163" s="186"/>
      <c r="BV163" s="186"/>
      <c r="BW163" s="186"/>
      <c r="BX163" s="186"/>
      <c r="BY163" s="186"/>
      <c r="BZ163" s="186"/>
      <c r="CA163" s="186"/>
      <c r="CB163" s="186"/>
      <c r="CC163" s="186"/>
      <c r="CD163" s="186"/>
      <c r="CE163" s="186"/>
      <c r="CF163" s="186"/>
    </row>
    <row r="164" spans="1:93" ht="13" customHeight="1" x14ac:dyDescent="0.25">
      <c r="C164" s="164" t="s">
        <v>163</v>
      </c>
      <c r="D164" s="165" t="s">
        <v>141</v>
      </c>
      <c r="E164" s="625" t="s">
        <v>222</v>
      </c>
      <c r="F164" s="625"/>
      <c r="G164" s="625"/>
      <c r="H164" s="625"/>
      <c r="I164" s="625"/>
      <c r="J164" s="625"/>
      <c r="K164" s="625"/>
      <c r="L164" s="625"/>
      <c r="M164" s="625"/>
      <c r="N164" s="625"/>
      <c r="O164" s="625"/>
      <c r="P164" s="625"/>
      <c r="Q164" s="625"/>
      <c r="R164" s="625"/>
      <c r="S164" s="625"/>
      <c r="T164" s="625"/>
      <c r="U164" s="625"/>
      <c r="V164" s="625"/>
      <c r="W164" s="625"/>
      <c r="X164" s="625"/>
      <c r="Y164" s="625"/>
      <c r="Z164" s="625"/>
      <c r="AA164" s="625"/>
      <c r="AB164" s="625"/>
      <c r="AC164" s="625"/>
      <c r="AD164" s="625"/>
      <c r="AE164" s="625"/>
      <c r="AF164" s="625"/>
      <c r="AG164" s="625"/>
      <c r="AH164" s="625"/>
      <c r="AI164" s="166"/>
      <c r="AJ164" s="626"/>
      <c r="AK164" s="627"/>
      <c r="AL164" s="627"/>
      <c r="AM164" s="627"/>
      <c r="AN164" s="627"/>
      <c r="AO164" s="627"/>
      <c r="AP164" s="627"/>
      <c r="AQ164" s="627"/>
      <c r="AR164" s="627"/>
      <c r="AS164" s="627"/>
      <c r="AT164" s="628"/>
      <c r="AU164" s="167"/>
      <c r="AV164" s="177"/>
      <c r="AW164" s="178"/>
      <c r="AX164" s="167"/>
      <c r="AY164" s="167"/>
      <c r="AZ164" s="167"/>
      <c r="BA164" s="167"/>
      <c r="BB164" s="167"/>
      <c r="BC164" s="167"/>
      <c r="BD164" s="167"/>
      <c r="BE164" s="167"/>
      <c r="BF164" s="167"/>
      <c r="BG164" s="167"/>
      <c r="BH164" s="167"/>
      <c r="BI164" s="179"/>
      <c r="BJ164" s="179"/>
      <c r="BK164" s="179"/>
      <c r="BL164" s="179"/>
      <c r="BM164" s="179"/>
      <c r="BN164" s="179"/>
      <c r="BO164" s="179"/>
      <c r="BP164" s="179"/>
      <c r="BQ164" s="179"/>
      <c r="BR164" s="179"/>
      <c r="BS164" s="179"/>
      <c r="BT164" s="179"/>
      <c r="BU164" s="179"/>
      <c r="BV164" s="179"/>
      <c r="BW164" s="179"/>
      <c r="BX164" s="179"/>
      <c r="BY164" s="179"/>
      <c r="BZ164" s="179"/>
      <c r="CA164" s="179"/>
      <c r="CB164" s="179"/>
      <c r="CC164" s="179"/>
      <c r="CD164" s="179"/>
      <c r="CE164" s="179"/>
      <c r="CF164" s="167"/>
      <c r="CO164" s="168"/>
    </row>
    <row r="165" spans="1:93" s="147" customFormat="1" ht="11.5" customHeight="1" x14ac:dyDescent="0.3">
      <c r="A165" s="149"/>
      <c r="B165" s="149"/>
      <c r="C165" s="149"/>
      <c r="D165" s="150"/>
      <c r="E165" s="625"/>
      <c r="F165" s="625"/>
      <c r="G165" s="625"/>
      <c r="H165" s="625"/>
      <c r="I165" s="625"/>
      <c r="J165" s="625"/>
      <c r="K165" s="625"/>
      <c r="L165" s="625"/>
      <c r="M165" s="625"/>
      <c r="N165" s="625"/>
      <c r="O165" s="625"/>
      <c r="P165" s="625"/>
      <c r="Q165" s="625"/>
      <c r="R165" s="625"/>
      <c r="S165" s="625"/>
      <c r="T165" s="625"/>
      <c r="U165" s="625"/>
      <c r="V165" s="625"/>
      <c r="W165" s="625"/>
      <c r="X165" s="625"/>
      <c r="Y165" s="625"/>
      <c r="Z165" s="625"/>
      <c r="AA165" s="625"/>
      <c r="AB165" s="625"/>
      <c r="AC165" s="625"/>
      <c r="AD165" s="625"/>
      <c r="AE165" s="625"/>
      <c r="AF165" s="625"/>
      <c r="AG165" s="625"/>
      <c r="AH165" s="625"/>
      <c r="AI165" s="186"/>
      <c r="AJ165" s="633" t="s">
        <v>205</v>
      </c>
      <c r="AK165" s="633"/>
      <c r="AL165" s="633"/>
      <c r="AM165" s="633"/>
      <c r="AN165" s="633"/>
      <c r="AO165" s="633"/>
      <c r="AP165" s="633"/>
      <c r="AQ165" s="633"/>
      <c r="AR165" s="633"/>
      <c r="AS165" s="633"/>
      <c r="AT165" s="633"/>
      <c r="AU165" s="633"/>
      <c r="AV165" s="633"/>
      <c r="AW165" s="633"/>
      <c r="AX165" s="633"/>
      <c r="AY165" s="633"/>
      <c r="AZ165" s="633"/>
      <c r="BA165" s="633"/>
      <c r="BB165" s="633"/>
      <c r="BC165" s="633"/>
      <c r="BD165" s="633"/>
      <c r="BE165" s="633"/>
      <c r="BF165" s="633"/>
      <c r="BG165" s="633"/>
      <c r="BH165" s="633"/>
      <c r="BI165" s="633"/>
      <c r="BJ165" s="633"/>
      <c r="BK165" s="633"/>
      <c r="BL165" s="633"/>
      <c r="BM165" s="633"/>
      <c r="BN165" s="633"/>
      <c r="BO165" s="633"/>
      <c r="BP165" s="633"/>
      <c r="BQ165" s="633"/>
      <c r="BR165" s="633"/>
      <c r="BS165" s="633"/>
      <c r="BT165" s="633"/>
      <c r="BU165" s="633"/>
      <c r="BV165" s="633"/>
      <c r="BW165" s="633"/>
      <c r="BX165" s="633"/>
      <c r="BY165" s="633"/>
      <c r="BZ165" s="633"/>
      <c r="CA165" s="633"/>
      <c r="CB165" s="633"/>
      <c r="CC165" s="633"/>
      <c r="CD165" s="633"/>
      <c r="CE165" s="633"/>
      <c r="CF165" s="186"/>
    </row>
    <row r="166" spans="1:93" s="147" customFormat="1" ht="4.9000000000000004" customHeight="1" x14ac:dyDescent="0.3">
      <c r="A166" s="171"/>
      <c r="B166" s="171"/>
      <c r="C166" s="171"/>
      <c r="D166" s="172"/>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4"/>
      <c r="AJ166" s="174"/>
      <c r="AK166" s="174"/>
      <c r="AL166" s="174"/>
      <c r="AM166" s="174"/>
      <c r="AN166" s="174"/>
      <c r="AO166" s="174"/>
      <c r="AP166" s="174"/>
      <c r="AQ166" s="174"/>
      <c r="AR166" s="174"/>
      <c r="AS166" s="174"/>
      <c r="AT166" s="174"/>
      <c r="AU166" s="174"/>
      <c r="AV166" s="174"/>
      <c r="AW166" s="174"/>
      <c r="AX166" s="174"/>
      <c r="AY166" s="174"/>
      <c r="AZ166" s="174"/>
      <c r="BA166" s="174"/>
      <c r="BB166" s="174"/>
      <c r="BC166" s="174"/>
      <c r="BD166" s="174"/>
      <c r="BE166" s="174"/>
      <c r="BF166" s="174"/>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c r="CB166" s="174"/>
      <c r="CC166" s="174"/>
      <c r="CD166" s="174"/>
      <c r="CE166" s="174"/>
      <c r="CF166" s="174"/>
    </row>
    <row r="167" spans="1:93" s="147" customFormat="1" ht="4.9000000000000004" customHeight="1" x14ac:dyDescent="0.3">
      <c r="A167" s="149"/>
      <c r="B167" s="149"/>
      <c r="C167" s="149"/>
      <c r="D167" s="150"/>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c r="AI167" s="186"/>
      <c r="AJ167" s="186"/>
      <c r="AK167" s="186"/>
      <c r="AL167" s="186"/>
      <c r="AM167" s="186"/>
      <c r="AN167" s="186"/>
      <c r="AO167" s="186"/>
      <c r="AP167" s="186"/>
      <c r="AQ167" s="186"/>
      <c r="AR167" s="186"/>
      <c r="AS167" s="186"/>
      <c r="AT167" s="186"/>
      <c r="AU167" s="186"/>
      <c r="AV167" s="186"/>
      <c r="AW167" s="186"/>
      <c r="AX167" s="186"/>
      <c r="AY167" s="186"/>
      <c r="AZ167" s="186"/>
      <c r="BA167" s="186"/>
      <c r="BB167" s="186"/>
      <c r="BC167" s="186"/>
      <c r="BD167" s="186"/>
      <c r="BE167" s="186"/>
      <c r="BF167" s="186"/>
      <c r="BG167" s="186"/>
      <c r="BH167" s="186"/>
      <c r="BI167" s="186"/>
      <c r="BJ167" s="186"/>
      <c r="BK167" s="186"/>
      <c r="BL167" s="186"/>
      <c r="BM167" s="186"/>
      <c r="BN167" s="186"/>
      <c r="BO167" s="186"/>
      <c r="BP167" s="186"/>
      <c r="BQ167" s="186"/>
      <c r="BR167" s="186"/>
      <c r="BS167" s="186"/>
      <c r="BT167" s="186"/>
      <c r="BU167" s="186"/>
      <c r="BV167" s="186"/>
      <c r="BW167" s="186"/>
      <c r="BX167" s="186"/>
      <c r="BY167" s="186"/>
      <c r="BZ167" s="186"/>
      <c r="CA167" s="186"/>
      <c r="CB167" s="186"/>
      <c r="CC167" s="186"/>
      <c r="CD167" s="186"/>
      <c r="CE167" s="186"/>
      <c r="CF167" s="186"/>
    </row>
    <row r="168" spans="1:93" ht="13" x14ac:dyDescent="0.25">
      <c r="C168" s="164" t="s">
        <v>164</v>
      </c>
      <c r="D168" s="165" t="s">
        <v>141</v>
      </c>
      <c r="E168" s="625" t="s">
        <v>194</v>
      </c>
      <c r="F168" s="625"/>
      <c r="G168" s="625"/>
      <c r="H168" s="625"/>
      <c r="I168" s="625"/>
      <c r="J168" s="625"/>
      <c r="K168" s="625"/>
      <c r="L168" s="625"/>
      <c r="M168" s="625"/>
      <c r="N168" s="625"/>
      <c r="O168" s="625"/>
      <c r="P168" s="625"/>
      <c r="Q168" s="625"/>
      <c r="R168" s="625"/>
      <c r="S168" s="625"/>
      <c r="T168" s="625"/>
      <c r="U168" s="625"/>
      <c r="V168" s="625"/>
      <c r="W168" s="625"/>
      <c r="X168" s="625"/>
      <c r="Y168" s="625"/>
      <c r="Z168" s="625"/>
      <c r="AA168" s="625"/>
      <c r="AB168" s="625"/>
      <c r="AC168" s="625"/>
      <c r="AD168" s="625"/>
      <c r="AE168" s="625"/>
      <c r="AF168" s="625"/>
      <c r="AG168" s="625"/>
      <c r="AH168" s="625"/>
      <c r="AI168" s="166"/>
      <c r="AJ168" s="654"/>
      <c r="AK168" s="655"/>
      <c r="AL168" s="655"/>
      <c r="AM168" s="655"/>
      <c r="AN168" s="655"/>
      <c r="AO168" s="655"/>
      <c r="AP168" s="655"/>
      <c r="AQ168" s="655"/>
      <c r="AR168" s="655"/>
      <c r="AS168" s="655"/>
      <c r="AT168" s="655"/>
      <c r="AU168" s="655"/>
      <c r="AV168" s="655"/>
      <c r="AW168" s="655"/>
      <c r="AX168" s="655"/>
      <c r="AY168" s="655"/>
      <c r="AZ168" s="655"/>
      <c r="BA168" s="655"/>
      <c r="BB168" s="655"/>
      <c r="BC168" s="655"/>
      <c r="BD168" s="655"/>
      <c r="BE168" s="655"/>
      <c r="BF168" s="655"/>
      <c r="BG168" s="655"/>
      <c r="BH168" s="655"/>
      <c r="BI168" s="655"/>
      <c r="BJ168" s="655"/>
      <c r="BK168" s="655"/>
      <c r="BL168" s="655"/>
      <c r="BM168" s="655"/>
      <c r="BN168" s="655"/>
      <c r="BO168" s="655"/>
      <c r="BP168" s="655"/>
      <c r="BQ168" s="655"/>
      <c r="BR168" s="655"/>
      <c r="BS168" s="655"/>
      <c r="BT168" s="655"/>
      <c r="BU168" s="655"/>
      <c r="BV168" s="655"/>
      <c r="BW168" s="655"/>
      <c r="BX168" s="655"/>
      <c r="BY168" s="655"/>
      <c r="BZ168" s="655"/>
      <c r="CA168" s="655"/>
      <c r="CB168" s="655"/>
      <c r="CC168" s="655"/>
      <c r="CD168" s="655"/>
      <c r="CE168" s="656"/>
      <c r="CF168" s="167"/>
      <c r="CO168" s="168"/>
    </row>
    <row r="169" spans="1:93" s="147" customFormat="1" ht="4.9000000000000004" customHeight="1" x14ac:dyDescent="0.3">
      <c r="A169" s="171"/>
      <c r="B169" s="171"/>
      <c r="C169" s="171"/>
      <c r="D169" s="172"/>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row>
    <row r="170" spans="1:93" s="147" customFormat="1" ht="4.9000000000000004" customHeight="1" x14ac:dyDescent="0.3">
      <c r="A170" s="149"/>
      <c r="B170" s="149"/>
      <c r="C170" s="149"/>
      <c r="D170" s="150"/>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86"/>
      <c r="AJ170" s="186"/>
      <c r="AK170" s="186"/>
      <c r="AL170" s="186"/>
      <c r="AM170" s="186"/>
      <c r="AN170" s="186"/>
      <c r="AO170" s="186"/>
      <c r="AP170" s="186"/>
      <c r="AQ170" s="186"/>
      <c r="AR170" s="186"/>
      <c r="AS170" s="186"/>
      <c r="AT170" s="186"/>
      <c r="AU170" s="186"/>
      <c r="AV170" s="186"/>
      <c r="AW170" s="186"/>
      <c r="AX170" s="186"/>
      <c r="AY170" s="186"/>
      <c r="AZ170" s="186"/>
      <c r="BA170" s="186"/>
      <c r="BB170" s="186"/>
      <c r="BC170" s="186"/>
      <c r="BD170" s="186"/>
      <c r="BE170" s="186"/>
      <c r="BF170" s="186"/>
      <c r="BG170" s="186"/>
      <c r="BH170" s="186"/>
      <c r="BI170" s="186"/>
      <c r="BJ170" s="186"/>
      <c r="BK170" s="186"/>
      <c r="BL170" s="186"/>
      <c r="BM170" s="186"/>
      <c r="BN170" s="186"/>
      <c r="BO170" s="186"/>
      <c r="BP170" s="186"/>
      <c r="BQ170" s="186"/>
      <c r="BR170" s="186"/>
      <c r="BS170" s="186"/>
      <c r="BT170" s="186"/>
      <c r="BU170" s="186"/>
      <c r="BV170" s="186"/>
      <c r="BW170" s="186"/>
      <c r="BX170" s="186"/>
      <c r="BY170" s="186"/>
      <c r="BZ170" s="186"/>
      <c r="CA170" s="186"/>
      <c r="CB170" s="186"/>
      <c r="CC170" s="186"/>
      <c r="CD170" s="186"/>
      <c r="CE170" s="186"/>
      <c r="CF170" s="186"/>
    </row>
    <row r="171" spans="1:93" ht="13" x14ac:dyDescent="0.25">
      <c r="C171" s="164" t="s">
        <v>165</v>
      </c>
      <c r="D171" s="165" t="s">
        <v>141</v>
      </c>
      <c r="E171" s="646" t="s">
        <v>204</v>
      </c>
      <c r="F171" s="646"/>
      <c r="G171" s="646"/>
      <c r="H171" s="646"/>
      <c r="I171" s="646"/>
      <c r="J171" s="646"/>
      <c r="K171" s="646"/>
      <c r="L171" s="646"/>
      <c r="M171" s="646"/>
      <c r="N171" s="646"/>
      <c r="O171" s="646"/>
      <c r="P171" s="646"/>
      <c r="Q171" s="646"/>
      <c r="R171" s="646"/>
      <c r="S171" s="646"/>
      <c r="T171" s="646"/>
      <c r="U171" s="646"/>
      <c r="V171" s="646"/>
      <c r="W171" s="646"/>
      <c r="X171" s="646"/>
      <c r="Y171" s="646"/>
      <c r="Z171" s="646"/>
      <c r="AA171" s="646"/>
      <c r="AB171" s="646"/>
      <c r="AC171" s="646"/>
      <c r="AD171" s="646"/>
      <c r="AE171" s="646"/>
      <c r="AF171" s="646"/>
      <c r="AG171" s="646"/>
      <c r="AH171" s="646"/>
      <c r="AI171" s="166"/>
      <c r="AJ171" s="698"/>
      <c r="AK171" s="699"/>
      <c r="AL171" s="699"/>
      <c r="AM171" s="699"/>
      <c r="AN171" s="699"/>
      <c r="AO171" s="699"/>
      <c r="AP171" s="699"/>
      <c r="AQ171" s="699"/>
      <c r="AR171" s="699"/>
      <c r="AS171" s="699"/>
      <c r="AT171" s="700"/>
      <c r="AU171" s="167"/>
      <c r="AV171" s="177"/>
      <c r="AW171" s="178"/>
      <c r="AX171" s="167"/>
      <c r="AY171" s="167"/>
      <c r="AZ171" s="167"/>
      <c r="BA171" s="167"/>
      <c r="BB171" s="167"/>
      <c r="BC171" s="167"/>
      <c r="BD171" s="167"/>
      <c r="BE171" s="167"/>
      <c r="BF171" s="167"/>
      <c r="BG171" s="167"/>
      <c r="BH171" s="167"/>
      <c r="BI171" s="179"/>
      <c r="BJ171" s="179"/>
      <c r="BK171" s="179"/>
      <c r="BL171" s="179"/>
      <c r="BM171" s="179"/>
      <c r="BN171" s="179"/>
      <c r="BO171" s="179"/>
      <c r="BP171" s="179"/>
      <c r="BQ171" s="179"/>
      <c r="BR171" s="179"/>
      <c r="BS171" s="179"/>
      <c r="BT171" s="179"/>
      <c r="BU171" s="179"/>
      <c r="BV171" s="179"/>
      <c r="BW171" s="179"/>
      <c r="BX171" s="179"/>
      <c r="BY171" s="179"/>
      <c r="BZ171" s="179"/>
      <c r="CA171" s="179"/>
      <c r="CB171" s="179"/>
      <c r="CC171" s="179"/>
      <c r="CD171" s="179"/>
      <c r="CE171" s="179"/>
      <c r="CF171" s="167"/>
      <c r="CO171" s="168"/>
    </row>
    <row r="172" spans="1:93" ht="14.25" customHeight="1" x14ac:dyDescent="0.25">
      <c r="C172" s="164"/>
      <c r="D172" s="165"/>
      <c r="E172" s="646"/>
      <c r="F172" s="646"/>
      <c r="G172" s="646"/>
      <c r="H172" s="646"/>
      <c r="I172" s="646"/>
      <c r="J172" s="646"/>
      <c r="K172" s="646"/>
      <c r="L172" s="646"/>
      <c r="M172" s="646"/>
      <c r="N172" s="646"/>
      <c r="O172" s="646"/>
      <c r="P172" s="646"/>
      <c r="Q172" s="646"/>
      <c r="R172" s="646"/>
      <c r="S172" s="646"/>
      <c r="T172" s="646"/>
      <c r="U172" s="646"/>
      <c r="V172" s="646"/>
      <c r="W172" s="646"/>
      <c r="X172" s="646"/>
      <c r="Y172" s="646"/>
      <c r="Z172" s="646"/>
      <c r="AA172" s="646"/>
      <c r="AB172" s="646"/>
      <c r="AC172" s="646"/>
      <c r="AD172" s="646"/>
      <c r="AE172" s="646"/>
      <c r="AF172" s="646"/>
      <c r="AG172" s="646"/>
      <c r="AH172" s="646"/>
      <c r="AI172" s="166"/>
      <c r="AJ172" s="647"/>
      <c r="AK172" s="647"/>
      <c r="AL172" s="647"/>
      <c r="AM172" s="647"/>
      <c r="AN172" s="647"/>
      <c r="AO172" s="647"/>
      <c r="AP172" s="647"/>
      <c r="AQ172" s="647"/>
      <c r="AR172" s="647"/>
      <c r="AS172" s="647"/>
      <c r="AT172" s="647"/>
      <c r="AU172" s="167"/>
      <c r="AV172" s="177"/>
      <c r="AW172" s="178"/>
      <c r="AX172" s="167"/>
      <c r="AY172" s="167"/>
      <c r="AZ172" s="167"/>
      <c r="BA172" s="167"/>
      <c r="BB172" s="167"/>
      <c r="BC172" s="167"/>
      <c r="BD172" s="167"/>
      <c r="BE172" s="167"/>
      <c r="BF172" s="167"/>
      <c r="BG172" s="167"/>
      <c r="BH172" s="167"/>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67"/>
      <c r="CO172" s="168"/>
    </row>
    <row r="173" spans="1:93" s="147" customFormat="1" ht="4.9000000000000004" customHeight="1" x14ac:dyDescent="0.3">
      <c r="A173" s="171"/>
      <c r="B173" s="171"/>
      <c r="C173" s="171"/>
      <c r="D173" s="172"/>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row>
    <row r="174" spans="1:93" ht="3.4" customHeight="1" x14ac:dyDescent="0.25">
      <c r="A174" s="153"/>
      <c r="B174" s="153"/>
      <c r="C174" s="154"/>
      <c r="D174" s="155"/>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7"/>
      <c r="AJ174" s="157"/>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9"/>
    </row>
    <row r="175" spans="1:93" ht="15" customHeight="1" x14ac:dyDescent="0.25">
      <c r="A175" s="160"/>
      <c r="B175" s="641" t="s">
        <v>162</v>
      </c>
      <c r="C175" s="641"/>
      <c r="D175" s="641"/>
      <c r="E175" s="641"/>
      <c r="F175" s="641"/>
      <c r="G175" s="641"/>
      <c r="H175" s="641"/>
      <c r="I175" s="641"/>
      <c r="J175" s="641"/>
      <c r="K175" s="641"/>
      <c r="L175" s="641"/>
      <c r="M175" s="641"/>
      <c r="N175" s="641"/>
      <c r="O175" s="641"/>
      <c r="P175" s="641"/>
      <c r="Q175" s="641"/>
      <c r="R175" s="641"/>
      <c r="S175" s="641"/>
      <c r="T175" s="641"/>
      <c r="U175" s="641"/>
      <c r="V175" s="641"/>
      <c r="W175" s="641"/>
      <c r="X175" s="641"/>
      <c r="Y175" s="641"/>
      <c r="Z175" s="641"/>
      <c r="AA175" s="641"/>
      <c r="AB175" s="641"/>
      <c r="AC175" s="641"/>
      <c r="AD175" s="641"/>
      <c r="AE175" s="641"/>
      <c r="AF175" s="641"/>
      <c r="AG175" s="641"/>
      <c r="AH175" s="641"/>
      <c r="AI175" s="641"/>
      <c r="AJ175" s="641"/>
      <c r="AK175" s="641"/>
      <c r="AL175" s="641"/>
      <c r="AM175" s="641"/>
      <c r="AN175" s="641"/>
      <c r="AO175" s="641"/>
      <c r="AP175" s="641"/>
      <c r="AQ175" s="641"/>
      <c r="AR175" s="641"/>
      <c r="AS175" s="641"/>
      <c r="AT175" s="641"/>
      <c r="AU175" s="641"/>
      <c r="AV175" s="641"/>
      <c r="AW175" s="641"/>
      <c r="AX175" s="641"/>
      <c r="AY175" s="641"/>
      <c r="AZ175" s="641"/>
      <c r="BA175" s="641"/>
      <c r="BB175" s="641"/>
      <c r="BC175" s="641"/>
      <c r="BD175" s="641"/>
      <c r="BE175" s="641"/>
      <c r="BF175" s="641"/>
      <c r="BG175" s="641"/>
      <c r="BH175" s="641"/>
      <c r="BI175" s="641"/>
      <c r="BJ175" s="641"/>
      <c r="BK175" s="641"/>
      <c r="BL175" s="641"/>
      <c r="BM175" s="641"/>
      <c r="BN175" s="641"/>
      <c r="BO175" s="641"/>
      <c r="BP175" s="641"/>
      <c r="BQ175" s="641"/>
      <c r="BR175" s="641"/>
      <c r="BS175" s="641"/>
      <c r="BT175" s="641"/>
      <c r="BU175" s="641"/>
      <c r="BV175" s="641"/>
      <c r="BW175" s="641"/>
      <c r="BX175" s="641"/>
      <c r="BY175" s="641"/>
      <c r="BZ175" s="641"/>
      <c r="CA175" s="641"/>
      <c r="CB175" s="641"/>
      <c r="CC175" s="641"/>
      <c r="CD175" s="641"/>
      <c r="CE175" s="641"/>
      <c r="CJ175" s="152"/>
    </row>
    <row r="176" spans="1:93" s="147" customFormat="1" ht="1.9" customHeight="1" x14ac:dyDescent="0.3">
      <c r="A176" s="171"/>
      <c r="B176" s="171"/>
      <c r="C176" s="171"/>
      <c r="D176" s="172"/>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c r="CE176" s="173"/>
      <c r="CF176" s="173"/>
    </row>
    <row r="177" spans="1:93" s="194" customFormat="1" ht="17.5" customHeight="1" x14ac:dyDescent="0.25">
      <c r="A177" s="216"/>
      <c r="B177" s="217"/>
      <c r="C177" s="705" t="s">
        <v>15</v>
      </c>
      <c r="D177" s="705"/>
      <c r="E177" s="705"/>
      <c r="F177" s="705"/>
      <c r="G177" s="705"/>
      <c r="H177" s="705"/>
      <c r="I177" s="705"/>
      <c r="J177" s="705"/>
      <c r="K177" s="705"/>
      <c r="L177" s="705"/>
      <c r="M177" s="705"/>
      <c r="N177" s="705"/>
      <c r="O177" s="705"/>
      <c r="P177" s="705"/>
      <c r="Q177" s="705"/>
      <c r="R177" s="705"/>
      <c r="S177" s="705"/>
      <c r="T177" s="705"/>
      <c r="U177" s="705"/>
      <c r="V177" s="705"/>
      <c r="W177" s="705"/>
      <c r="X177" s="705"/>
      <c r="Y177" s="705"/>
      <c r="Z177" s="705"/>
      <c r="AA177" s="705"/>
      <c r="AB177" s="705"/>
      <c r="AC177" s="705"/>
      <c r="AD177" s="705"/>
      <c r="AE177" s="705"/>
      <c r="AF177" s="705"/>
      <c r="AG177" s="705"/>
      <c r="AH177" s="705"/>
      <c r="AI177" s="705"/>
      <c r="AJ177" s="705"/>
      <c r="AK177" s="705"/>
      <c r="AL177" s="705"/>
      <c r="AM177" s="705"/>
      <c r="AN177" s="705"/>
      <c r="AO177" s="705"/>
      <c r="AP177" s="705"/>
      <c r="AQ177" s="705"/>
      <c r="AR177" s="705"/>
      <c r="AS177" s="705"/>
      <c r="AT177" s="705"/>
      <c r="AU177" s="705"/>
      <c r="AV177" s="705"/>
      <c r="AW177" s="705"/>
      <c r="AX177" s="705"/>
      <c r="AY177" s="705"/>
      <c r="AZ177" s="705"/>
      <c r="BA177" s="705"/>
      <c r="BB177" s="705"/>
      <c r="BC177" s="705"/>
      <c r="BD177" s="705"/>
      <c r="BE177" s="705"/>
      <c r="BF177" s="705"/>
      <c r="BG177" s="705"/>
      <c r="BH177" s="705"/>
      <c r="BI177" s="705"/>
      <c r="BJ177" s="705"/>
      <c r="BK177" s="705"/>
      <c r="BL177" s="705"/>
      <c r="BM177" s="705"/>
      <c r="BN177" s="705"/>
      <c r="BO177" s="705"/>
      <c r="BP177" s="705"/>
      <c r="BQ177" s="705"/>
      <c r="BR177" s="705"/>
      <c r="BS177" s="705"/>
      <c r="BT177" s="705"/>
      <c r="BU177" s="705"/>
      <c r="BV177" s="705"/>
      <c r="BW177" s="705"/>
      <c r="BX177" s="705"/>
      <c r="BY177" s="705"/>
      <c r="BZ177" s="705"/>
      <c r="CA177" s="705"/>
      <c r="CB177" s="705"/>
      <c r="CC177" s="705"/>
      <c r="CD177" s="705"/>
      <c r="CE177" s="705"/>
      <c r="CF177" s="705"/>
      <c r="CK177" s="218"/>
    </row>
    <row r="178" spans="1:93" s="206" customFormat="1" ht="1.9" customHeight="1" x14ac:dyDescent="0.3">
      <c r="A178" s="207"/>
      <c r="B178" s="207"/>
      <c r="C178" s="207"/>
      <c r="D178" s="208"/>
      <c r="E178" s="209"/>
      <c r="F178" s="209"/>
      <c r="G178" s="209"/>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c r="BT178" s="209"/>
      <c r="BU178" s="209"/>
      <c r="BV178" s="209"/>
      <c r="BW178" s="209"/>
      <c r="BX178" s="209"/>
      <c r="BY178" s="209"/>
      <c r="BZ178" s="209"/>
      <c r="CA178" s="209"/>
      <c r="CB178" s="209"/>
      <c r="CC178" s="209"/>
      <c r="CD178" s="209"/>
      <c r="CE178" s="209"/>
      <c r="CF178" s="209"/>
    </row>
    <row r="179" spans="1:93" s="206" customFormat="1" ht="4.9000000000000004" customHeight="1" x14ac:dyDescent="0.3">
      <c r="A179" s="200"/>
      <c r="B179" s="200"/>
      <c r="C179" s="200"/>
      <c r="D179" s="201"/>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02"/>
      <c r="AJ179" s="202"/>
      <c r="AK179" s="202"/>
      <c r="AL179" s="202"/>
      <c r="AM179" s="202"/>
      <c r="AN179" s="202"/>
      <c r="AO179" s="202"/>
      <c r="AP179" s="202"/>
      <c r="AQ179" s="202"/>
      <c r="AR179" s="202"/>
      <c r="AS179" s="202"/>
      <c r="AT179" s="202"/>
      <c r="AU179" s="202"/>
      <c r="AV179" s="202"/>
      <c r="AW179" s="202"/>
      <c r="AX179" s="202"/>
      <c r="AY179" s="202"/>
      <c r="AZ179" s="202"/>
      <c r="BA179" s="202"/>
      <c r="BB179" s="202"/>
      <c r="BC179" s="202"/>
      <c r="BD179" s="202"/>
      <c r="BE179" s="202"/>
      <c r="BF179" s="202"/>
      <c r="BG179" s="202"/>
      <c r="BH179" s="202"/>
      <c r="BI179" s="202"/>
      <c r="BJ179" s="202"/>
      <c r="BK179" s="202"/>
      <c r="BL179" s="202"/>
      <c r="BM179" s="202"/>
      <c r="BN179" s="202"/>
      <c r="BO179" s="202"/>
      <c r="BP179" s="202"/>
      <c r="BQ179" s="202"/>
      <c r="BR179" s="202"/>
      <c r="BS179" s="202"/>
      <c r="BT179" s="202"/>
      <c r="BU179" s="202"/>
      <c r="BV179" s="202"/>
      <c r="BW179" s="202"/>
      <c r="BX179" s="202"/>
      <c r="BY179" s="202"/>
      <c r="BZ179" s="202"/>
      <c r="CA179" s="202"/>
      <c r="CB179" s="202"/>
      <c r="CC179" s="202"/>
      <c r="CD179" s="202"/>
      <c r="CE179" s="202"/>
      <c r="CF179" s="202"/>
    </row>
    <row r="180" spans="1:93" s="194" customFormat="1" ht="13" x14ac:dyDescent="0.25">
      <c r="A180" s="195"/>
      <c r="B180" s="195"/>
      <c r="C180" s="196" t="s">
        <v>167</v>
      </c>
      <c r="D180" s="213" t="s">
        <v>141</v>
      </c>
      <c r="E180" s="636" t="s">
        <v>78</v>
      </c>
      <c r="F180" s="636"/>
      <c r="G180" s="636"/>
      <c r="H180" s="636"/>
      <c r="I180" s="636"/>
      <c r="J180" s="636"/>
      <c r="K180" s="636"/>
      <c r="L180" s="636"/>
      <c r="M180" s="636"/>
      <c r="N180" s="636"/>
      <c r="O180" s="636"/>
      <c r="P180" s="636"/>
      <c r="Q180" s="636"/>
      <c r="R180" s="636"/>
      <c r="S180" s="636"/>
      <c r="T180" s="636"/>
      <c r="U180" s="636"/>
      <c r="V180" s="636"/>
      <c r="W180" s="636"/>
      <c r="X180" s="636"/>
      <c r="Y180" s="636"/>
      <c r="Z180" s="636"/>
      <c r="AA180" s="636"/>
      <c r="AB180" s="636"/>
      <c r="AC180" s="636"/>
      <c r="AD180" s="636"/>
      <c r="AE180" s="636"/>
      <c r="AF180" s="636"/>
      <c r="AG180" s="636"/>
      <c r="AH180" s="636"/>
      <c r="AI180" s="197"/>
      <c r="AJ180" s="706"/>
      <c r="AK180" s="707"/>
      <c r="AL180" s="707"/>
      <c r="AM180" s="707"/>
      <c r="AN180" s="707"/>
      <c r="AO180" s="707"/>
      <c r="AP180" s="707"/>
      <c r="AQ180" s="707"/>
      <c r="AR180" s="707"/>
      <c r="AS180" s="707"/>
      <c r="AT180" s="708"/>
      <c r="AU180" s="167"/>
      <c r="AV180" s="177"/>
      <c r="AW180" s="178"/>
      <c r="AX180" s="167"/>
      <c r="AY180" s="167"/>
      <c r="AZ180" s="167"/>
      <c r="BA180" s="167"/>
      <c r="BB180" s="167"/>
      <c r="BC180" s="167"/>
      <c r="BD180" s="167"/>
      <c r="BE180" s="167"/>
      <c r="BF180" s="167"/>
      <c r="BG180" s="167"/>
      <c r="BH180" s="167"/>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98"/>
      <c r="CO180" s="199"/>
    </row>
    <row r="181" spans="1:93" s="206" customFormat="1" ht="4.9000000000000004" customHeight="1" x14ac:dyDescent="0.3">
      <c r="A181" s="207"/>
      <c r="B181" s="207"/>
      <c r="C181" s="207"/>
      <c r="D181" s="208"/>
      <c r="E181" s="209"/>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0"/>
      <c r="BM181" s="210"/>
      <c r="BN181" s="210"/>
      <c r="BO181" s="210"/>
      <c r="BP181" s="210"/>
      <c r="BQ181" s="210"/>
      <c r="BR181" s="210"/>
      <c r="BS181" s="210"/>
      <c r="BT181" s="210"/>
      <c r="BU181" s="210"/>
      <c r="BV181" s="210"/>
      <c r="BW181" s="210"/>
      <c r="BX181" s="210"/>
      <c r="BY181" s="210"/>
      <c r="BZ181" s="210"/>
      <c r="CA181" s="210"/>
      <c r="CB181" s="210"/>
      <c r="CC181" s="210"/>
      <c r="CD181" s="210"/>
      <c r="CE181" s="210"/>
      <c r="CF181" s="210"/>
    </row>
    <row r="182" spans="1:93" s="206" customFormat="1" ht="4.9000000000000004" customHeight="1" x14ac:dyDescent="0.3">
      <c r="A182" s="200"/>
      <c r="B182" s="200"/>
      <c r="C182" s="200"/>
      <c r="D182" s="201"/>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02"/>
      <c r="AJ182" s="202"/>
      <c r="AK182" s="202"/>
      <c r="AL182" s="202"/>
      <c r="AM182" s="202"/>
      <c r="AN182" s="202"/>
      <c r="AO182" s="202"/>
      <c r="AP182" s="202"/>
      <c r="AQ182" s="202"/>
      <c r="AR182" s="202"/>
      <c r="AS182" s="202"/>
      <c r="AT182" s="202"/>
      <c r="AU182" s="202"/>
      <c r="AV182" s="202"/>
      <c r="AW182" s="202"/>
      <c r="AX182" s="202"/>
      <c r="AY182" s="202"/>
      <c r="AZ182" s="202"/>
      <c r="BA182" s="202"/>
      <c r="BB182" s="202"/>
      <c r="BC182" s="202"/>
      <c r="BD182" s="202"/>
      <c r="BE182" s="202"/>
      <c r="BF182" s="202"/>
      <c r="BG182" s="202"/>
      <c r="BH182" s="202"/>
      <c r="BI182" s="202"/>
      <c r="BJ182" s="202"/>
      <c r="BK182" s="202"/>
      <c r="BL182" s="202"/>
      <c r="BM182" s="202"/>
      <c r="BN182" s="202"/>
      <c r="BO182" s="202"/>
      <c r="BP182" s="202"/>
      <c r="BQ182" s="202"/>
      <c r="BR182" s="202"/>
      <c r="BS182" s="202"/>
      <c r="BT182" s="202"/>
      <c r="BU182" s="202"/>
      <c r="BV182" s="202"/>
      <c r="BW182" s="202"/>
      <c r="BX182" s="202"/>
      <c r="BY182" s="202"/>
      <c r="BZ182" s="202"/>
      <c r="CA182" s="202"/>
      <c r="CB182" s="202"/>
      <c r="CC182" s="202"/>
      <c r="CD182" s="202"/>
      <c r="CE182" s="202"/>
      <c r="CF182" s="202"/>
    </row>
    <row r="183" spans="1:93" s="194" customFormat="1" ht="13" x14ac:dyDescent="0.25">
      <c r="A183" s="195"/>
      <c r="B183" s="195"/>
      <c r="C183" s="196" t="s">
        <v>323</v>
      </c>
      <c r="D183" s="213" t="s">
        <v>141</v>
      </c>
      <c r="E183" s="636" t="s">
        <v>210</v>
      </c>
      <c r="F183" s="636"/>
      <c r="G183" s="636"/>
      <c r="H183" s="636"/>
      <c r="I183" s="636"/>
      <c r="J183" s="636"/>
      <c r="K183" s="636"/>
      <c r="L183" s="636"/>
      <c r="M183" s="636"/>
      <c r="N183" s="636"/>
      <c r="O183" s="636"/>
      <c r="P183" s="636"/>
      <c r="Q183" s="636"/>
      <c r="R183" s="636"/>
      <c r="S183" s="636"/>
      <c r="T183" s="636"/>
      <c r="U183" s="636"/>
      <c r="V183" s="636"/>
      <c r="W183" s="636"/>
      <c r="X183" s="636"/>
      <c r="Y183" s="636"/>
      <c r="Z183" s="636"/>
      <c r="AA183" s="636"/>
      <c r="AB183" s="636"/>
      <c r="AC183" s="636"/>
      <c r="AD183" s="636"/>
      <c r="AE183" s="636"/>
      <c r="AF183" s="636"/>
      <c r="AG183" s="636"/>
      <c r="AH183" s="636"/>
      <c r="AI183" s="197"/>
      <c r="AJ183" s="637"/>
      <c r="AK183" s="638"/>
      <c r="AL183" s="638"/>
      <c r="AM183" s="638"/>
      <c r="AN183" s="638"/>
      <c r="AO183" s="638"/>
      <c r="AP183" s="638"/>
      <c r="AQ183" s="638"/>
      <c r="AR183" s="638"/>
      <c r="AS183" s="638"/>
      <c r="AT183" s="639"/>
      <c r="AU183" s="167"/>
      <c r="AV183" s="177"/>
      <c r="AW183" s="178"/>
      <c r="AX183" s="167"/>
      <c r="AY183" s="167"/>
      <c r="AZ183" s="167"/>
      <c r="BA183" s="167"/>
      <c r="BB183" s="167"/>
      <c r="BC183" s="167"/>
      <c r="BD183" s="167"/>
      <c r="BE183" s="167"/>
      <c r="BF183" s="167"/>
      <c r="BG183" s="167"/>
      <c r="BH183" s="167"/>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98"/>
      <c r="CO183" s="199"/>
    </row>
    <row r="184" spans="1:93" s="206" customFormat="1" ht="4.9000000000000004" customHeight="1" x14ac:dyDescent="0.3">
      <c r="A184" s="207"/>
      <c r="B184" s="207"/>
      <c r="C184" s="207"/>
      <c r="D184" s="208"/>
      <c r="E184" s="209"/>
      <c r="F184" s="209"/>
      <c r="G184" s="209"/>
      <c r="H184" s="209"/>
      <c r="I184" s="209"/>
      <c r="J184" s="209"/>
      <c r="K184" s="209"/>
      <c r="L184" s="209"/>
      <c r="M184" s="209"/>
      <c r="N184" s="209"/>
      <c r="O184" s="209"/>
      <c r="P184" s="209"/>
      <c r="Q184" s="209"/>
      <c r="R184" s="209"/>
      <c r="S184" s="209"/>
      <c r="T184" s="209"/>
      <c r="U184" s="209"/>
      <c r="V184" s="209"/>
      <c r="W184" s="209"/>
      <c r="X184" s="209"/>
      <c r="Y184" s="209"/>
      <c r="Z184" s="209"/>
      <c r="AA184" s="209"/>
      <c r="AB184" s="209"/>
      <c r="AC184" s="209"/>
      <c r="AD184" s="209"/>
      <c r="AE184" s="209"/>
      <c r="AF184" s="209"/>
      <c r="AG184" s="209"/>
      <c r="AH184" s="209"/>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c r="BI184" s="210"/>
      <c r="BJ184" s="210"/>
      <c r="BK184" s="210"/>
      <c r="BL184" s="210"/>
      <c r="BM184" s="210"/>
      <c r="BN184" s="210"/>
      <c r="BO184" s="210"/>
      <c r="BP184" s="210"/>
      <c r="BQ184" s="210"/>
      <c r="BR184" s="210"/>
      <c r="BS184" s="210"/>
      <c r="BT184" s="210"/>
      <c r="BU184" s="210"/>
      <c r="BV184" s="210"/>
      <c r="BW184" s="210"/>
      <c r="BX184" s="210"/>
      <c r="BY184" s="210"/>
      <c r="BZ184" s="210"/>
      <c r="CA184" s="210"/>
      <c r="CB184" s="210"/>
      <c r="CC184" s="210"/>
      <c r="CD184" s="210"/>
      <c r="CE184" s="210"/>
      <c r="CF184" s="210"/>
    </row>
    <row r="185" spans="1:93" s="206" customFormat="1" ht="4.9000000000000004" customHeight="1" x14ac:dyDescent="0.3">
      <c r="A185" s="200"/>
      <c r="B185" s="200"/>
      <c r="C185" s="200"/>
      <c r="D185" s="201"/>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c r="BT185" s="212"/>
      <c r="BU185" s="212"/>
      <c r="BV185" s="212"/>
      <c r="BW185" s="212"/>
      <c r="BX185" s="212"/>
      <c r="BY185" s="212"/>
      <c r="BZ185" s="212"/>
      <c r="CA185" s="212"/>
      <c r="CB185" s="212"/>
      <c r="CC185" s="212"/>
      <c r="CD185" s="212"/>
      <c r="CE185" s="212"/>
      <c r="CF185" s="212"/>
    </row>
    <row r="186" spans="1:93" s="194" customFormat="1" ht="15" customHeight="1" x14ac:dyDescent="0.25">
      <c r="A186" s="216"/>
      <c r="B186" s="217"/>
      <c r="C186" s="701" t="s">
        <v>166</v>
      </c>
      <c r="D186" s="701"/>
      <c r="E186" s="701"/>
      <c r="F186" s="701"/>
      <c r="G186" s="701"/>
      <c r="H186" s="701"/>
      <c r="I186" s="701"/>
      <c r="J186" s="701"/>
      <c r="K186" s="701"/>
      <c r="L186" s="701"/>
      <c r="M186" s="701"/>
      <c r="N186" s="701"/>
      <c r="O186" s="701"/>
      <c r="P186" s="701"/>
      <c r="Q186" s="701"/>
      <c r="R186" s="701"/>
      <c r="S186" s="701"/>
      <c r="T186" s="701"/>
      <c r="U186" s="701"/>
      <c r="V186" s="701"/>
      <c r="W186" s="701"/>
      <c r="X186" s="701"/>
      <c r="Y186" s="701"/>
      <c r="Z186" s="701"/>
      <c r="AA186" s="701"/>
      <c r="AB186" s="701"/>
      <c r="AC186" s="701"/>
      <c r="AD186" s="701"/>
      <c r="AE186" s="701"/>
      <c r="AF186" s="701"/>
      <c r="AG186" s="701"/>
      <c r="AH186" s="701"/>
      <c r="AI186" s="701"/>
      <c r="AJ186" s="701"/>
      <c r="AK186" s="701"/>
      <c r="AL186" s="701"/>
      <c r="AM186" s="701"/>
      <c r="AN186" s="701"/>
      <c r="AO186" s="701"/>
      <c r="AP186" s="701"/>
      <c r="AQ186" s="701"/>
      <c r="AR186" s="701"/>
      <c r="AS186" s="701"/>
      <c r="AT186" s="701"/>
      <c r="AU186" s="701"/>
      <c r="AV186" s="701"/>
      <c r="AW186" s="701"/>
      <c r="AX186" s="701"/>
      <c r="AY186" s="701"/>
      <c r="AZ186" s="701"/>
      <c r="BA186" s="701"/>
      <c r="BB186" s="701"/>
      <c r="BC186" s="701"/>
      <c r="BD186" s="701"/>
      <c r="BE186" s="701"/>
      <c r="BF186" s="701"/>
      <c r="BG186" s="701"/>
      <c r="BH186" s="701"/>
      <c r="BI186" s="701"/>
      <c r="BJ186" s="701"/>
      <c r="BK186" s="701"/>
      <c r="BL186" s="701"/>
      <c r="BM186" s="701"/>
      <c r="BN186" s="701"/>
      <c r="BO186" s="701"/>
      <c r="BP186" s="701"/>
      <c r="BQ186" s="701"/>
      <c r="BR186" s="701"/>
      <c r="BS186" s="701"/>
      <c r="BT186" s="701"/>
      <c r="BU186" s="701"/>
      <c r="BV186" s="701"/>
      <c r="BW186" s="701"/>
      <c r="BX186" s="701"/>
      <c r="BY186" s="701"/>
      <c r="BZ186" s="701"/>
      <c r="CA186" s="701"/>
      <c r="CB186" s="701"/>
      <c r="CC186" s="701"/>
      <c r="CD186" s="701"/>
      <c r="CE186" s="701"/>
      <c r="CF186" s="701"/>
      <c r="CK186" s="218"/>
    </row>
    <row r="187" spans="1:93" s="206" customFormat="1" ht="1.9" customHeight="1" x14ac:dyDescent="0.3">
      <c r="A187" s="207"/>
      <c r="B187" s="207"/>
      <c r="C187" s="207"/>
      <c r="D187" s="208"/>
      <c r="E187" s="209"/>
      <c r="F187" s="209"/>
      <c r="G187" s="209"/>
      <c r="H187" s="209"/>
      <c r="I187" s="209"/>
      <c r="J187" s="209"/>
      <c r="K187" s="209"/>
      <c r="L187" s="209"/>
      <c r="M187" s="209"/>
      <c r="N187" s="209"/>
      <c r="O187" s="209"/>
      <c r="P187" s="209"/>
      <c r="Q187" s="209"/>
      <c r="R187" s="209"/>
      <c r="S187" s="209"/>
      <c r="T187" s="209"/>
      <c r="U187" s="209"/>
      <c r="V187" s="209"/>
      <c r="W187" s="209"/>
      <c r="X187" s="209"/>
      <c r="Y187" s="209"/>
      <c r="Z187" s="209"/>
      <c r="AA187" s="209"/>
      <c r="AB187" s="209"/>
      <c r="AC187" s="209"/>
      <c r="AD187" s="209"/>
      <c r="AE187" s="209"/>
      <c r="AF187" s="209"/>
      <c r="AG187" s="209"/>
      <c r="AH187" s="209"/>
      <c r="AI187" s="219"/>
      <c r="AJ187" s="219"/>
      <c r="AK187" s="219"/>
      <c r="AL187" s="219"/>
      <c r="AM187" s="219"/>
      <c r="AN187" s="219"/>
      <c r="AO187" s="219"/>
      <c r="AP187" s="219"/>
      <c r="AQ187" s="219"/>
      <c r="AR187" s="219"/>
      <c r="AS187" s="219"/>
      <c r="AT187" s="219"/>
      <c r="AU187" s="219"/>
      <c r="AV187" s="219"/>
      <c r="AW187" s="219"/>
      <c r="AX187" s="219"/>
      <c r="AY187" s="219"/>
      <c r="AZ187" s="219"/>
      <c r="BA187" s="219"/>
      <c r="BB187" s="219"/>
      <c r="BC187" s="219"/>
      <c r="BD187" s="219"/>
      <c r="BE187" s="219"/>
      <c r="BF187" s="219"/>
      <c r="BG187" s="219"/>
      <c r="BH187" s="219"/>
      <c r="BI187" s="219"/>
      <c r="BJ187" s="219"/>
      <c r="BK187" s="219"/>
      <c r="BL187" s="219"/>
      <c r="BM187" s="219"/>
      <c r="BN187" s="219"/>
      <c r="BO187" s="219"/>
      <c r="BP187" s="219"/>
      <c r="BQ187" s="219"/>
      <c r="BR187" s="219"/>
      <c r="BS187" s="219"/>
      <c r="BT187" s="219"/>
      <c r="BU187" s="219"/>
      <c r="BV187" s="219"/>
      <c r="BW187" s="219"/>
      <c r="BX187" s="219"/>
      <c r="BY187" s="219"/>
      <c r="BZ187" s="219"/>
      <c r="CA187" s="219"/>
      <c r="CB187" s="219"/>
      <c r="CC187" s="219"/>
      <c r="CD187" s="219"/>
      <c r="CE187" s="219"/>
      <c r="CF187" s="219"/>
    </row>
    <row r="188" spans="1:93" s="147" customFormat="1" ht="4.5" customHeight="1" x14ac:dyDescent="0.3">
      <c r="A188" s="149"/>
      <c r="B188" s="149"/>
      <c r="C188" s="149"/>
      <c r="D188" s="150"/>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220"/>
      <c r="AJ188" s="220"/>
      <c r="AK188" s="220"/>
      <c r="AL188" s="220"/>
      <c r="AM188" s="220"/>
      <c r="AN188" s="220"/>
      <c r="AO188" s="220"/>
      <c r="AP188" s="220"/>
      <c r="AQ188" s="220"/>
      <c r="AR188" s="220"/>
      <c r="AS188" s="220"/>
      <c r="AT188" s="220"/>
      <c r="AU188" s="220"/>
      <c r="AV188" s="220"/>
      <c r="AW188" s="220"/>
      <c r="AX188" s="220"/>
      <c r="AY188" s="220"/>
      <c r="AZ188" s="220"/>
      <c r="BA188" s="220"/>
      <c r="BB188" s="220"/>
      <c r="BC188" s="220"/>
      <c r="BD188" s="220"/>
      <c r="BE188" s="220"/>
      <c r="BF188" s="220"/>
      <c r="BG188" s="220"/>
      <c r="BH188" s="220"/>
      <c r="BI188" s="220"/>
      <c r="BJ188" s="220"/>
      <c r="BK188" s="220"/>
      <c r="BL188" s="220"/>
      <c r="BM188" s="220"/>
      <c r="BN188" s="220"/>
      <c r="BO188" s="220"/>
      <c r="BP188" s="220"/>
      <c r="BQ188" s="220"/>
      <c r="BR188" s="220"/>
      <c r="BS188" s="220"/>
      <c r="BT188" s="220"/>
      <c r="BU188" s="220"/>
      <c r="BV188" s="220"/>
      <c r="BW188" s="220"/>
      <c r="BX188" s="220"/>
      <c r="BY188" s="220"/>
      <c r="BZ188" s="220"/>
      <c r="CA188" s="220"/>
      <c r="CB188" s="220"/>
      <c r="CC188" s="220"/>
      <c r="CD188" s="220"/>
      <c r="CE188" s="220"/>
      <c r="CF188" s="220"/>
    </row>
    <row r="189" spans="1:93" ht="13" customHeight="1" x14ac:dyDescent="0.3">
      <c r="C189" s="164" t="s">
        <v>168</v>
      </c>
      <c r="D189" s="165" t="s">
        <v>141</v>
      </c>
      <c r="E189" s="625" t="s">
        <v>206</v>
      </c>
      <c r="F189" s="625"/>
      <c r="G189" s="625"/>
      <c r="H189" s="625"/>
      <c r="I189" s="625"/>
      <c r="J189" s="625"/>
      <c r="K189" s="625"/>
      <c r="L189" s="625"/>
      <c r="M189" s="625"/>
      <c r="N189" s="625"/>
      <c r="O189" s="625"/>
      <c r="P189" s="625"/>
      <c r="Q189" s="625"/>
      <c r="R189" s="625"/>
      <c r="S189" s="625"/>
      <c r="T189" s="625"/>
      <c r="U189" s="625"/>
      <c r="V189" s="625"/>
      <c r="W189" s="625"/>
      <c r="X189" s="625"/>
      <c r="Y189" s="625"/>
      <c r="Z189" s="625"/>
      <c r="AA189" s="625"/>
      <c r="AB189" s="625"/>
      <c r="AC189" s="625"/>
      <c r="AD189" s="625"/>
      <c r="AE189" s="625"/>
      <c r="AF189" s="625"/>
      <c r="AG189" s="625"/>
      <c r="AH189" s="625"/>
      <c r="AI189" s="166"/>
      <c r="AJ189" s="657"/>
      <c r="AK189" s="658"/>
      <c r="AL189" s="658"/>
      <c r="AM189" s="658"/>
      <c r="AN189" s="658"/>
      <c r="AO189" s="658"/>
      <c r="AP189" s="658"/>
      <c r="AQ189" s="658"/>
      <c r="AR189" s="658"/>
      <c r="AS189" s="658"/>
      <c r="AT189" s="659"/>
      <c r="AU189" s="221"/>
      <c r="AV189" s="661" t="s">
        <v>70</v>
      </c>
      <c r="AW189" s="661"/>
      <c r="AX189" s="661"/>
      <c r="AY189" s="661"/>
      <c r="AZ189" s="661"/>
      <c r="BA189" s="661"/>
      <c r="BB189" s="661"/>
      <c r="BC189" s="661"/>
      <c r="BD189" s="661"/>
      <c r="BE189" s="661"/>
      <c r="BF189" s="661"/>
      <c r="BG189" s="179"/>
      <c r="BH189" s="662"/>
      <c r="BI189" s="662"/>
      <c r="BJ189" s="662"/>
      <c r="BK189" s="662"/>
      <c r="BL189" s="662"/>
      <c r="BM189" s="662"/>
      <c r="BN189" s="662"/>
      <c r="BO189" s="662"/>
      <c r="BP189" s="662"/>
      <c r="BQ189" s="662"/>
      <c r="BR189" s="662"/>
      <c r="BS189" s="222"/>
      <c r="BT189" s="222"/>
      <c r="BU189" s="222"/>
      <c r="BV189" s="222"/>
      <c r="BW189" s="222"/>
      <c r="BX189" s="222"/>
      <c r="BY189" s="222"/>
      <c r="BZ189" s="223"/>
      <c r="CA189" s="223"/>
      <c r="CB189" s="223"/>
      <c r="CC189" s="179"/>
      <c r="CD189" s="179"/>
      <c r="CE189" s="179"/>
      <c r="CF189" s="167"/>
      <c r="CO189" s="168"/>
    </row>
    <row r="190" spans="1:93" ht="13.9" customHeight="1" x14ac:dyDescent="0.3">
      <c r="C190" s="164"/>
      <c r="D190" s="165"/>
      <c r="E190" s="344"/>
      <c r="F190" s="344"/>
      <c r="G190" s="344"/>
      <c r="H190" s="344"/>
      <c r="I190" s="344"/>
      <c r="J190" s="344"/>
      <c r="K190" s="344"/>
      <c r="L190" s="344"/>
      <c r="M190" s="344"/>
      <c r="N190" s="344"/>
      <c r="O190" s="344"/>
      <c r="P190" s="344"/>
      <c r="Q190" s="344"/>
      <c r="R190" s="344"/>
      <c r="S190" s="344"/>
      <c r="T190" s="344"/>
      <c r="U190" s="344"/>
      <c r="V190" s="344"/>
      <c r="W190" s="344"/>
      <c r="X190" s="344"/>
      <c r="Y190" s="344"/>
      <c r="Z190" s="344"/>
      <c r="AA190" s="344"/>
      <c r="AB190" s="344"/>
      <c r="AC190" s="344"/>
      <c r="AD190" s="344"/>
      <c r="AE190" s="344"/>
      <c r="AF190" s="344"/>
      <c r="AG190" s="344"/>
      <c r="AH190" s="344"/>
      <c r="AI190" s="186"/>
      <c r="AJ190" s="657"/>
      <c r="AK190" s="658"/>
      <c r="AL190" s="658"/>
      <c r="AM190" s="658"/>
      <c r="AN190" s="658"/>
      <c r="AO190" s="658"/>
      <c r="AP190" s="658"/>
      <c r="AQ190" s="658"/>
      <c r="AR190" s="658"/>
      <c r="AS190" s="658"/>
      <c r="AT190" s="659"/>
      <c r="AU190" s="224"/>
      <c r="AV190" s="661" t="s">
        <v>187</v>
      </c>
      <c r="AW190" s="661"/>
      <c r="AX190" s="661"/>
      <c r="AY190" s="661"/>
      <c r="AZ190" s="661"/>
      <c r="BA190" s="661"/>
      <c r="BB190" s="661"/>
      <c r="BC190" s="661"/>
      <c r="BD190" s="661"/>
      <c r="BE190" s="661"/>
      <c r="BF190" s="661"/>
      <c r="BG190" s="179"/>
      <c r="BH190" s="662"/>
      <c r="BI190" s="662"/>
      <c r="BJ190" s="662"/>
      <c r="BK190" s="662"/>
      <c r="BL190" s="662"/>
      <c r="BM190" s="662"/>
      <c r="BN190" s="662"/>
      <c r="BO190" s="662"/>
      <c r="BP190" s="662"/>
      <c r="BQ190" s="662"/>
      <c r="BR190" s="662"/>
      <c r="BS190" s="222"/>
      <c r="BT190" s="222"/>
      <c r="BU190" s="222"/>
      <c r="BV190" s="222"/>
      <c r="BW190" s="222"/>
      <c r="BX190" s="222"/>
      <c r="BY190" s="222"/>
      <c r="BZ190" s="224"/>
      <c r="CA190" s="224"/>
      <c r="CB190" s="224"/>
      <c r="CC190" s="186"/>
      <c r="CD190" s="186"/>
      <c r="CE190" s="186"/>
      <c r="CF190" s="186"/>
      <c r="CO190" s="168"/>
    </row>
    <row r="191" spans="1:93" s="147" customFormat="1" ht="10.5" customHeight="1" x14ac:dyDescent="0.3">
      <c r="A191" s="225"/>
      <c r="B191" s="225"/>
      <c r="C191" s="225"/>
      <c r="D191" s="226"/>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4"/>
      <c r="AJ191" s="663" t="s">
        <v>149</v>
      </c>
      <c r="AK191" s="663"/>
      <c r="AL191" s="663"/>
      <c r="AM191" s="663"/>
      <c r="AN191" s="663"/>
      <c r="AO191" s="663"/>
      <c r="AP191" s="663"/>
      <c r="AQ191" s="663"/>
      <c r="AR191" s="663"/>
      <c r="AS191" s="663"/>
      <c r="AT191" s="663"/>
      <c r="AU191" s="224"/>
      <c r="AV191" s="663"/>
      <c r="AW191" s="663"/>
      <c r="AX191" s="663"/>
      <c r="AY191" s="663"/>
      <c r="AZ191" s="663"/>
      <c r="BA191" s="663"/>
      <c r="BB191" s="663"/>
      <c r="BC191" s="663"/>
      <c r="BD191" s="663"/>
      <c r="BE191" s="663"/>
      <c r="BF191" s="663"/>
      <c r="BG191" s="221"/>
      <c r="BH191" s="221"/>
      <c r="BI191" s="221"/>
      <c r="BJ191" s="221"/>
      <c r="BK191" s="221"/>
      <c r="BL191" s="221"/>
      <c r="BM191" s="221"/>
      <c r="BN191" s="221"/>
      <c r="BO191" s="224"/>
      <c r="BP191" s="224"/>
      <c r="BQ191" s="224"/>
      <c r="BR191" s="222"/>
      <c r="BS191" s="222"/>
      <c r="BT191" s="222"/>
      <c r="BU191" s="222"/>
      <c r="BV191" s="222"/>
      <c r="BW191" s="222"/>
      <c r="BX191" s="224"/>
      <c r="BY191" s="224"/>
      <c r="BZ191" s="224"/>
      <c r="CA191" s="224"/>
      <c r="CB191" s="222"/>
      <c r="CC191" s="224"/>
      <c r="CD191" s="224"/>
      <c r="CE191" s="224"/>
      <c r="CF191" s="224"/>
      <c r="CG191" s="228"/>
    </row>
    <row r="192" spans="1:93" s="147" customFormat="1" ht="4.9000000000000004" customHeight="1" x14ac:dyDescent="0.3">
      <c r="A192" s="171"/>
      <c r="B192" s="171"/>
      <c r="C192" s="171"/>
      <c r="D192" s="172"/>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4"/>
      <c r="AJ192" s="174"/>
      <c r="AK192" s="174"/>
      <c r="AL192" s="174"/>
      <c r="AM192" s="174"/>
      <c r="AN192" s="174"/>
      <c r="AO192" s="174"/>
      <c r="AP192" s="174"/>
      <c r="AQ192" s="174"/>
      <c r="AR192" s="174"/>
      <c r="AS192" s="174"/>
      <c r="AT192" s="174"/>
      <c r="AU192" s="174"/>
      <c r="AV192" s="229"/>
      <c r="AW192" s="229"/>
      <c r="AX192" s="229"/>
      <c r="AY192" s="229"/>
      <c r="AZ192" s="229"/>
      <c r="BA192" s="229"/>
      <c r="BB192" s="229"/>
      <c r="BC192" s="229"/>
      <c r="BD192" s="229"/>
      <c r="BE192" s="229"/>
      <c r="BF192" s="229"/>
      <c r="BG192" s="174"/>
      <c r="BH192" s="174"/>
      <c r="BI192" s="174"/>
      <c r="BJ192" s="174"/>
      <c r="BK192" s="174"/>
      <c r="BL192" s="174"/>
      <c r="BM192" s="174"/>
      <c r="BN192" s="174"/>
      <c r="BO192" s="174"/>
      <c r="BP192" s="174"/>
      <c r="BQ192" s="174"/>
      <c r="BR192" s="174"/>
      <c r="BS192" s="174"/>
      <c r="BT192" s="174"/>
      <c r="BU192" s="174"/>
      <c r="BV192" s="174"/>
      <c r="BW192" s="174"/>
      <c r="BX192" s="174"/>
      <c r="BY192" s="174"/>
      <c r="BZ192" s="174"/>
      <c r="CA192" s="174"/>
      <c r="CB192" s="174"/>
      <c r="CC192" s="174"/>
      <c r="CD192" s="174"/>
      <c r="CE192" s="174"/>
      <c r="CF192" s="174"/>
    </row>
    <row r="193" spans="1:104" s="147" customFormat="1" ht="4.5" customHeight="1" x14ac:dyDescent="0.3">
      <c r="A193" s="149"/>
      <c r="B193" s="149"/>
      <c r="C193" s="149"/>
      <c r="D193" s="150"/>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220"/>
      <c r="AJ193" s="220"/>
      <c r="AK193" s="220"/>
      <c r="AL193" s="220"/>
      <c r="AM193" s="220"/>
      <c r="AN193" s="220"/>
      <c r="AO193" s="220"/>
      <c r="AP193" s="220"/>
      <c r="AQ193" s="220"/>
      <c r="AR193" s="220"/>
      <c r="AS193" s="220"/>
      <c r="AT193" s="220"/>
      <c r="AU193" s="220"/>
      <c r="AV193" s="220"/>
      <c r="AW193" s="220"/>
      <c r="AX193" s="220"/>
      <c r="AY193" s="220"/>
      <c r="AZ193" s="220"/>
      <c r="BA193" s="220"/>
      <c r="BB193" s="220"/>
      <c r="BC193" s="220"/>
      <c r="BD193" s="220"/>
      <c r="BE193" s="220"/>
      <c r="BF193" s="220"/>
      <c r="BG193" s="220"/>
      <c r="BH193" s="220"/>
      <c r="BI193" s="220"/>
      <c r="BJ193" s="220"/>
      <c r="BK193" s="220"/>
      <c r="BL193" s="220"/>
      <c r="BM193" s="220"/>
      <c r="BN193" s="220"/>
      <c r="BO193" s="220"/>
      <c r="BP193" s="220"/>
      <c r="BQ193" s="220"/>
      <c r="BR193" s="220"/>
      <c r="BS193" s="220"/>
      <c r="BT193" s="220"/>
      <c r="BU193" s="220"/>
      <c r="BV193" s="220"/>
      <c r="BW193" s="220"/>
      <c r="BX193" s="220"/>
      <c r="BY193" s="220"/>
      <c r="BZ193" s="220"/>
      <c r="CA193" s="220"/>
      <c r="CB193" s="220"/>
      <c r="CC193" s="220"/>
      <c r="CD193" s="220"/>
      <c r="CE193" s="220"/>
      <c r="CF193" s="220"/>
    </row>
    <row r="194" spans="1:104" ht="13" customHeight="1" x14ac:dyDescent="0.3">
      <c r="C194" s="164" t="s">
        <v>324</v>
      </c>
      <c r="D194" s="165" t="s">
        <v>141</v>
      </c>
      <c r="E194" s="625" t="s">
        <v>207</v>
      </c>
      <c r="F194" s="625"/>
      <c r="G194" s="625"/>
      <c r="H194" s="625"/>
      <c r="I194" s="625"/>
      <c r="J194" s="625"/>
      <c r="K194" s="625"/>
      <c r="L194" s="625"/>
      <c r="M194" s="625"/>
      <c r="N194" s="625"/>
      <c r="O194" s="625"/>
      <c r="P194" s="625"/>
      <c r="Q194" s="625"/>
      <c r="R194" s="625"/>
      <c r="S194" s="625"/>
      <c r="T194" s="625"/>
      <c r="U194" s="625"/>
      <c r="V194" s="625"/>
      <c r="W194" s="625"/>
      <c r="X194" s="625"/>
      <c r="Y194" s="625"/>
      <c r="Z194" s="625"/>
      <c r="AA194" s="625"/>
      <c r="AB194" s="625"/>
      <c r="AC194" s="625"/>
      <c r="AD194" s="625"/>
      <c r="AE194" s="625"/>
      <c r="AF194" s="625"/>
      <c r="AG194" s="625"/>
      <c r="AH194" s="625"/>
      <c r="AI194" s="166"/>
      <c r="AJ194" s="657"/>
      <c r="AK194" s="658"/>
      <c r="AL194" s="658"/>
      <c r="AM194" s="658"/>
      <c r="AN194" s="658"/>
      <c r="AO194" s="658"/>
      <c r="AP194" s="658"/>
      <c r="AQ194" s="658"/>
      <c r="AR194" s="658"/>
      <c r="AS194" s="658"/>
      <c r="AT194" s="659"/>
      <c r="AU194" s="221"/>
      <c r="AV194" s="661" t="s">
        <v>70</v>
      </c>
      <c r="AW194" s="661"/>
      <c r="AX194" s="661"/>
      <c r="AY194" s="661"/>
      <c r="AZ194" s="661"/>
      <c r="BA194" s="661"/>
      <c r="BB194" s="661"/>
      <c r="BC194" s="661"/>
      <c r="BD194" s="661"/>
      <c r="BE194" s="661"/>
      <c r="BF194" s="661"/>
      <c r="BG194" s="179"/>
      <c r="BH194" s="662"/>
      <c r="BI194" s="662"/>
      <c r="BJ194" s="662"/>
      <c r="BK194" s="662"/>
      <c r="BL194" s="662"/>
      <c r="BM194" s="662"/>
      <c r="BN194" s="662"/>
      <c r="BO194" s="662"/>
      <c r="BP194" s="662"/>
      <c r="BQ194" s="662"/>
      <c r="BR194" s="662"/>
      <c r="BS194" s="222"/>
      <c r="BT194" s="222"/>
      <c r="BU194" s="222"/>
      <c r="BV194" s="222"/>
      <c r="BW194" s="222"/>
      <c r="BX194" s="222"/>
      <c r="BY194" s="222"/>
      <c r="BZ194" s="223"/>
      <c r="CA194" s="223"/>
      <c r="CB194" s="223"/>
      <c r="CC194" s="179"/>
      <c r="CD194" s="179"/>
      <c r="CE194" s="179"/>
      <c r="CF194" s="167"/>
      <c r="CO194" s="168"/>
    </row>
    <row r="195" spans="1:104" ht="13.9" customHeight="1" x14ac:dyDescent="0.3">
      <c r="C195" s="164"/>
      <c r="D195" s="165"/>
      <c r="E195" s="344"/>
      <c r="F195" s="344"/>
      <c r="G195" s="344"/>
      <c r="H195" s="344"/>
      <c r="I195" s="344"/>
      <c r="J195" s="344"/>
      <c r="K195" s="344"/>
      <c r="L195" s="344"/>
      <c r="M195" s="344"/>
      <c r="N195" s="344"/>
      <c r="O195" s="344"/>
      <c r="P195" s="344"/>
      <c r="Q195" s="344"/>
      <c r="R195" s="344"/>
      <c r="S195" s="344"/>
      <c r="T195" s="344"/>
      <c r="U195" s="344"/>
      <c r="V195" s="344"/>
      <c r="W195" s="344"/>
      <c r="X195" s="344"/>
      <c r="Y195" s="344"/>
      <c r="Z195" s="344"/>
      <c r="AA195" s="344"/>
      <c r="AB195" s="344"/>
      <c r="AC195" s="344"/>
      <c r="AD195" s="344"/>
      <c r="AE195" s="344"/>
      <c r="AF195" s="344"/>
      <c r="AG195" s="344"/>
      <c r="AH195" s="344"/>
      <c r="AI195" s="186"/>
      <c r="AJ195" s="657"/>
      <c r="AK195" s="658"/>
      <c r="AL195" s="658"/>
      <c r="AM195" s="658"/>
      <c r="AN195" s="658"/>
      <c r="AO195" s="658"/>
      <c r="AP195" s="658"/>
      <c r="AQ195" s="658"/>
      <c r="AR195" s="658"/>
      <c r="AS195" s="658"/>
      <c r="AT195" s="659"/>
      <c r="AU195" s="224"/>
      <c r="AV195" s="661" t="s">
        <v>187</v>
      </c>
      <c r="AW195" s="661"/>
      <c r="AX195" s="661"/>
      <c r="AY195" s="661"/>
      <c r="AZ195" s="661"/>
      <c r="BA195" s="661"/>
      <c r="BB195" s="661"/>
      <c r="BC195" s="661"/>
      <c r="BD195" s="661"/>
      <c r="BE195" s="661"/>
      <c r="BF195" s="661"/>
      <c r="BG195" s="179"/>
      <c r="BH195" s="662"/>
      <c r="BI195" s="662"/>
      <c r="BJ195" s="662"/>
      <c r="BK195" s="662"/>
      <c r="BL195" s="662"/>
      <c r="BM195" s="662"/>
      <c r="BN195" s="662"/>
      <c r="BO195" s="662"/>
      <c r="BP195" s="662"/>
      <c r="BQ195" s="662"/>
      <c r="BR195" s="662"/>
      <c r="BS195" s="222"/>
      <c r="BT195" s="222"/>
      <c r="BU195" s="222"/>
      <c r="BV195" s="222"/>
      <c r="BW195" s="222"/>
      <c r="BX195" s="222"/>
      <c r="BY195" s="222"/>
      <c r="BZ195" s="224"/>
      <c r="CA195" s="224"/>
      <c r="CB195" s="224"/>
      <c r="CC195" s="186"/>
      <c r="CD195" s="186"/>
      <c r="CE195" s="186"/>
      <c r="CF195" s="186"/>
      <c r="CO195" s="168"/>
    </row>
    <row r="196" spans="1:104" s="147" customFormat="1" ht="10.5" customHeight="1" x14ac:dyDescent="0.3">
      <c r="A196" s="225"/>
      <c r="B196" s="225"/>
      <c r="C196" s="225"/>
      <c r="D196" s="226"/>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4"/>
      <c r="AJ196" s="663" t="s">
        <v>149</v>
      </c>
      <c r="AK196" s="663"/>
      <c r="AL196" s="663"/>
      <c r="AM196" s="663"/>
      <c r="AN196" s="663"/>
      <c r="AO196" s="663"/>
      <c r="AP196" s="663"/>
      <c r="AQ196" s="663"/>
      <c r="AR196" s="663"/>
      <c r="AS196" s="663"/>
      <c r="AT196" s="663"/>
      <c r="AU196" s="224"/>
      <c r="AV196" s="663"/>
      <c r="AW196" s="663"/>
      <c r="AX196" s="663"/>
      <c r="AY196" s="663"/>
      <c r="AZ196" s="663"/>
      <c r="BA196" s="663"/>
      <c r="BB196" s="663"/>
      <c r="BC196" s="663"/>
      <c r="BD196" s="663"/>
      <c r="BE196" s="663"/>
      <c r="BF196" s="663"/>
      <c r="BG196" s="221"/>
      <c r="BH196" s="221"/>
      <c r="BI196" s="221"/>
      <c r="BJ196" s="221"/>
      <c r="BK196" s="221"/>
      <c r="BL196" s="221"/>
      <c r="BM196" s="221"/>
      <c r="BN196" s="221"/>
      <c r="BO196" s="224"/>
      <c r="BP196" s="224"/>
      <c r="BQ196" s="224"/>
      <c r="BR196" s="222"/>
      <c r="BS196" s="222"/>
      <c r="BT196" s="222"/>
      <c r="BU196" s="222"/>
      <c r="BV196" s="222"/>
      <c r="BW196" s="222"/>
      <c r="BX196" s="224"/>
      <c r="BY196" s="224"/>
      <c r="BZ196" s="224"/>
      <c r="CA196" s="224"/>
      <c r="CB196" s="222"/>
      <c r="CC196" s="224"/>
      <c r="CD196" s="224"/>
      <c r="CE196" s="224"/>
      <c r="CF196" s="224"/>
      <c r="CG196" s="228"/>
    </row>
    <row r="197" spans="1:104" s="147" customFormat="1" ht="4.9000000000000004" customHeight="1" x14ac:dyDescent="0.3">
      <c r="A197" s="171"/>
      <c r="B197" s="171"/>
      <c r="C197" s="171"/>
      <c r="D197" s="172"/>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4"/>
      <c r="AJ197" s="174"/>
      <c r="AK197" s="174"/>
      <c r="AL197" s="174"/>
      <c r="AM197" s="174"/>
      <c r="AN197" s="174"/>
      <c r="AO197" s="174"/>
      <c r="AP197" s="174"/>
      <c r="AQ197" s="174"/>
      <c r="AR197" s="174"/>
      <c r="AS197" s="174"/>
      <c r="AT197" s="174"/>
      <c r="AU197" s="174"/>
      <c r="AV197" s="229"/>
      <c r="AW197" s="229"/>
      <c r="AX197" s="229"/>
      <c r="AY197" s="229"/>
      <c r="AZ197" s="229"/>
      <c r="BA197" s="229"/>
      <c r="BB197" s="229"/>
      <c r="BC197" s="229"/>
      <c r="BD197" s="229"/>
      <c r="BE197" s="229"/>
      <c r="BF197" s="229"/>
      <c r="BG197" s="174"/>
      <c r="BH197" s="174"/>
      <c r="BI197" s="174"/>
      <c r="BJ197" s="174"/>
      <c r="BK197" s="174"/>
      <c r="BL197" s="174"/>
      <c r="BM197" s="174"/>
      <c r="BN197" s="174"/>
      <c r="BO197" s="174"/>
      <c r="BP197" s="174"/>
      <c r="BQ197" s="174"/>
      <c r="BR197" s="174"/>
      <c r="BS197" s="174"/>
      <c r="BT197" s="174"/>
      <c r="BU197" s="174"/>
      <c r="BV197" s="174"/>
      <c r="BW197" s="174"/>
      <c r="BX197" s="174"/>
      <c r="BY197" s="174"/>
      <c r="BZ197" s="174"/>
      <c r="CA197" s="174"/>
      <c r="CB197" s="174"/>
      <c r="CC197" s="174"/>
      <c r="CD197" s="174"/>
      <c r="CE197" s="174"/>
      <c r="CF197" s="174"/>
    </row>
    <row r="198" spans="1:104" s="147" customFormat="1" ht="4.5" customHeight="1" x14ac:dyDescent="0.3">
      <c r="A198" s="149"/>
      <c r="B198" s="149"/>
      <c r="C198" s="149"/>
      <c r="D198" s="150"/>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220"/>
      <c r="AJ198" s="220"/>
      <c r="AK198" s="220"/>
      <c r="AL198" s="220"/>
      <c r="AM198" s="220"/>
      <c r="AN198" s="220"/>
      <c r="AO198" s="220"/>
      <c r="AP198" s="220"/>
      <c r="AQ198" s="220"/>
      <c r="AR198" s="220"/>
      <c r="AS198" s="220"/>
      <c r="AT198" s="220"/>
      <c r="AU198" s="220"/>
      <c r="AV198" s="220"/>
      <c r="AW198" s="220"/>
      <c r="AX198" s="220"/>
      <c r="AY198" s="220"/>
      <c r="AZ198" s="220"/>
      <c r="BA198" s="220"/>
      <c r="BB198" s="220"/>
      <c r="BC198" s="220"/>
      <c r="BD198" s="220"/>
      <c r="BE198" s="220"/>
      <c r="BF198" s="220"/>
      <c r="BG198" s="220"/>
      <c r="BH198" s="220"/>
      <c r="BI198" s="220"/>
      <c r="BJ198" s="220"/>
      <c r="BK198" s="220"/>
      <c r="BL198" s="220"/>
      <c r="BM198" s="220"/>
      <c r="BN198" s="220"/>
      <c r="BO198" s="220"/>
      <c r="BP198" s="220"/>
      <c r="BQ198" s="220"/>
      <c r="BR198" s="220"/>
      <c r="BS198" s="220"/>
      <c r="BT198" s="220"/>
      <c r="BU198" s="220"/>
      <c r="BV198" s="220"/>
      <c r="BW198" s="220"/>
      <c r="BX198" s="220"/>
      <c r="BY198" s="220"/>
      <c r="BZ198" s="220"/>
      <c r="CA198" s="220"/>
      <c r="CB198" s="220"/>
      <c r="CC198" s="220"/>
      <c r="CD198" s="220"/>
      <c r="CE198" s="220"/>
      <c r="CF198" s="220"/>
    </row>
    <row r="199" spans="1:104" ht="13" customHeight="1" x14ac:dyDescent="0.3">
      <c r="C199" s="164" t="s">
        <v>325</v>
      </c>
      <c r="D199" s="165" t="s">
        <v>141</v>
      </c>
      <c r="E199" s="625" t="s">
        <v>236</v>
      </c>
      <c r="F199" s="625"/>
      <c r="G199" s="625"/>
      <c r="H199" s="625"/>
      <c r="I199" s="625"/>
      <c r="J199" s="625"/>
      <c r="K199" s="625"/>
      <c r="L199" s="625"/>
      <c r="M199" s="625"/>
      <c r="N199" s="625"/>
      <c r="O199" s="625"/>
      <c r="P199" s="625"/>
      <c r="Q199" s="625"/>
      <c r="R199" s="625"/>
      <c r="S199" s="625"/>
      <c r="T199" s="625"/>
      <c r="U199" s="625"/>
      <c r="V199" s="625"/>
      <c r="W199" s="625"/>
      <c r="X199" s="625"/>
      <c r="Y199" s="625"/>
      <c r="Z199" s="625"/>
      <c r="AA199" s="625"/>
      <c r="AB199" s="625"/>
      <c r="AC199" s="625"/>
      <c r="AD199" s="625"/>
      <c r="AE199" s="625"/>
      <c r="AF199" s="625"/>
      <c r="AG199" s="625"/>
      <c r="AH199" s="625"/>
      <c r="AI199" s="166"/>
      <c r="AJ199" s="657"/>
      <c r="AK199" s="658"/>
      <c r="AL199" s="658"/>
      <c r="AM199" s="658"/>
      <c r="AN199" s="658"/>
      <c r="AO199" s="658"/>
      <c r="AP199" s="658"/>
      <c r="AQ199" s="658"/>
      <c r="AR199" s="658"/>
      <c r="AS199" s="658"/>
      <c r="AT199" s="659"/>
      <c r="AU199" s="221"/>
      <c r="AV199" s="661" t="s">
        <v>70</v>
      </c>
      <c r="AW199" s="661"/>
      <c r="AX199" s="661"/>
      <c r="AY199" s="661"/>
      <c r="AZ199" s="661"/>
      <c r="BA199" s="661"/>
      <c r="BB199" s="661"/>
      <c r="BC199" s="661"/>
      <c r="BD199" s="661"/>
      <c r="BE199" s="661"/>
      <c r="BF199" s="661"/>
      <c r="BG199" s="179"/>
      <c r="BH199" s="662"/>
      <c r="BI199" s="662"/>
      <c r="BJ199" s="662"/>
      <c r="BK199" s="662"/>
      <c r="BL199" s="662"/>
      <c r="BM199" s="662"/>
      <c r="BN199" s="662"/>
      <c r="BO199" s="662"/>
      <c r="BP199" s="662"/>
      <c r="BQ199" s="662"/>
      <c r="BR199" s="662"/>
      <c r="BS199" s="222"/>
      <c r="BT199" s="222"/>
      <c r="BU199" s="222"/>
      <c r="BV199" s="222"/>
      <c r="BW199" s="222"/>
      <c r="BX199" s="222"/>
      <c r="BY199" s="222"/>
      <c r="BZ199" s="223"/>
      <c r="CA199" s="223"/>
      <c r="CB199" s="223"/>
      <c r="CC199" s="179"/>
      <c r="CD199" s="179"/>
      <c r="CE199" s="179"/>
      <c r="CF199" s="167"/>
      <c r="CO199" s="168"/>
    </row>
    <row r="200" spans="1:104" ht="13.9" customHeight="1" x14ac:dyDescent="0.3">
      <c r="C200" s="164"/>
      <c r="D200" s="165"/>
      <c r="E200" s="344"/>
      <c r="F200" s="344"/>
      <c r="G200" s="344"/>
      <c r="H200" s="344"/>
      <c r="I200" s="344"/>
      <c r="J200" s="344"/>
      <c r="K200" s="344"/>
      <c r="L200" s="344"/>
      <c r="M200" s="344"/>
      <c r="N200" s="344"/>
      <c r="O200" s="344"/>
      <c r="P200" s="344"/>
      <c r="Q200" s="344"/>
      <c r="R200" s="344"/>
      <c r="S200" s="344"/>
      <c r="T200" s="344"/>
      <c r="U200" s="344"/>
      <c r="V200" s="344"/>
      <c r="W200" s="344"/>
      <c r="X200" s="344"/>
      <c r="Y200" s="344"/>
      <c r="Z200" s="344"/>
      <c r="AA200" s="344"/>
      <c r="AB200" s="344"/>
      <c r="AC200" s="344"/>
      <c r="AD200" s="344"/>
      <c r="AE200" s="344"/>
      <c r="AF200" s="344"/>
      <c r="AG200" s="344"/>
      <c r="AH200" s="344"/>
      <c r="AI200" s="186"/>
      <c r="AJ200" s="657"/>
      <c r="AK200" s="658"/>
      <c r="AL200" s="658"/>
      <c r="AM200" s="658"/>
      <c r="AN200" s="658"/>
      <c r="AO200" s="658"/>
      <c r="AP200" s="658"/>
      <c r="AQ200" s="658"/>
      <c r="AR200" s="658"/>
      <c r="AS200" s="658"/>
      <c r="AT200" s="659"/>
      <c r="AU200" s="224"/>
      <c r="AV200" s="661" t="s">
        <v>187</v>
      </c>
      <c r="AW200" s="661"/>
      <c r="AX200" s="661"/>
      <c r="AY200" s="661"/>
      <c r="AZ200" s="661"/>
      <c r="BA200" s="661"/>
      <c r="BB200" s="661"/>
      <c r="BC200" s="661"/>
      <c r="BD200" s="661"/>
      <c r="BE200" s="661"/>
      <c r="BF200" s="661"/>
      <c r="BG200" s="179"/>
      <c r="BH200" s="662"/>
      <c r="BI200" s="662"/>
      <c r="BJ200" s="662"/>
      <c r="BK200" s="662"/>
      <c r="BL200" s="662"/>
      <c r="BM200" s="662"/>
      <c r="BN200" s="662"/>
      <c r="BO200" s="662"/>
      <c r="BP200" s="662"/>
      <c r="BQ200" s="662"/>
      <c r="BR200" s="662"/>
      <c r="BS200" s="222"/>
      <c r="BT200" s="222"/>
      <c r="BU200" s="222"/>
      <c r="BV200" s="222"/>
      <c r="BW200" s="222"/>
      <c r="BX200" s="222"/>
      <c r="BY200" s="222"/>
      <c r="BZ200" s="224"/>
      <c r="CA200" s="224"/>
      <c r="CB200" s="224"/>
      <c r="CC200" s="186"/>
      <c r="CD200" s="186"/>
      <c r="CE200" s="186"/>
      <c r="CF200" s="186"/>
      <c r="CO200" s="168"/>
    </row>
    <row r="201" spans="1:104" s="147" customFormat="1" ht="10.5" customHeight="1" x14ac:dyDescent="0.3">
      <c r="A201" s="225"/>
      <c r="B201" s="225"/>
      <c r="C201" s="225"/>
      <c r="D201" s="226"/>
      <c r="E201" s="227"/>
      <c r="F201" s="227"/>
      <c r="G201" s="227"/>
      <c r="H201" s="227"/>
      <c r="I201" s="227"/>
      <c r="J201" s="227"/>
      <c r="K201" s="227"/>
      <c r="L201" s="227"/>
      <c r="M201" s="227"/>
      <c r="N201" s="227"/>
      <c r="O201" s="227"/>
      <c r="P201" s="227"/>
      <c r="Q201" s="227"/>
      <c r="R201" s="227"/>
      <c r="S201" s="227"/>
      <c r="T201" s="227"/>
      <c r="U201" s="227"/>
      <c r="V201" s="227"/>
      <c r="W201" s="227"/>
      <c r="X201" s="227"/>
      <c r="Y201" s="227"/>
      <c r="Z201" s="227"/>
      <c r="AA201" s="227"/>
      <c r="AB201" s="227"/>
      <c r="AC201" s="227"/>
      <c r="AD201" s="227"/>
      <c r="AE201" s="227"/>
      <c r="AF201" s="227"/>
      <c r="AG201" s="227"/>
      <c r="AH201" s="227"/>
      <c r="AI201" s="224"/>
      <c r="AJ201" s="663" t="s">
        <v>149</v>
      </c>
      <c r="AK201" s="663"/>
      <c r="AL201" s="663"/>
      <c r="AM201" s="663"/>
      <c r="AN201" s="663"/>
      <c r="AO201" s="663"/>
      <c r="AP201" s="663"/>
      <c r="AQ201" s="663"/>
      <c r="AR201" s="663"/>
      <c r="AS201" s="663"/>
      <c r="AT201" s="663"/>
      <c r="AU201" s="224"/>
      <c r="AV201" s="664"/>
      <c r="AW201" s="664"/>
      <c r="AX201" s="664"/>
      <c r="AY201" s="664"/>
      <c r="AZ201" s="664"/>
      <c r="BA201" s="664"/>
      <c r="BB201" s="664"/>
      <c r="BC201" s="664"/>
      <c r="BD201" s="664"/>
      <c r="BE201" s="664"/>
      <c r="BF201" s="664"/>
      <c r="BG201" s="221"/>
      <c r="BH201" s="221"/>
      <c r="BI201" s="221"/>
      <c r="BJ201" s="221"/>
      <c r="BK201" s="221"/>
      <c r="BL201" s="221"/>
      <c r="BM201" s="221"/>
      <c r="BN201" s="221"/>
      <c r="BO201" s="224"/>
      <c r="BP201" s="224"/>
      <c r="BQ201" s="224"/>
      <c r="BR201" s="222"/>
      <c r="BS201" s="222"/>
      <c r="BT201" s="222"/>
      <c r="BU201" s="222"/>
      <c r="BV201" s="222"/>
      <c r="BW201" s="222"/>
      <c r="BX201" s="224"/>
      <c r="BY201" s="224"/>
      <c r="BZ201" s="224"/>
      <c r="CA201" s="224"/>
      <c r="CB201" s="222"/>
      <c r="CC201" s="224"/>
      <c r="CD201" s="224"/>
      <c r="CE201" s="224"/>
      <c r="CF201" s="224"/>
      <c r="CG201" s="228"/>
    </row>
    <row r="202" spans="1:104" s="147" customFormat="1" ht="4.9000000000000004" customHeight="1" x14ac:dyDescent="0.3">
      <c r="A202" s="171"/>
      <c r="B202" s="171"/>
      <c r="C202" s="171"/>
      <c r="D202" s="172"/>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4"/>
      <c r="AJ202" s="174"/>
      <c r="AK202" s="174"/>
      <c r="AL202" s="174"/>
      <c r="AM202" s="174"/>
      <c r="AN202" s="174"/>
      <c r="AO202" s="174"/>
      <c r="AP202" s="174"/>
      <c r="AQ202" s="174"/>
      <c r="AR202" s="174"/>
      <c r="AS202" s="174"/>
      <c r="AT202" s="174"/>
      <c r="AU202" s="174"/>
      <c r="AV202" s="174"/>
      <c r="AW202" s="174"/>
      <c r="AX202" s="174"/>
      <c r="AY202" s="174"/>
      <c r="AZ202" s="174"/>
      <c r="BA202" s="174"/>
      <c r="BB202" s="174"/>
      <c r="BC202" s="174"/>
      <c r="BD202" s="174"/>
      <c r="BE202" s="174"/>
      <c r="BF202" s="174"/>
      <c r="BG202" s="174"/>
      <c r="BH202" s="174"/>
      <c r="BI202" s="174"/>
      <c r="BJ202" s="174"/>
      <c r="BK202" s="174"/>
      <c r="BL202" s="174"/>
      <c r="BM202" s="174"/>
      <c r="BN202" s="174"/>
      <c r="BO202" s="174"/>
      <c r="BP202" s="174"/>
      <c r="BQ202" s="174"/>
      <c r="BR202" s="174"/>
      <c r="BS202" s="174"/>
      <c r="BT202" s="174"/>
      <c r="BU202" s="174"/>
      <c r="BV202" s="174"/>
      <c r="BW202" s="174"/>
      <c r="BX202" s="174"/>
      <c r="BY202" s="174"/>
      <c r="BZ202" s="174"/>
      <c r="CA202" s="174"/>
      <c r="CB202" s="174"/>
      <c r="CC202" s="174"/>
      <c r="CD202" s="174"/>
      <c r="CE202" s="174"/>
      <c r="CF202" s="174"/>
    </row>
    <row r="203" spans="1:104" s="206" customFormat="1" ht="4.9000000000000004" customHeight="1" x14ac:dyDescent="0.3">
      <c r="A203" s="200"/>
      <c r="B203" s="200"/>
      <c r="C203" s="200"/>
      <c r="D203" s="201"/>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c r="AE203" s="212"/>
      <c r="AF203" s="212"/>
      <c r="AG203" s="212"/>
      <c r="AH203" s="212"/>
      <c r="AI203" s="202"/>
      <c r="AJ203" s="202"/>
      <c r="AK203" s="202"/>
      <c r="AL203" s="202"/>
      <c r="AM203" s="202"/>
      <c r="AN203" s="202"/>
      <c r="AO203" s="202"/>
      <c r="AP203" s="202"/>
      <c r="AQ203" s="202"/>
      <c r="AR203" s="202"/>
      <c r="AS203" s="202"/>
      <c r="AT203" s="202"/>
      <c r="AU203" s="202"/>
      <c r="AV203" s="202"/>
      <c r="AW203" s="202"/>
      <c r="AX203" s="202"/>
      <c r="AY203" s="202"/>
      <c r="AZ203" s="202"/>
      <c r="BA203" s="202"/>
      <c r="BB203" s="202"/>
      <c r="BC203" s="202"/>
      <c r="BD203" s="202"/>
      <c r="BE203" s="202"/>
      <c r="BF203" s="202"/>
      <c r="BG203" s="202"/>
      <c r="BH203" s="202"/>
      <c r="BI203" s="202"/>
      <c r="BJ203" s="202"/>
      <c r="BK203" s="202"/>
      <c r="BL203" s="202"/>
      <c r="BM203" s="202"/>
      <c r="BN203" s="202"/>
      <c r="BO203" s="202"/>
      <c r="BP203" s="202"/>
      <c r="BQ203" s="202"/>
      <c r="BR203" s="202"/>
      <c r="BS203" s="202"/>
      <c r="BT203" s="202"/>
      <c r="BU203" s="202"/>
      <c r="BV203" s="202"/>
      <c r="BW203" s="202"/>
      <c r="BX203" s="202"/>
      <c r="BY203" s="202"/>
      <c r="BZ203" s="202"/>
      <c r="CA203" s="202"/>
      <c r="CB203" s="202"/>
      <c r="CC203" s="202"/>
      <c r="CD203" s="202"/>
      <c r="CE203" s="202"/>
      <c r="CF203" s="202"/>
    </row>
    <row r="204" spans="1:104" s="206" customFormat="1" ht="4.9000000000000004" customHeight="1" x14ac:dyDescent="0.3">
      <c r="A204" s="200"/>
      <c r="B204" s="200"/>
      <c r="C204" s="200"/>
      <c r="D204" s="201"/>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02"/>
      <c r="AJ204" s="202"/>
      <c r="AK204" s="202"/>
      <c r="AL204" s="202"/>
      <c r="AM204" s="202"/>
      <c r="AN204" s="202"/>
      <c r="AO204" s="202"/>
      <c r="AP204" s="202"/>
      <c r="AQ204" s="202"/>
      <c r="AR204" s="202"/>
      <c r="AS204" s="202"/>
      <c r="AT204" s="202"/>
      <c r="AU204" s="202"/>
      <c r="AV204" s="202"/>
      <c r="AW204" s="202"/>
      <c r="AX204" s="202"/>
      <c r="AY204" s="202"/>
      <c r="AZ204" s="202"/>
      <c r="BA204" s="202"/>
      <c r="BB204" s="202"/>
      <c r="BC204" s="202"/>
      <c r="BD204" s="202"/>
      <c r="BE204" s="202"/>
      <c r="BF204" s="202"/>
      <c r="BG204" s="202"/>
      <c r="BH204" s="202"/>
      <c r="BI204" s="202"/>
      <c r="BJ204" s="202"/>
      <c r="BK204" s="202"/>
      <c r="BL204" s="202"/>
      <c r="BM204" s="202"/>
      <c r="BN204" s="202"/>
      <c r="BO204" s="202"/>
      <c r="BP204" s="202"/>
      <c r="BQ204" s="202"/>
      <c r="BR204" s="202"/>
      <c r="BS204" s="202"/>
      <c r="BT204" s="202"/>
      <c r="BU204" s="202"/>
      <c r="BV204" s="202"/>
      <c r="BW204" s="202"/>
      <c r="BX204" s="202"/>
      <c r="BY204" s="202"/>
      <c r="BZ204" s="202"/>
      <c r="CA204" s="202"/>
      <c r="CB204" s="202"/>
      <c r="CC204" s="202"/>
      <c r="CD204" s="202"/>
      <c r="CE204" s="202"/>
      <c r="CF204" s="202"/>
    </row>
    <row r="205" spans="1:104" s="194" customFormat="1" ht="14.15" customHeight="1" x14ac:dyDescent="0.4">
      <c r="A205" s="195"/>
      <c r="B205" s="195"/>
      <c r="C205" s="196" t="s">
        <v>326</v>
      </c>
      <c r="D205" s="213" t="s">
        <v>141</v>
      </c>
      <c r="E205" s="634" t="s">
        <v>208</v>
      </c>
      <c r="F205" s="634"/>
      <c r="G205" s="634"/>
      <c r="H205" s="634"/>
      <c r="I205" s="634"/>
      <c r="J205" s="634"/>
      <c r="K205" s="634"/>
      <c r="L205" s="634"/>
      <c r="M205" s="634"/>
      <c r="N205" s="634"/>
      <c r="O205" s="634"/>
      <c r="P205" s="634"/>
      <c r="Q205" s="634"/>
      <c r="R205" s="634"/>
      <c r="S205" s="634"/>
      <c r="T205" s="634"/>
      <c r="U205" s="634"/>
      <c r="V205" s="634"/>
      <c r="W205" s="634"/>
      <c r="X205" s="634"/>
      <c r="Y205" s="634"/>
      <c r="Z205" s="634"/>
      <c r="AA205" s="634"/>
      <c r="AB205" s="634"/>
      <c r="AC205" s="634"/>
      <c r="AD205" s="634"/>
      <c r="AE205" s="634"/>
      <c r="AF205" s="634"/>
      <c r="AG205" s="634"/>
      <c r="AH205" s="634"/>
      <c r="AI205" s="197"/>
      <c r="AJ205" s="657"/>
      <c r="AK205" s="658"/>
      <c r="AL205" s="658"/>
      <c r="AM205" s="658"/>
      <c r="AN205" s="658"/>
      <c r="AO205" s="658"/>
      <c r="AP205" s="658"/>
      <c r="AQ205" s="658"/>
      <c r="AR205" s="658"/>
      <c r="AS205" s="658"/>
      <c r="AT205" s="659"/>
      <c r="AU205" s="167"/>
      <c r="AV205" s="177"/>
      <c r="AW205" s="178"/>
      <c r="AX205" s="167"/>
      <c r="AY205" s="167"/>
      <c r="AZ205" s="167"/>
      <c r="BA205" s="167"/>
      <c r="BB205" s="167"/>
      <c r="BC205" s="167"/>
      <c r="BD205" s="167"/>
      <c r="BE205" s="167"/>
      <c r="BF205" s="167"/>
      <c r="BG205" s="167"/>
      <c r="BH205" s="167"/>
      <c r="BI205" s="179"/>
      <c r="BJ205" s="179"/>
      <c r="BK205" s="179"/>
      <c r="BL205" s="179"/>
      <c r="BM205" s="179"/>
      <c r="BN205" s="179"/>
      <c r="BO205" s="179"/>
      <c r="BP205" s="179"/>
      <c r="BQ205" s="179"/>
      <c r="BR205" s="179"/>
      <c r="BS205" s="179"/>
      <c r="BT205" s="179"/>
      <c r="BU205" s="179"/>
      <c r="BV205" s="179"/>
      <c r="BW205" s="179"/>
      <c r="BX205" s="179"/>
      <c r="BY205" s="179"/>
      <c r="BZ205" s="179"/>
      <c r="CA205" s="179"/>
      <c r="CB205" s="179"/>
      <c r="CC205" s="179"/>
      <c r="CD205" s="179"/>
      <c r="CE205" s="179"/>
      <c r="CF205" s="198"/>
      <c r="CO205" s="199"/>
      <c r="CZ205" s="230"/>
    </row>
    <row r="206" spans="1:104" s="206" customFormat="1" ht="11.15" customHeight="1" x14ac:dyDescent="0.3">
      <c r="A206" s="200"/>
      <c r="B206" s="200"/>
      <c r="C206" s="200"/>
      <c r="D206" s="201"/>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02"/>
      <c r="AJ206" s="660" t="s">
        <v>149</v>
      </c>
      <c r="AK206" s="660"/>
      <c r="AL206" s="660"/>
      <c r="AM206" s="660"/>
      <c r="AN206" s="660"/>
      <c r="AO206" s="660"/>
      <c r="AP206" s="660"/>
      <c r="AQ206" s="660"/>
      <c r="AR206" s="660"/>
      <c r="AS206" s="660"/>
      <c r="AT206" s="660"/>
      <c r="AU206" s="202"/>
      <c r="AV206" s="202"/>
      <c r="AW206" s="202"/>
      <c r="AX206" s="202"/>
      <c r="AY206" s="202"/>
      <c r="AZ206" s="202"/>
      <c r="BA206" s="202"/>
      <c r="BB206" s="202"/>
      <c r="BC206" s="202"/>
      <c r="BD206" s="202"/>
      <c r="BE206" s="202"/>
      <c r="BF206" s="202"/>
      <c r="BG206" s="202"/>
      <c r="BH206" s="202"/>
      <c r="BI206" s="202"/>
      <c r="BJ206" s="202"/>
      <c r="BK206" s="202"/>
      <c r="BL206" s="202"/>
      <c r="BM206" s="202"/>
      <c r="BN206" s="202"/>
      <c r="BO206" s="202"/>
      <c r="BP206" s="202"/>
      <c r="BQ206" s="202"/>
      <c r="BR206" s="202"/>
      <c r="BS206" s="202"/>
      <c r="BT206" s="202"/>
      <c r="BU206" s="202"/>
      <c r="BV206" s="202"/>
      <c r="BW206" s="202"/>
      <c r="BX206" s="202"/>
      <c r="BY206" s="202"/>
      <c r="BZ206" s="202"/>
      <c r="CA206" s="202"/>
      <c r="CB206" s="202"/>
      <c r="CC206" s="202"/>
      <c r="CD206" s="202"/>
      <c r="CE206" s="202"/>
      <c r="CF206" s="202"/>
    </row>
    <row r="207" spans="1:104" s="206" customFormat="1" ht="4.9000000000000004" customHeight="1" x14ac:dyDescent="0.3">
      <c r="A207" s="207"/>
      <c r="B207" s="207"/>
      <c r="C207" s="207"/>
      <c r="D207" s="208"/>
      <c r="E207" s="209"/>
      <c r="F207" s="209"/>
      <c r="G207" s="209"/>
      <c r="H207" s="209"/>
      <c r="I207" s="209"/>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c r="BI207" s="210"/>
      <c r="BJ207" s="210"/>
      <c r="BK207" s="210"/>
      <c r="BL207" s="210"/>
      <c r="BM207" s="210"/>
      <c r="BN207" s="210"/>
      <c r="BO207" s="210"/>
      <c r="BP207" s="210"/>
      <c r="BQ207" s="210"/>
      <c r="BR207" s="210"/>
      <c r="BS207" s="210"/>
      <c r="BT207" s="210"/>
      <c r="BU207" s="210"/>
      <c r="BV207" s="210"/>
      <c r="BW207" s="210"/>
      <c r="BX207" s="210"/>
      <c r="BY207" s="210"/>
      <c r="BZ207" s="210"/>
      <c r="CA207" s="210"/>
      <c r="CB207" s="210"/>
      <c r="CC207" s="210"/>
      <c r="CD207" s="210"/>
      <c r="CE207" s="210"/>
      <c r="CF207" s="210"/>
    </row>
    <row r="208" spans="1:104" s="206" customFormat="1" ht="4.9000000000000004" customHeight="1" x14ac:dyDescent="0.3">
      <c r="A208" s="200"/>
      <c r="B208" s="200"/>
      <c r="C208" s="200"/>
      <c r="D208" s="201"/>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02"/>
      <c r="AJ208" s="202"/>
      <c r="AK208" s="202"/>
      <c r="AL208" s="202"/>
      <c r="AM208" s="202"/>
      <c r="AN208" s="202"/>
      <c r="AO208" s="202"/>
      <c r="AP208" s="202"/>
      <c r="AQ208" s="202"/>
      <c r="AR208" s="202"/>
      <c r="AS208" s="202"/>
      <c r="AT208" s="202"/>
      <c r="AU208" s="202"/>
      <c r="AV208" s="202"/>
      <c r="AW208" s="202"/>
      <c r="AX208" s="202"/>
      <c r="AY208" s="202"/>
      <c r="AZ208" s="202"/>
      <c r="BA208" s="202"/>
      <c r="BB208" s="202"/>
      <c r="BC208" s="202"/>
      <c r="BD208" s="202"/>
      <c r="BE208" s="202"/>
      <c r="BF208" s="202"/>
      <c r="BG208" s="202"/>
      <c r="BH208" s="202"/>
      <c r="BI208" s="202"/>
      <c r="BJ208" s="202"/>
      <c r="BK208" s="202"/>
      <c r="BL208" s="202"/>
      <c r="BM208" s="202"/>
      <c r="BN208" s="202"/>
      <c r="BO208" s="202"/>
      <c r="BP208" s="202"/>
      <c r="BQ208" s="202"/>
      <c r="BR208" s="202"/>
      <c r="BS208" s="202"/>
      <c r="BT208" s="202"/>
      <c r="BU208" s="202"/>
      <c r="BV208" s="202"/>
      <c r="BW208" s="202"/>
      <c r="BX208" s="202"/>
      <c r="BY208" s="202"/>
      <c r="BZ208" s="202"/>
      <c r="CA208" s="202"/>
      <c r="CB208" s="202"/>
      <c r="CC208" s="202"/>
      <c r="CD208" s="202"/>
      <c r="CE208" s="202"/>
      <c r="CF208" s="202"/>
    </row>
    <row r="209" spans="1:104" s="194" customFormat="1" ht="14" x14ac:dyDescent="0.4">
      <c r="A209" s="195"/>
      <c r="B209" s="195"/>
      <c r="C209" s="196" t="s">
        <v>327</v>
      </c>
      <c r="D209" s="213" t="s">
        <v>141</v>
      </c>
      <c r="E209" s="634" t="s">
        <v>43</v>
      </c>
      <c r="F209" s="634"/>
      <c r="G209" s="634"/>
      <c r="H209" s="634"/>
      <c r="I209" s="634"/>
      <c r="J209" s="634"/>
      <c r="K209" s="634"/>
      <c r="L209" s="634"/>
      <c r="M209" s="634"/>
      <c r="N209" s="634"/>
      <c r="O209" s="634"/>
      <c r="P209" s="634"/>
      <c r="Q209" s="634"/>
      <c r="R209" s="634"/>
      <c r="S209" s="634"/>
      <c r="T209" s="634"/>
      <c r="U209" s="634"/>
      <c r="V209" s="634"/>
      <c r="W209" s="634"/>
      <c r="X209" s="634"/>
      <c r="Y209" s="634"/>
      <c r="Z209" s="634"/>
      <c r="AA209" s="634"/>
      <c r="AB209" s="634"/>
      <c r="AC209" s="634"/>
      <c r="AD209" s="634"/>
      <c r="AE209" s="634"/>
      <c r="AF209" s="634"/>
      <c r="AG209" s="634"/>
      <c r="AH209" s="634"/>
      <c r="AI209" s="197"/>
      <c r="AJ209" s="657"/>
      <c r="AK209" s="658"/>
      <c r="AL209" s="658"/>
      <c r="AM209" s="658"/>
      <c r="AN209" s="658"/>
      <c r="AO209" s="658"/>
      <c r="AP209" s="658"/>
      <c r="AQ209" s="658"/>
      <c r="AR209" s="658"/>
      <c r="AS209" s="658"/>
      <c r="AT209" s="659"/>
      <c r="AU209" s="167"/>
      <c r="AV209" s="177"/>
      <c r="AW209" s="178"/>
      <c r="AX209" s="167"/>
      <c r="AY209" s="167"/>
      <c r="AZ209" s="167"/>
      <c r="BA209" s="167"/>
      <c r="BB209" s="167"/>
      <c r="BC209" s="167"/>
      <c r="BD209" s="167"/>
      <c r="BE209" s="167"/>
      <c r="BF209" s="167"/>
      <c r="BG209" s="167"/>
      <c r="BH209" s="167"/>
      <c r="BI209" s="179"/>
      <c r="BJ209" s="179"/>
      <c r="BK209" s="179"/>
      <c r="BL209" s="179"/>
      <c r="BM209" s="179"/>
      <c r="BN209" s="179"/>
      <c r="BO209" s="179"/>
      <c r="BP209" s="179"/>
      <c r="BQ209" s="179"/>
      <c r="BR209" s="179"/>
      <c r="BS209" s="179"/>
      <c r="BT209" s="179"/>
      <c r="BU209" s="179"/>
      <c r="BV209" s="179"/>
      <c r="BW209" s="179"/>
      <c r="BX209" s="179"/>
      <c r="BY209" s="179"/>
      <c r="BZ209" s="179"/>
      <c r="CA209" s="179"/>
      <c r="CB209" s="179"/>
      <c r="CC209" s="179"/>
      <c r="CD209" s="179"/>
      <c r="CE209" s="179"/>
      <c r="CF209" s="198"/>
      <c r="CO209" s="199"/>
      <c r="CZ209" s="230"/>
    </row>
    <row r="210" spans="1:104" s="206" customFormat="1" ht="11.15" customHeight="1" x14ac:dyDescent="0.3">
      <c r="A210" s="200"/>
      <c r="B210" s="200"/>
      <c r="C210" s="200"/>
      <c r="D210" s="201"/>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02"/>
      <c r="AJ210" s="660" t="s">
        <v>149</v>
      </c>
      <c r="AK210" s="660"/>
      <c r="AL210" s="660"/>
      <c r="AM210" s="660"/>
      <c r="AN210" s="660"/>
      <c r="AO210" s="660"/>
      <c r="AP210" s="660"/>
      <c r="AQ210" s="660"/>
      <c r="AR210" s="660"/>
      <c r="AS210" s="660"/>
      <c r="AT210" s="660"/>
      <c r="AU210" s="202"/>
      <c r="AV210" s="202"/>
      <c r="AW210" s="202"/>
      <c r="AX210" s="202"/>
      <c r="AY210" s="202"/>
      <c r="AZ210" s="202"/>
      <c r="BA210" s="202"/>
      <c r="BB210" s="202"/>
      <c r="BC210" s="202"/>
      <c r="BD210" s="202"/>
      <c r="BE210" s="202"/>
      <c r="BF210" s="202"/>
      <c r="BG210" s="202"/>
      <c r="BH210" s="202"/>
      <c r="BI210" s="202"/>
      <c r="BJ210" s="202"/>
      <c r="BK210" s="202"/>
      <c r="BL210" s="202"/>
      <c r="BM210" s="202"/>
      <c r="BN210" s="202"/>
      <c r="BO210" s="202"/>
      <c r="BP210" s="202"/>
      <c r="BQ210" s="202"/>
      <c r="BR210" s="202"/>
      <c r="BS210" s="202"/>
      <c r="BT210" s="202"/>
      <c r="BU210" s="202"/>
      <c r="BV210" s="202"/>
      <c r="BW210" s="202"/>
      <c r="BX210" s="202"/>
      <c r="BY210" s="202"/>
      <c r="BZ210" s="202"/>
      <c r="CA210" s="202"/>
      <c r="CB210" s="202"/>
      <c r="CC210" s="202"/>
      <c r="CD210" s="202"/>
      <c r="CE210" s="202"/>
      <c r="CF210" s="202"/>
    </row>
    <row r="211" spans="1:104" s="206" customFormat="1" ht="4.9000000000000004" customHeight="1" x14ac:dyDescent="0.3">
      <c r="A211" s="207"/>
      <c r="B211" s="207"/>
      <c r="C211" s="207"/>
      <c r="D211" s="208"/>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c r="BI211" s="210"/>
      <c r="BJ211" s="210"/>
      <c r="BK211" s="210"/>
      <c r="BL211" s="210"/>
      <c r="BM211" s="210"/>
      <c r="BN211" s="210"/>
      <c r="BO211" s="210"/>
      <c r="BP211" s="210"/>
      <c r="BQ211" s="210"/>
      <c r="BR211" s="210"/>
      <c r="BS211" s="210"/>
      <c r="BT211" s="210"/>
      <c r="BU211" s="210"/>
      <c r="BV211" s="210"/>
      <c r="BW211" s="210"/>
      <c r="BX211" s="210"/>
      <c r="BY211" s="210"/>
      <c r="BZ211" s="210"/>
      <c r="CA211" s="210"/>
      <c r="CB211" s="210"/>
      <c r="CC211" s="210"/>
      <c r="CD211" s="210"/>
      <c r="CE211" s="210"/>
      <c r="CF211" s="210"/>
    </row>
    <row r="212" spans="1:104" s="206" customFormat="1" ht="4.9000000000000004" customHeight="1" x14ac:dyDescent="0.3">
      <c r="A212" s="200"/>
      <c r="B212" s="200"/>
      <c r="C212" s="200"/>
      <c r="D212" s="201"/>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02"/>
      <c r="AJ212" s="202"/>
      <c r="AK212" s="202"/>
      <c r="AL212" s="202"/>
      <c r="AM212" s="202"/>
      <c r="AN212" s="202"/>
      <c r="AO212" s="202"/>
      <c r="AP212" s="202"/>
      <c r="AQ212" s="202"/>
      <c r="AR212" s="202"/>
      <c r="AS212" s="202"/>
      <c r="AT212" s="202"/>
      <c r="AU212" s="202"/>
      <c r="AV212" s="202"/>
      <c r="AW212" s="202"/>
      <c r="AX212" s="202"/>
      <c r="AY212" s="202"/>
      <c r="AZ212" s="202"/>
      <c r="BA212" s="202"/>
      <c r="BB212" s="202"/>
      <c r="BC212" s="202"/>
      <c r="BD212" s="202"/>
      <c r="BE212" s="202"/>
      <c r="BF212" s="202"/>
      <c r="BG212" s="202"/>
      <c r="BH212" s="202"/>
      <c r="BI212" s="202"/>
      <c r="BJ212" s="202"/>
      <c r="BK212" s="202"/>
      <c r="BL212" s="202"/>
      <c r="BM212" s="202"/>
      <c r="BN212" s="202"/>
      <c r="BO212" s="202"/>
      <c r="BP212" s="202"/>
      <c r="BQ212" s="202"/>
      <c r="BR212" s="202"/>
      <c r="BS212" s="202"/>
      <c r="BT212" s="202"/>
      <c r="BU212" s="202"/>
      <c r="BV212" s="202"/>
      <c r="BW212" s="202"/>
      <c r="BX212" s="202"/>
      <c r="BY212" s="202"/>
      <c r="BZ212" s="202"/>
      <c r="CA212" s="202"/>
      <c r="CB212" s="202"/>
      <c r="CC212" s="202"/>
      <c r="CD212" s="202"/>
      <c r="CE212" s="202"/>
      <c r="CF212" s="202"/>
    </row>
    <row r="213" spans="1:104" s="194" customFormat="1" ht="14" x14ac:dyDescent="0.4">
      <c r="A213" s="195"/>
      <c r="B213" s="195"/>
      <c r="C213" s="196" t="s">
        <v>340</v>
      </c>
      <c r="D213" s="213" t="s">
        <v>141</v>
      </c>
      <c r="E213" s="634" t="s">
        <v>209</v>
      </c>
      <c r="F213" s="634"/>
      <c r="G213" s="634"/>
      <c r="H213" s="634"/>
      <c r="I213" s="634"/>
      <c r="J213" s="634"/>
      <c r="K213" s="634"/>
      <c r="L213" s="634"/>
      <c r="M213" s="634"/>
      <c r="N213" s="634"/>
      <c r="O213" s="634"/>
      <c r="P213" s="634"/>
      <c r="Q213" s="634"/>
      <c r="R213" s="634"/>
      <c r="S213" s="634"/>
      <c r="T213" s="634"/>
      <c r="U213" s="634"/>
      <c r="V213" s="634"/>
      <c r="W213" s="634"/>
      <c r="X213" s="634"/>
      <c r="Y213" s="634"/>
      <c r="Z213" s="634"/>
      <c r="AA213" s="634"/>
      <c r="AB213" s="634"/>
      <c r="AC213" s="634"/>
      <c r="AD213" s="634"/>
      <c r="AE213" s="634"/>
      <c r="AF213" s="634"/>
      <c r="AG213" s="634"/>
      <c r="AH213" s="634"/>
      <c r="AI213" s="197"/>
      <c r="AJ213" s="657"/>
      <c r="AK213" s="658"/>
      <c r="AL213" s="658"/>
      <c r="AM213" s="658"/>
      <c r="AN213" s="658"/>
      <c r="AO213" s="658"/>
      <c r="AP213" s="658"/>
      <c r="AQ213" s="658"/>
      <c r="AR213" s="658"/>
      <c r="AS213" s="658"/>
      <c r="AT213" s="659"/>
      <c r="AU213" s="167"/>
      <c r="AV213" s="177"/>
      <c r="AW213" s="178"/>
      <c r="AX213" s="167"/>
      <c r="AY213" s="167"/>
      <c r="AZ213" s="167"/>
      <c r="BA213" s="167"/>
      <c r="BB213" s="167"/>
      <c r="BC213" s="167"/>
      <c r="BD213" s="167"/>
      <c r="BE213" s="167"/>
      <c r="BF213" s="167"/>
      <c r="BG213" s="167"/>
      <c r="BH213" s="167"/>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98"/>
      <c r="CO213" s="199"/>
      <c r="CZ213" s="230"/>
    </row>
    <row r="214" spans="1:104" s="206" customFormat="1" ht="11.15" customHeight="1" x14ac:dyDescent="0.3">
      <c r="A214" s="200"/>
      <c r="B214" s="200"/>
      <c r="C214" s="200"/>
      <c r="D214" s="201"/>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02"/>
      <c r="AJ214" s="660" t="s">
        <v>149</v>
      </c>
      <c r="AK214" s="660"/>
      <c r="AL214" s="660"/>
      <c r="AM214" s="660"/>
      <c r="AN214" s="660"/>
      <c r="AO214" s="660"/>
      <c r="AP214" s="660"/>
      <c r="AQ214" s="660"/>
      <c r="AR214" s="660"/>
      <c r="AS214" s="660"/>
      <c r="AT214" s="660"/>
      <c r="AU214" s="202"/>
      <c r="AV214" s="202"/>
      <c r="AW214" s="202"/>
      <c r="AX214" s="202"/>
      <c r="AY214" s="202"/>
      <c r="AZ214" s="202"/>
      <c r="BA214" s="202"/>
      <c r="BB214" s="202"/>
      <c r="BC214" s="202"/>
      <c r="BD214" s="202"/>
      <c r="BE214" s="202"/>
      <c r="BF214" s="202"/>
      <c r="BG214" s="202"/>
      <c r="BH214" s="202"/>
      <c r="BI214" s="202"/>
      <c r="BJ214" s="202"/>
      <c r="BK214" s="202"/>
      <c r="BL214" s="202"/>
      <c r="BM214" s="202"/>
      <c r="BN214" s="202"/>
      <c r="BO214" s="202"/>
      <c r="BP214" s="202"/>
      <c r="BQ214" s="202"/>
      <c r="BR214" s="202"/>
      <c r="BS214" s="202"/>
      <c r="BT214" s="202"/>
      <c r="BU214" s="202"/>
      <c r="BV214" s="202"/>
      <c r="BW214" s="202"/>
      <c r="BX214" s="202"/>
      <c r="BY214" s="202"/>
      <c r="BZ214" s="202"/>
      <c r="CA214" s="202"/>
      <c r="CB214" s="202"/>
      <c r="CC214" s="202"/>
      <c r="CD214" s="202"/>
      <c r="CE214" s="202"/>
      <c r="CF214" s="202"/>
    </row>
    <row r="215" spans="1:104" s="206" customFormat="1" ht="4.9000000000000004" customHeight="1" x14ac:dyDescent="0.3">
      <c r="A215" s="207"/>
      <c r="B215" s="207"/>
      <c r="C215" s="207"/>
      <c r="D215" s="208"/>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c r="BI215" s="210"/>
      <c r="BJ215" s="210"/>
      <c r="BK215" s="210"/>
      <c r="BL215" s="210"/>
      <c r="BM215" s="210"/>
      <c r="BN215" s="210"/>
      <c r="BO215" s="210"/>
      <c r="BP215" s="210"/>
      <c r="BQ215" s="210"/>
      <c r="BR215" s="210"/>
      <c r="BS215" s="210"/>
      <c r="BT215" s="210"/>
      <c r="BU215" s="210"/>
      <c r="BV215" s="210"/>
      <c r="BW215" s="210"/>
      <c r="BX215" s="210"/>
      <c r="BY215" s="210"/>
      <c r="BZ215" s="210"/>
      <c r="CA215" s="210"/>
      <c r="CB215" s="210"/>
      <c r="CC215" s="210"/>
      <c r="CD215" s="210"/>
      <c r="CE215" s="210"/>
      <c r="CF215" s="210"/>
    </row>
    <row r="216" spans="1:104" s="147" customFormat="1" ht="4.9000000000000004" customHeight="1" x14ac:dyDescent="0.3">
      <c r="A216" s="149"/>
      <c r="B216" s="149"/>
      <c r="C216" s="149"/>
      <c r="D216" s="150"/>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c r="BI216" s="151"/>
      <c r="BJ216" s="151"/>
      <c r="BK216" s="151"/>
      <c r="BL216" s="151"/>
      <c r="BM216" s="151"/>
      <c r="BN216" s="151"/>
      <c r="BO216" s="151"/>
      <c r="BP216" s="151"/>
      <c r="BQ216" s="151"/>
      <c r="BR216" s="151"/>
      <c r="BS216" s="151"/>
      <c r="BT216" s="151"/>
      <c r="BU216" s="151"/>
      <c r="BV216" s="151"/>
      <c r="BW216" s="151"/>
      <c r="BX216" s="151"/>
      <c r="BY216" s="151"/>
      <c r="BZ216" s="151"/>
      <c r="CA216" s="151"/>
      <c r="CB216" s="151"/>
      <c r="CC216" s="151"/>
      <c r="CD216" s="151"/>
      <c r="CE216" s="151"/>
      <c r="CF216" s="151"/>
    </row>
    <row r="217" spans="1:104" ht="14" x14ac:dyDescent="0.25">
      <c r="A217" s="231"/>
      <c r="B217" s="160"/>
      <c r="C217" s="667" t="s">
        <v>188</v>
      </c>
      <c r="D217" s="667"/>
      <c r="E217" s="667"/>
      <c r="F217" s="667"/>
      <c r="G217" s="667"/>
      <c r="H217" s="667"/>
      <c r="I217" s="667"/>
      <c r="J217" s="667"/>
      <c r="K217" s="667"/>
      <c r="L217" s="667"/>
      <c r="M217" s="667"/>
      <c r="N217" s="667"/>
      <c r="O217" s="667"/>
      <c r="P217" s="667"/>
      <c r="Q217" s="667"/>
      <c r="R217" s="667"/>
      <c r="S217" s="667"/>
      <c r="T217" s="667"/>
      <c r="U217" s="667"/>
      <c r="V217" s="667"/>
      <c r="W217" s="667"/>
      <c r="X217" s="667"/>
      <c r="Y217" s="667"/>
      <c r="Z217" s="667"/>
      <c r="AA217" s="667"/>
      <c r="AB217" s="667"/>
      <c r="AC217" s="667"/>
      <c r="AD217" s="667"/>
      <c r="AE217" s="667"/>
      <c r="AF217" s="667"/>
      <c r="AG217" s="667"/>
      <c r="AH217" s="667"/>
      <c r="AI217" s="667"/>
      <c r="AJ217" s="667"/>
      <c r="AK217" s="667"/>
      <c r="AL217" s="667"/>
      <c r="AM217" s="667"/>
      <c r="AN217" s="667"/>
      <c r="AO217" s="667"/>
      <c r="AP217" s="667"/>
      <c r="AQ217" s="667"/>
      <c r="AR217" s="667"/>
      <c r="AS217" s="667"/>
      <c r="AT217" s="667"/>
      <c r="AU217" s="667"/>
      <c r="AV217" s="667"/>
      <c r="AW217" s="667"/>
      <c r="AX217" s="667"/>
      <c r="AY217" s="667"/>
      <c r="AZ217" s="667"/>
      <c r="BA217" s="667"/>
      <c r="BB217" s="667"/>
      <c r="BC217" s="667"/>
      <c r="BD217" s="667"/>
      <c r="BE217" s="667"/>
      <c r="BF217" s="667"/>
      <c r="BG217" s="667"/>
      <c r="BH217" s="667"/>
      <c r="BI217" s="667"/>
      <c r="BJ217" s="667"/>
      <c r="BK217" s="667"/>
      <c r="BL217" s="667"/>
      <c r="BM217" s="667"/>
      <c r="BN217" s="667"/>
      <c r="BO217" s="667"/>
      <c r="BP217" s="667"/>
      <c r="BQ217" s="667"/>
      <c r="BR217" s="667"/>
      <c r="BS217" s="667"/>
      <c r="BT217" s="667"/>
      <c r="BU217" s="667"/>
      <c r="BV217" s="667"/>
      <c r="BW217" s="667"/>
      <c r="BX217" s="667"/>
      <c r="BY217" s="667"/>
      <c r="BZ217" s="667"/>
      <c r="CA217" s="667"/>
      <c r="CB217" s="667"/>
      <c r="CC217" s="667"/>
      <c r="CD217" s="667"/>
      <c r="CE217" s="667"/>
      <c r="CF217" s="667"/>
      <c r="CK217" s="152"/>
    </row>
    <row r="218" spans="1:104" s="147" customFormat="1" ht="1.9" customHeight="1" x14ac:dyDescent="0.3">
      <c r="A218" s="171"/>
      <c r="B218" s="171"/>
      <c r="C218" s="171"/>
      <c r="D218" s="172"/>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c r="BI218" s="173"/>
      <c r="BJ218" s="173"/>
      <c r="BK218" s="173"/>
      <c r="BL218" s="173"/>
      <c r="BM218" s="173"/>
      <c r="BN218" s="173"/>
      <c r="BO218" s="173"/>
      <c r="BP218" s="173"/>
      <c r="BQ218" s="173"/>
      <c r="BR218" s="173"/>
      <c r="BS218" s="173"/>
      <c r="BT218" s="173"/>
      <c r="BU218" s="173"/>
      <c r="BV218" s="173"/>
      <c r="BW218" s="173"/>
      <c r="BX218" s="173"/>
      <c r="BY218" s="173"/>
      <c r="BZ218" s="173"/>
      <c r="CA218" s="173"/>
      <c r="CB218" s="173"/>
      <c r="CC218" s="173"/>
      <c r="CD218" s="173"/>
      <c r="CE218" s="173"/>
      <c r="CF218" s="173"/>
    </row>
    <row r="219" spans="1:104" s="147" customFormat="1" ht="4.9000000000000004" customHeight="1" x14ac:dyDescent="0.3">
      <c r="A219" s="149"/>
      <c r="B219" s="149"/>
      <c r="C219" s="149"/>
      <c r="D219" s="150"/>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86"/>
      <c r="AJ219" s="186"/>
      <c r="AK219" s="186"/>
      <c r="AL219" s="186"/>
      <c r="AM219" s="186"/>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6"/>
      <c r="BQ219" s="186"/>
      <c r="BR219" s="186"/>
      <c r="BS219" s="186"/>
      <c r="BT219" s="186"/>
      <c r="BU219" s="186"/>
      <c r="BV219" s="186"/>
      <c r="BW219" s="186"/>
      <c r="BX219" s="186"/>
      <c r="BY219" s="186"/>
      <c r="BZ219" s="186"/>
      <c r="CA219" s="186"/>
      <c r="CB219" s="186"/>
      <c r="CC219" s="186"/>
      <c r="CD219" s="186"/>
      <c r="CE219" s="186"/>
      <c r="CF219" s="186"/>
    </row>
    <row r="220" spans="1:104" ht="13" x14ac:dyDescent="0.25">
      <c r="C220" s="164" t="s">
        <v>341</v>
      </c>
      <c r="D220" s="165" t="s">
        <v>141</v>
      </c>
      <c r="E220" s="625" t="s">
        <v>608</v>
      </c>
      <c r="F220" s="625"/>
      <c r="G220" s="625"/>
      <c r="H220" s="625"/>
      <c r="I220" s="625"/>
      <c r="J220" s="625"/>
      <c r="K220" s="625"/>
      <c r="L220" s="625"/>
      <c r="M220" s="625"/>
      <c r="N220" s="625"/>
      <c r="O220" s="625"/>
      <c r="P220" s="625"/>
      <c r="Q220" s="625"/>
      <c r="R220" s="625"/>
      <c r="S220" s="625"/>
      <c r="T220" s="625"/>
      <c r="U220" s="625"/>
      <c r="V220" s="625"/>
      <c r="W220" s="625"/>
      <c r="X220" s="625"/>
      <c r="Y220" s="625"/>
      <c r="Z220" s="625"/>
      <c r="AA220" s="625"/>
      <c r="AB220" s="625"/>
      <c r="AC220" s="625"/>
      <c r="AD220" s="625"/>
      <c r="AE220" s="625"/>
      <c r="AF220" s="625"/>
      <c r="AG220" s="625"/>
      <c r="AH220" s="625"/>
      <c r="AI220" s="166"/>
      <c r="AJ220" s="654"/>
      <c r="AK220" s="655"/>
      <c r="AL220" s="655"/>
      <c r="AM220" s="655"/>
      <c r="AN220" s="655"/>
      <c r="AO220" s="655"/>
      <c r="AP220" s="655"/>
      <c r="AQ220" s="655"/>
      <c r="AR220" s="655"/>
      <c r="AS220" s="655"/>
      <c r="AT220" s="655"/>
      <c r="AU220" s="655"/>
      <c r="AV220" s="655"/>
      <c r="AW220" s="655"/>
      <c r="AX220" s="655"/>
      <c r="AY220" s="655"/>
      <c r="AZ220" s="655"/>
      <c r="BA220" s="655"/>
      <c r="BB220" s="655"/>
      <c r="BC220" s="655"/>
      <c r="BD220" s="655"/>
      <c r="BE220" s="655"/>
      <c r="BF220" s="655"/>
      <c r="BG220" s="655"/>
      <c r="BH220" s="655"/>
      <c r="BI220" s="655"/>
      <c r="BJ220" s="655"/>
      <c r="BK220" s="655"/>
      <c r="BL220" s="655"/>
      <c r="BM220" s="655"/>
      <c r="BN220" s="655"/>
      <c r="BO220" s="655"/>
      <c r="BP220" s="655"/>
      <c r="BQ220" s="655"/>
      <c r="BR220" s="655"/>
      <c r="BS220" s="655"/>
      <c r="BT220" s="655"/>
      <c r="BU220" s="655"/>
      <c r="BV220" s="655"/>
      <c r="BW220" s="655"/>
      <c r="BX220" s="655"/>
      <c r="BY220" s="655"/>
      <c r="BZ220" s="655"/>
      <c r="CA220" s="655"/>
      <c r="CB220" s="655"/>
      <c r="CC220" s="655"/>
      <c r="CD220" s="655"/>
      <c r="CE220" s="656"/>
      <c r="CF220" s="167"/>
      <c r="CO220" s="168"/>
    </row>
    <row r="221" spans="1:104" s="147" customFormat="1" ht="6" customHeight="1" x14ac:dyDescent="0.3">
      <c r="A221" s="171"/>
      <c r="B221" s="171"/>
      <c r="C221" s="171"/>
      <c r="D221" s="172"/>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4"/>
      <c r="AJ221" s="174"/>
      <c r="AK221" s="174"/>
      <c r="AL221" s="174"/>
      <c r="AM221" s="174"/>
      <c r="AN221" s="174"/>
      <c r="AO221" s="174"/>
      <c r="AP221" s="174"/>
      <c r="AQ221" s="174"/>
      <c r="AR221" s="174"/>
      <c r="AS221" s="174"/>
      <c r="AT221" s="174"/>
      <c r="AU221" s="174"/>
      <c r="AV221" s="174"/>
      <c r="AW221" s="174"/>
      <c r="AX221" s="174"/>
      <c r="AY221" s="174"/>
      <c r="AZ221" s="174"/>
      <c r="BA221" s="174"/>
      <c r="BB221" s="174"/>
      <c r="BC221" s="174"/>
      <c r="BD221" s="174"/>
      <c r="BE221" s="174"/>
      <c r="BF221" s="174"/>
      <c r="BG221" s="174"/>
      <c r="BH221" s="174"/>
      <c r="BI221" s="174"/>
      <c r="BJ221" s="174"/>
      <c r="BK221" s="174"/>
      <c r="BL221" s="174"/>
      <c r="BM221" s="174"/>
      <c r="BN221" s="174"/>
      <c r="BO221" s="174"/>
      <c r="BP221" s="174"/>
      <c r="BQ221" s="174"/>
      <c r="BR221" s="174"/>
      <c r="BS221" s="174"/>
      <c r="BT221" s="174"/>
      <c r="BU221" s="174"/>
      <c r="BV221" s="174"/>
      <c r="BW221" s="174"/>
      <c r="BX221" s="174"/>
      <c r="BY221" s="174"/>
      <c r="BZ221" s="174"/>
      <c r="CA221" s="174"/>
      <c r="CB221" s="174"/>
      <c r="CC221" s="174"/>
      <c r="CD221" s="174"/>
      <c r="CE221" s="174"/>
      <c r="CF221" s="174"/>
    </row>
    <row r="222" spans="1:104" s="147" customFormat="1" ht="4.9000000000000004" customHeight="1" x14ac:dyDescent="0.3">
      <c r="A222" s="149"/>
      <c r="B222" s="149"/>
      <c r="C222" s="149"/>
      <c r="D222" s="150"/>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86"/>
      <c r="AJ222" s="186"/>
      <c r="AK222" s="186"/>
      <c r="AL222" s="186"/>
      <c r="AM222" s="186"/>
      <c r="AN222" s="186"/>
      <c r="AO222" s="186"/>
      <c r="AP222" s="186"/>
      <c r="AQ222" s="186"/>
      <c r="AR222" s="186"/>
      <c r="AS222" s="186"/>
      <c r="AT222" s="186"/>
      <c r="AU222" s="186"/>
      <c r="AV222" s="186"/>
      <c r="AW222" s="186"/>
      <c r="AX222" s="186"/>
      <c r="AY222" s="186"/>
      <c r="AZ222" s="186"/>
      <c r="BA222" s="186"/>
      <c r="BB222" s="186"/>
      <c r="BC222" s="186"/>
      <c r="BD222" s="186"/>
      <c r="BE222" s="186"/>
      <c r="BF222" s="186"/>
      <c r="BG222" s="186"/>
      <c r="BH222" s="186"/>
      <c r="BI222" s="186"/>
      <c r="BJ222" s="186"/>
      <c r="BK222" s="186"/>
      <c r="BL222" s="186"/>
      <c r="BM222" s="186"/>
      <c r="BN222" s="186"/>
      <c r="BO222" s="186"/>
      <c r="BP222" s="186"/>
      <c r="BQ222" s="186"/>
      <c r="BR222" s="186"/>
      <c r="BS222" s="186"/>
      <c r="BT222" s="186"/>
      <c r="BU222" s="186"/>
      <c r="BV222" s="186"/>
      <c r="BW222" s="186"/>
      <c r="BX222" s="186"/>
      <c r="BY222" s="186"/>
      <c r="BZ222" s="186"/>
      <c r="CA222" s="186"/>
      <c r="CB222" s="186"/>
      <c r="CC222" s="186"/>
      <c r="CD222" s="186"/>
      <c r="CE222" s="186"/>
      <c r="CF222" s="186"/>
    </row>
    <row r="223" spans="1:104" ht="13" x14ac:dyDescent="0.25">
      <c r="C223" s="164" t="s">
        <v>342</v>
      </c>
      <c r="D223" s="165" t="s">
        <v>141</v>
      </c>
      <c r="E223" s="625" t="s">
        <v>609</v>
      </c>
      <c r="F223" s="625"/>
      <c r="G223" s="625"/>
      <c r="H223" s="625"/>
      <c r="I223" s="625"/>
      <c r="J223" s="625"/>
      <c r="K223" s="625"/>
      <c r="L223" s="625"/>
      <c r="M223" s="625"/>
      <c r="N223" s="625"/>
      <c r="O223" s="625"/>
      <c r="P223" s="625"/>
      <c r="Q223" s="625"/>
      <c r="R223" s="625"/>
      <c r="S223" s="625"/>
      <c r="T223" s="625"/>
      <c r="U223" s="625"/>
      <c r="V223" s="625"/>
      <c r="W223" s="625"/>
      <c r="X223" s="625"/>
      <c r="Y223" s="625"/>
      <c r="Z223" s="625"/>
      <c r="AA223" s="625"/>
      <c r="AB223" s="625"/>
      <c r="AC223" s="625"/>
      <c r="AD223" s="625"/>
      <c r="AE223" s="625"/>
      <c r="AF223" s="625"/>
      <c r="AG223" s="625"/>
      <c r="AH223" s="625"/>
      <c r="AI223" s="166"/>
      <c r="AJ223" s="654"/>
      <c r="AK223" s="655"/>
      <c r="AL223" s="655"/>
      <c r="AM223" s="655"/>
      <c r="AN223" s="655"/>
      <c r="AO223" s="655"/>
      <c r="AP223" s="655"/>
      <c r="AQ223" s="655"/>
      <c r="AR223" s="655"/>
      <c r="AS223" s="655"/>
      <c r="AT223" s="655"/>
      <c r="AU223" s="655"/>
      <c r="AV223" s="655"/>
      <c r="AW223" s="655"/>
      <c r="AX223" s="655"/>
      <c r="AY223" s="655"/>
      <c r="AZ223" s="655"/>
      <c r="BA223" s="655"/>
      <c r="BB223" s="655"/>
      <c r="BC223" s="655"/>
      <c r="BD223" s="655"/>
      <c r="BE223" s="655"/>
      <c r="BF223" s="655"/>
      <c r="BG223" s="655"/>
      <c r="BH223" s="655"/>
      <c r="BI223" s="655"/>
      <c r="BJ223" s="655"/>
      <c r="BK223" s="655"/>
      <c r="BL223" s="655"/>
      <c r="BM223" s="655"/>
      <c r="BN223" s="655"/>
      <c r="BO223" s="655"/>
      <c r="BP223" s="655"/>
      <c r="BQ223" s="655"/>
      <c r="BR223" s="655"/>
      <c r="BS223" s="655"/>
      <c r="BT223" s="655"/>
      <c r="BU223" s="655"/>
      <c r="BV223" s="655"/>
      <c r="BW223" s="655"/>
      <c r="BX223" s="655"/>
      <c r="BY223" s="655"/>
      <c r="BZ223" s="655"/>
      <c r="CA223" s="655"/>
      <c r="CB223" s="655"/>
      <c r="CC223" s="655"/>
      <c r="CD223" s="655"/>
      <c r="CE223" s="656"/>
      <c r="CF223" s="167"/>
      <c r="CO223" s="168"/>
    </row>
    <row r="224" spans="1:104" s="147" customFormat="1" ht="4.9000000000000004" customHeight="1" x14ac:dyDescent="0.3">
      <c r="A224" s="171"/>
      <c r="B224" s="171"/>
      <c r="C224" s="171"/>
      <c r="D224" s="172"/>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4"/>
      <c r="AJ224" s="174"/>
      <c r="AK224" s="174"/>
      <c r="AL224" s="174"/>
      <c r="AM224" s="174"/>
      <c r="AN224" s="174"/>
      <c r="AO224" s="174"/>
      <c r="AP224" s="174"/>
      <c r="AQ224" s="174"/>
      <c r="AR224" s="174"/>
      <c r="AS224" s="174"/>
      <c r="AT224" s="174"/>
      <c r="AU224" s="174"/>
      <c r="AV224" s="174"/>
      <c r="AW224" s="174"/>
      <c r="AX224" s="174"/>
      <c r="AY224" s="174"/>
      <c r="AZ224" s="174"/>
      <c r="BA224" s="174"/>
      <c r="BB224" s="174"/>
      <c r="BC224" s="174"/>
      <c r="BD224" s="174"/>
      <c r="BE224" s="174"/>
      <c r="BF224" s="174"/>
      <c r="BG224" s="174"/>
      <c r="BH224" s="174"/>
      <c r="BI224" s="174"/>
      <c r="BJ224" s="174"/>
      <c r="BK224" s="174"/>
      <c r="BL224" s="174"/>
      <c r="BM224" s="174"/>
      <c r="BN224" s="174"/>
      <c r="BO224" s="174"/>
      <c r="BP224" s="174"/>
      <c r="BQ224" s="174"/>
      <c r="BR224" s="174"/>
      <c r="BS224" s="174"/>
      <c r="BT224" s="174"/>
      <c r="BU224" s="174"/>
      <c r="BV224" s="174"/>
      <c r="BW224" s="174"/>
      <c r="BX224" s="174"/>
      <c r="BY224" s="174"/>
      <c r="BZ224" s="174"/>
      <c r="CA224" s="174"/>
      <c r="CB224" s="174"/>
      <c r="CC224" s="174"/>
      <c r="CD224" s="174"/>
      <c r="CE224" s="174"/>
      <c r="CF224" s="174"/>
    </row>
    <row r="225" spans="1:93" s="147" customFormat="1" ht="4.9000000000000004" customHeight="1" x14ac:dyDescent="0.3">
      <c r="A225" s="149"/>
      <c r="B225" s="149"/>
      <c r="C225" s="149"/>
      <c r="D225" s="150"/>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86"/>
      <c r="AJ225" s="186"/>
      <c r="AK225" s="186"/>
      <c r="AL225" s="186"/>
      <c r="AM225" s="186"/>
      <c r="AN225" s="186"/>
      <c r="AO225" s="186"/>
      <c r="AP225" s="186"/>
      <c r="AQ225" s="186"/>
      <c r="AR225" s="186"/>
      <c r="AS225" s="186"/>
      <c r="AT225" s="186"/>
      <c r="AU225" s="186"/>
      <c r="AV225" s="186"/>
      <c r="AW225" s="186"/>
      <c r="AX225" s="186"/>
      <c r="AY225" s="186"/>
      <c r="AZ225" s="186"/>
      <c r="BA225" s="186"/>
      <c r="BB225" s="186"/>
      <c r="BC225" s="186"/>
      <c r="BD225" s="186"/>
      <c r="BE225" s="186"/>
      <c r="BF225" s="186"/>
      <c r="BG225" s="186"/>
      <c r="BH225" s="186"/>
      <c r="BI225" s="186"/>
      <c r="BJ225" s="186"/>
      <c r="BK225" s="186"/>
      <c r="BL225" s="186"/>
      <c r="BM225" s="186"/>
      <c r="BN225" s="186"/>
      <c r="BO225" s="186"/>
      <c r="BP225" s="186"/>
      <c r="BQ225" s="186"/>
      <c r="BR225" s="186"/>
      <c r="BS225" s="186"/>
      <c r="BT225" s="186"/>
      <c r="BU225" s="186"/>
      <c r="BV225" s="186"/>
      <c r="BW225" s="186"/>
      <c r="BX225" s="186"/>
      <c r="BY225" s="186"/>
      <c r="BZ225" s="186"/>
      <c r="CA225" s="186"/>
      <c r="CB225" s="186"/>
      <c r="CC225" s="186"/>
      <c r="CD225" s="186"/>
      <c r="CE225" s="186"/>
      <c r="CF225" s="186"/>
    </row>
    <row r="226" spans="1:93" ht="13" x14ac:dyDescent="0.25">
      <c r="C226" s="164" t="s">
        <v>343</v>
      </c>
      <c r="D226" s="165" t="s">
        <v>141</v>
      </c>
      <c r="E226" s="625" t="s">
        <v>610</v>
      </c>
      <c r="F226" s="625"/>
      <c r="G226" s="625"/>
      <c r="H226" s="625"/>
      <c r="I226" s="625"/>
      <c r="J226" s="625"/>
      <c r="K226" s="625"/>
      <c r="L226" s="625"/>
      <c r="M226" s="625"/>
      <c r="N226" s="625"/>
      <c r="O226" s="625"/>
      <c r="P226" s="625"/>
      <c r="Q226" s="625"/>
      <c r="R226" s="625"/>
      <c r="S226" s="625"/>
      <c r="T226" s="625"/>
      <c r="U226" s="625"/>
      <c r="V226" s="625"/>
      <c r="W226" s="625"/>
      <c r="X226" s="625"/>
      <c r="Y226" s="625"/>
      <c r="Z226" s="625"/>
      <c r="AA226" s="625"/>
      <c r="AB226" s="625"/>
      <c r="AC226" s="625"/>
      <c r="AD226" s="625"/>
      <c r="AE226" s="625"/>
      <c r="AF226" s="625"/>
      <c r="AG226" s="625"/>
      <c r="AH226" s="625"/>
      <c r="AI226" s="166"/>
      <c r="AJ226" s="654"/>
      <c r="AK226" s="655"/>
      <c r="AL226" s="655"/>
      <c r="AM226" s="655"/>
      <c r="AN226" s="655"/>
      <c r="AO226" s="655"/>
      <c r="AP226" s="655"/>
      <c r="AQ226" s="655"/>
      <c r="AR226" s="655"/>
      <c r="AS226" s="655"/>
      <c r="AT226" s="655"/>
      <c r="AU226" s="655"/>
      <c r="AV226" s="655"/>
      <c r="AW226" s="655"/>
      <c r="AX226" s="655"/>
      <c r="AY226" s="655"/>
      <c r="AZ226" s="655"/>
      <c r="BA226" s="655"/>
      <c r="BB226" s="655"/>
      <c r="BC226" s="655"/>
      <c r="BD226" s="655"/>
      <c r="BE226" s="655"/>
      <c r="BF226" s="655"/>
      <c r="BG226" s="655"/>
      <c r="BH226" s="655"/>
      <c r="BI226" s="655"/>
      <c r="BJ226" s="655"/>
      <c r="BK226" s="655"/>
      <c r="BL226" s="655"/>
      <c r="BM226" s="655"/>
      <c r="BN226" s="655"/>
      <c r="BO226" s="655"/>
      <c r="BP226" s="655"/>
      <c r="BQ226" s="655"/>
      <c r="BR226" s="655"/>
      <c r="BS226" s="655"/>
      <c r="BT226" s="655"/>
      <c r="BU226" s="655"/>
      <c r="BV226" s="655"/>
      <c r="BW226" s="655"/>
      <c r="BX226" s="655"/>
      <c r="BY226" s="655"/>
      <c r="BZ226" s="655"/>
      <c r="CA226" s="655"/>
      <c r="CB226" s="655"/>
      <c r="CC226" s="655"/>
      <c r="CD226" s="655"/>
      <c r="CE226" s="656"/>
      <c r="CF226" s="167"/>
      <c r="CO226" s="168"/>
    </row>
    <row r="227" spans="1:93" s="147" customFormat="1" ht="4.9000000000000004" customHeight="1" x14ac:dyDescent="0.3">
      <c r="A227" s="171"/>
      <c r="B227" s="171"/>
      <c r="C227" s="171"/>
      <c r="D227" s="172"/>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4"/>
      <c r="AJ227" s="174"/>
      <c r="AK227" s="174"/>
      <c r="AL227" s="174"/>
      <c r="AM227" s="174"/>
      <c r="AN227" s="174"/>
      <c r="AO227" s="174"/>
      <c r="AP227" s="174"/>
      <c r="AQ227" s="174"/>
      <c r="AR227" s="174"/>
      <c r="AS227" s="174"/>
      <c r="AT227" s="174"/>
      <c r="AU227" s="174"/>
      <c r="AV227" s="174"/>
      <c r="AW227" s="174"/>
      <c r="AX227" s="174"/>
      <c r="AY227" s="174"/>
      <c r="AZ227" s="174"/>
      <c r="BA227" s="174"/>
      <c r="BB227" s="174"/>
      <c r="BC227" s="174"/>
      <c r="BD227" s="174"/>
      <c r="BE227" s="174"/>
      <c r="BF227" s="174"/>
      <c r="BG227" s="174"/>
      <c r="BH227" s="174"/>
      <c r="BI227" s="174"/>
      <c r="BJ227" s="174"/>
      <c r="BK227" s="174"/>
      <c r="BL227" s="174"/>
      <c r="BM227" s="174"/>
      <c r="BN227" s="174"/>
      <c r="BO227" s="174"/>
      <c r="BP227" s="174"/>
      <c r="BQ227" s="174"/>
      <c r="BR227" s="174"/>
      <c r="BS227" s="174"/>
      <c r="BT227" s="174"/>
      <c r="BU227" s="174"/>
      <c r="BV227" s="174"/>
      <c r="BW227" s="174"/>
      <c r="BX227" s="174"/>
      <c r="BY227" s="174"/>
      <c r="BZ227" s="174"/>
      <c r="CA227" s="174"/>
      <c r="CB227" s="174"/>
      <c r="CC227" s="174"/>
      <c r="CD227" s="174"/>
      <c r="CE227" s="174"/>
      <c r="CF227" s="174"/>
    </row>
    <row r="228" spans="1:93" s="147" customFormat="1" ht="4.9000000000000004" customHeight="1" x14ac:dyDescent="0.3">
      <c r="A228" s="149"/>
      <c r="B228" s="149"/>
      <c r="C228" s="149"/>
      <c r="D228" s="150"/>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86"/>
      <c r="AJ228" s="186"/>
      <c r="AK228" s="186"/>
      <c r="AL228" s="186"/>
      <c r="AM228" s="186"/>
      <c r="AN228" s="186"/>
      <c r="AO228" s="186"/>
      <c r="AP228" s="186"/>
      <c r="AQ228" s="186"/>
      <c r="AR228" s="186"/>
      <c r="AS228" s="186"/>
      <c r="AT228" s="186"/>
      <c r="AU228" s="186"/>
      <c r="AV228" s="186"/>
      <c r="AW228" s="186"/>
      <c r="AX228" s="186"/>
      <c r="AY228" s="186"/>
      <c r="AZ228" s="186"/>
      <c r="BA228" s="186"/>
      <c r="BB228" s="186"/>
      <c r="BC228" s="186"/>
      <c r="BD228" s="186"/>
      <c r="BE228" s="186"/>
      <c r="BF228" s="186"/>
      <c r="BG228" s="186"/>
      <c r="BH228" s="186"/>
      <c r="BI228" s="186"/>
      <c r="BJ228" s="186"/>
      <c r="BK228" s="186"/>
      <c r="BL228" s="186"/>
      <c r="BM228" s="186"/>
      <c r="BN228" s="186"/>
      <c r="BO228" s="186"/>
      <c r="BP228" s="186"/>
      <c r="BQ228" s="186"/>
      <c r="BR228" s="186"/>
      <c r="BS228" s="186"/>
      <c r="BT228" s="186"/>
      <c r="BU228" s="186"/>
      <c r="BV228" s="186"/>
      <c r="BW228" s="186"/>
      <c r="BX228" s="186"/>
      <c r="BY228" s="186"/>
      <c r="BZ228" s="186"/>
      <c r="CA228" s="186"/>
      <c r="CB228" s="186"/>
      <c r="CC228" s="186"/>
      <c r="CD228" s="186"/>
      <c r="CE228" s="186"/>
      <c r="CF228" s="186"/>
    </row>
    <row r="229" spans="1:93" ht="13" x14ac:dyDescent="0.25">
      <c r="C229" s="164" t="s">
        <v>344</v>
      </c>
      <c r="D229" s="165" t="s">
        <v>141</v>
      </c>
      <c r="E229" s="625" t="s">
        <v>622</v>
      </c>
      <c r="F229" s="625"/>
      <c r="G229" s="625"/>
      <c r="H229" s="625"/>
      <c r="I229" s="625"/>
      <c r="J229" s="625"/>
      <c r="K229" s="625"/>
      <c r="L229" s="625"/>
      <c r="M229" s="625"/>
      <c r="N229" s="625"/>
      <c r="O229" s="625"/>
      <c r="P229" s="625"/>
      <c r="Q229" s="625"/>
      <c r="R229" s="625"/>
      <c r="S229" s="625"/>
      <c r="T229" s="625"/>
      <c r="U229" s="625"/>
      <c r="V229" s="625"/>
      <c r="W229" s="625"/>
      <c r="X229" s="625"/>
      <c r="Y229" s="625"/>
      <c r="Z229" s="625"/>
      <c r="AA229" s="625"/>
      <c r="AB229" s="625"/>
      <c r="AC229" s="625"/>
      <c r="AD229" s="625"/>
      <c r="AE229" s="625"/>
      <c r="AF229" s="625"/>
      <c r="AG229" s="625"/>
      <c r="AH229" s="625"/>
      <c r="AI229" s="166"/>
      <c r="AJ229" s="654"/>
      <c r="AK229" s="655"/>
      <c r="AL229" s="655"/>
      <c r="AM229" s="655"/>
      <c r="AN229" s="655"/>
      <c r="AO229" s="655"/>
      <c r="AP229" s="655"/>
      <c r="AQ229" s="655"/>
      <c r="AR229" s="655"/>
      <c r="AS229" s="655"/>
      <c r="AT229" s="655"/>
      <c r="AU229" s="655"/>
      <c r="AV229" s="655"/>
      <c r="AW229" s="655"/>
      <c r="AX229" s="655"/>
      <c r="AY229" s="655"/>
      <c r="AZ229" s="655"/>
      <c r="BA229" s="655"/>
      <c r="BB229" s="655"/>
      <c r="BC229" s="655"/>
      <c r="BD229" s="655"/>
      <c r="BE229" s="655"/>
      <c r="BF229" s="655"/>
      <c r="BG229" s="655"/>
      <c r="BH229" s="655"/>
      <c r="BI229" s="655"/>
      <c r="BJ229" s="655"/>
      <c r="BK229" s="655"/>
      <c r="BL229" s="655"/>
      <c r="BM229" s="655"/>
      <c r="BN229" s="655"/>
      <c r="BO229" s="655"/>
      <c r="BP229" s="655"/>
      <c r="BQ229" s="655"/>
      <c r="BR229" s="655"/>
      <c r="BS229" s="655"/>
      <c r="BT229" s="655"/>
      <c r="BU229" s="655"/>
      <c r="BV229" s="655"/>
      <c r="BW229" s="655"/>
      <c r="BX229" s="655"/>
      <c r="BY229" s="655"/>
      <c r="BZ229" s="655"/>
      <c r="CA229" s="655"/>
      <c r="CB229" s="655"/>
      <c r="CC229" s="655"/>
      <c r="CD229" s="655"/>
      <c r="CE229" s="656"/>
      <c r="CF229" s="167"/>
      <c r="CO229" s="168"/>
    </row>
    <row r="230" spans="1:93" s="147" customFormat="1" ht="4.9000000000000004" customHeight="1" x14ac:dyDescent="0.3">
      <c r="A230" s="171"/>
      <c r="B230" s="171"/>
      <c r="C230" s="171"/>
      <c r="D230" s="172"/>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4"/>
      <c r="AJ230" s="174"/>
      <c r="AK230" s="174"/>
      <c r="AL230" s="174"/>
      <c r="AM230" s="174"/>
      <c r="AN230" s="174"/>
      <c r="AO230" s="174"/>
      <c r="AP230" s="174"/>
      <c r="AQ230" s="174"/>
      <c r="AR230" s="174"/>
      <c r="AS230" s="174"/>
      <c r="AT230" s="174"/>
      <c r="AU230" s="174"/>
      <c r="AV230" s="174"/>
      <c r="AW230" s="174"/>
      <c r="AX230" s="174"/>
      <c r="AY230" s="174"/>
      <c r="AZ230" s="174"/>
      <c r="BA230" s="174"/>
      <c r="BB230" s="174"/>
      <c r="BC230" s="174"/>
      <c r="BD230" s="174"/>
      <c r="BE230" s="174"/>
      <c r="BF230" s="174"/>
      <c r="BG230" s="174"/>
      <c r="BH230" s="174"/>
      <c r="BI230" s="174"/>
      <c r="BJ230" s="174"/>
      <c r="BK230" s="174"/>
      <c r="BL230" s="174"/>
      <c r="BM230" s="174"/>
      <c r="BN230" s="174"/>
      <c r="BO230" s="174"/>
      <c r="BP230" s="174"/>
      <c r="BQ230" s="174"/>
      <c r="BR230" s="174"/>
      <c r="BS230" s="174"/>
      <c r="BT230" s="174"/>
      <c r="BU230" s="174"/>
      <c r="BV230" s="174"/>
      <c r="BW230" s="174"/>
      <c r="BX230" s="174"/>
      <c r="BY230" s="174"/>
      <c r="BZ230" s="174"/>
      <c r="CA230" s="174"/>
      <c r="CB230" s="174"/>
      <c r="CC230" s="174"/>
      <c r="CD230" s="174"/>
      <c r="CE230" s="174"/>
      <c r="CF230" s="174"/>
    </row>
    <row r="231" spans="1:93" s="147" customFormat="1" ht="4.9000000000000004" customHeight="1" x14ac:dyDescent="0.3">
      <c r="A231" s="149"/>
      <c r="B231" s="149"/>
      <c r="C231" s="149"/>
      <c r="D231" s="150"/>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86"/>
      <c r="AJ231" s="186"/>
      <c r="AK231" s="186"/>
      <c r="AL231" s="186"/>
      <c r="AM231" s="186"/>
      <c r="AN231" s="186"/>
      <c r="AO231" s="186"/>
      <c r="AP231" s="186"/>
      <c r="AQ231" s="186"/>
      <c r="AR231" s="186"/>
      <c r="AS231" s="186"/>
      <c r="AT231" s="186"/>
      <c r="AU231" s="186"/>
      <c r="AV231" s="186"/>
      <c r="AW231" s="186"/>
      <c r="AX231" s="186"/>
      <c r="AY231" s="186"/>
      <c r="AZ231" s="186"/>
      <c r="BA231" s="186"/>
      <c r="BB231" s="186"/>
      <c r="BC231" s="186"/>
      <c r="BD231" s="186"/>
      <c r="BE231" s="186"/>
      <c r="BF231" s="186"/>
      <c r="BG231" s="186"/>
      <c r="BH231" s="186"/>
      <c r="BI231" s="186"/>
      <c r="BJ231" s="186"/>
      <c r="BK231" s="186"/>
      <c r="BL231" s="186"/>
      <c r="BM231" s="186"/>
      <c r="BN231" s="186"/>
      <c r="BO231" s="186"/>
      <c r="BP231" s="186"/>
      <c r="BQ231" s="186"/>
      <c r="BR231" s="186"/>
      <c r="BS231" s="186"/>
      <c r="BT231" s="186"/>
      <c r="BU231" s="186"/>
      <c r="BV231" s="186"/>
      <c r="BW231" s="186"/>
      <c r="BX231" s="186"/>
      <c r="BY231" s="186"/>
      <c r="BZ231" s="186"/>
      <c r="CA231" s="186"/>
      <c r="CB231" s="186"/>
      <c r="CC231" s="186"/>
      <c r="CD231" s="186"/>
      <c r="CE231" s="186"/>
      <c r="CF231" s="186"/>
    </row>
    <row r="232" spans="1:93" ht="60" customHeight="1" x14ac:dyDescent="0.25">
      <c r="C232" s="164" t="s">
        <v>345</v>
      </c>
      <c r="D232" s="165" t="s">
        <v>141</v>
      </c>
      <c r="E232" s="646" t="s">
        <v>218</v>
      </c>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6"/>
      <c r="AD232" s="646"/>
      <c r="AE232" s="646"/>
      <c r="AF232" s="646"/>
      <c r="AG232" s="646"/>
      <c r="AH232" s="646"/>
      <c r="AI232" s="166"/>
      <c r="AJ232" s="654"/>
      <c r="AK232" s="655"/>
      <c r="AL232" s="655"/>
      <c r="AM232" s="655"/>
      <c r="AN232" s="655"/>
      <c r="AO232" s="655"/>
      <c r="AP232" s="655"/>
      <c r="AQ232" s="655"/>
      <c r="AR232" s="655"/>
      <c r="AS232" s="655"/>
      <c r="AT232" s="655"/>
      <c r="AU232" s="655"/>
      <c r="AV232" s="655"/>
      <c r="AW232" s="655"/>
      <c r="AX232" s="655"/>
      <c r="AY232" s="655"/>
      <c r="AZ232" s="655"/>
      <c r="BA232" s="655"/>
      <c r="BB232" s="655"/>
      <c r="BC232" s="655"/>
      <c r="BD232" s="655"/>
      <c r="BE232" s="655"/>
      <c r="BF232" s="655"/>
      <c r="BG232" s="655"/>
      <c r="BH232" s="655"/>
      <c r="BI232" s="655"/>
      <c r="BJ232" s="655"/>
      <c r="BK232" s="655"/>
      <c r="BL232" s="655"/>
      <c r="BM232" s="655"/>
      <c r="BN232" s="655"/>
      <c r="BO232" s="655"/>
      <c r="BP232" s="655"/>
      <c r="BQ232" s="655"/>
      <c r="BR232" s="655"/>
      <c r="BS232" s="655"/>
      <c r="BT232" s="655"/>
      <c r="BU232" s="655"/>
      <c r="BV232" s="655"/>
      <c r="BW232" s="655"/>
      <c r="BX232" s="655"/>
      <c r="BY232" s="655"/>
      <c r="BZ232" s="655"/>
      <c r="CA232" s="655"/>
      <c r="CB232" s="655"/>
      <c r="CC232" s="655"/>
      <c r="CD232" s="655"/>
      <c r="CE232" s="656"/>
      <c r="CF232" s="167"/>
      <c r="CO232" s="168"/>
    </row>
    <row r="233" spans="1:93" s="147" customFormat="1" ht="4.9000000000000004" customHeight="1" x14ac:dyDescent="0.3">
      <c r="A233" s="171"/>
      <c r="B233" s="171"/>
      <c r="C233" s="171"/>
      <c r="D233" s="172"/>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4"/>
      <c r="AJ233" s="174"/>
      <c r="AK233" s="174"/>
      <c r="AL233" s="174"/>
      <c r="AM233" s="174"/>
      <c r="AN233" s="174"/>
      <c r="AO233" s="174"/>
      <c r="AP233" s="174"/>
      <c r="AQ233" s="174"/>
      <c r="AR233" s="174"/>
      <c r="AS233" s="174"/>
      <c r="AT233" s="174"/>
      <c r="AU233" s="174"/>
      <c r="AV233" s="174"/>
      <c r="AW233" s="174"/>
      <c r="AX233" s="174"/>
      <c r="AY233" s="174"/>
      <c r="AZ233" s="174"/>
      <c r="BA233" s="174"/>
      <c r="BB233" s="174"/>
      <c r="BC233" s="174"/>
      <c r="BD233" s="174"/>
      <c r="BE233" s="174"/>
      <c r="BF233" s="174"/>
      <c r="BG233" s="174"/>
      <c r="BH233" s="174"/>
      <c r="BI233" s="174"/>
      <c r="BJ233" s="174"/>
      <c r="BK233" s="174"/>
      <c r="BL233" s="174"/>
      <c r="BM233" s="174"/>
      <c r="BN233" s="174"/>
      <c r="BO233" s="174"/>
      <c r="BP233" s="174"/>
      <c r="BQ233" s="174"/>
      <c r="BR233" s="174"/>
      <c r="BS233" s="174"/>
      <c r="BT233" s="174"/>
      <c r="BU233" s="174"/>
      <c r="BV233" s="174"/>
      <c r="BW233" s="174"/>
      <c r="BX233" s="174"/>
      <c r="BY233" s="174"/>
      <c r="BZ233" s="174"/>
      <c r="CA233" s="174"/>
      <c r="CB233" s="174"/>
      <c r="CC233" s="174"/>
      <c r="CD233" s="174"/>
      <c r="CE233" s="174"/>
      <c r="CF233" s="174"/>
    </row>
    <row r="234" spans="1:93" s="147" customFormat="1" ht="4.9000000000000004" customHeight="1" x14ac:dyDescent="0.3">
      <c r="A234" s="149"/>
      <c r="B234" s="149"/>
      <c r="C234" s="149"/>
      <c r="D234" s="150"/>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c r="BI234" s="151"/>
      <c r="BJ234" s="151"/>
      <c r="BK234" s="151"/>
      <c r="BL234" s="151"/>
      <c r="BM234" s="151"/>
      <c r="BN234" s="151"/>
      <c r="BO234" s="151"/>
      <c r="BP234" s="151"/>
      <c r="BQ234" s="151"/>
      <c r="BR234" s="151"/>
      <c r="BS234" s="151"/>
      <c r="BT234" s="151"/>
      <c r="BU234" s="151"/>
      <c r="BV234" s="151"/>
      <c r="BW234" s="151"/>
      <c r="BX234" s="151"/>
      <c r="BY234" s="151"/>
      <c r="BZ234" s="151"/>
      <c r="CA234" s="151"/>
      <c r="CB234" s="151"/>
      <c r="CC234" s="151"/>
      <c r="CD234" s="151"/>
      <c r="CE234" s="151"/>
      <c r="CF234" s="151"/>
    </row>
    <row r="235" spans="1:93" ht="14" x14ac:dyDescent="0.25">
      <c r="A235" s="231"/>
      <c r="B235" s="160"/>
      <c r="C235" s="667" t="s">
        <v>192</v>
      </c>
      <c r="D235" s="667"/>
      <c r="E235" s="667"/>
      <c r="F235" s="667"/>
      <c r="G235" s="667"/>
      <c r="H235" s="667"/>
      <c r="I235" s="667"/>
      <c r="J235" s="667"/>
      <c r="K235" s="667"/>
      <c r="L235" s="667"/>
      <c r="M235" s="667"/>
      <c r="N235" s="667"/>
      <c r="O235" s="667"/>
      <c r="P235" s="667"/>
      <c r="Q235" s="667"/>
      <c r="R235" s="667"/>
      <c r="S235" s="667"/>
      <c r="T235" s="667"/>
      <c r="U235" s="667"/>
      <c r="V235" s="667"/>
      <c r="W235" s="667"/>
      <c r="X235" s="667"/>
      <c r="Y235" s="667"/>
      <c r="Z235" s="667"/>
      <c r="AA235" s="667"/>
      <c r="AB235" s="667"/>
      <c r="AC235" s="667"/>
      <c r="AD235" s="667"/>
      <c r="AE235" s="667"/>
      <c r="AF235" s="667"/>
      <c r="AG235" s="667"/>
      <c r="AH235" s="667"/>
      <c r="AI235" s="667"/>
      <c r="AJ235" s="667"/>
      <c r="AK235" s="667"/>
      <c r="AL235" s="667"/>
      <c r="AM235" s="667"/>
      <c r="AN235" s="667"/>
      <c r="AO235" s="667"/>
      <c r="AP235" s="667"/>
      <c r="AQ235" s="667"/>
      <c r="AR235" s="667"/>
      <c r="AS235" s="667"/>
      <c r="AT235" s="667"/>
      <c r="AU235" s="667"/>
      <c r="AV235" s="667"/>
      <c r="AW235" s="667"/>
      <c r="AX235" s="667"/>
      <c r="AY235" s="667"/>
      <c r="AZ235" s="667"/>
      <c r="BA235" s="667"/>
      <c r="BB235" s="667"/>
      <c r="BC235" s="667"/>
      <c r="BD235" s="667"/>
      <c r="BE235" s="667"/>
      <c r="BF235" s="667"/>
      <c r="BG235" s="667"/>
      <c r="BH235" s="667"/>
      <c r="BI235" s="667"/>
      <c r="BJ235" s="667"/>
      <c r="BK235" s="667"/>
      <c r="BL235" s="667"/>
      <c r="BM235" s="667"/>
      <c r="BN235" s="667"/>
      <c r="BO235" s="667"/>
      <c r="BP235" s="667"/>
      <c r="BQ235" s="667"/>
      <c r="BR235" s="667"/>
      <c r="BS235" s="667"/>
      <c r="BT235" s="667"/>
      <c r="BU235" s="667"/>
      <c r="BV235" s="667"/>
      <c r="BW235" s="667"/>
      <c r="BX235" s="667"/>
      <c r="BY235" s="667"/>
      <c r="BZ235" s="667"/>
      <c r="CA235" s="667"/>
      <c r="CB235" s="667"/>
      <c r="CC235" s="667"/>
      <c r="CD235" s="667"/>
      <c r="CE235" s="667"/>
      <c r="CF235" s="667"/>
      <c r="CK235" s="152"/>
    </row>
    <row r="236" spans="1:93" s="147" customFormat="1" ht="1.9" customHeight="1" x14ac:dyDescent="0.3">
      <c r="A236" s="171"/>
      <c r="B236" s="171"/>
      <c r="C236" s="171"/>
      <c r="D236" s="172"/>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row>
    <row r="237" spans="1:93" s="147" customFormat="1" ht="4.9000000000000004" customHeight="1" x14ac:dyDescent="0.3">
      <c r="A237" s="149"/>
      <c r="B237" s="149"/>
      <c r="C237" s="149"/>
      <c r="D237" s="150"/>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86"/>
      <c r="AJ237" s="186"/>
      <c r="AK237" s="186"/>
      <c r="AL237" s="186"/>
      <c r="AM237" s="186"/>
      <c r="AN237" s="186"/>
      <c r="AO237" s="186"/>
      <c r="AP237" s="186"/>
      <c r="AQ237" s="186"/>
      <c r="AR237" s="186"/>
      <c r="AS237" s="186"/>
      <c r="AT237" s="186"/>
      <c r="AU237" s="186"/>
      <c r="AV237" s="186"/>
      <c r="AW237" s="186"/>
      <c r="AX237" s="186"/>
      <c r="AY237" s="186"/>
      <c r="AZ237" s="186"/>
      <c r="BA237" s="186"/>
      <c r="BB237" s="186"/>
      <c r="BC237" s="186"/>
      <c r="BD237" s="186"/>
      <c r="BE237" s="186"/>
      <c r="BF237" s="186"/>
      <c r="BG237" s="186"/>
      <c r="BH237" s="186"/>
      <c r="BI237" s="186"/>
      <c r="BJ237" s="186"/>
      <c r="BK237" s="186"/>
      <c r="BL237" s="186"/>
      <c r="BM237" s="186"/>
      <c r="BN237" s="186"/>
      <c r="BO237" s="186"/>
      <c r="BP237" s="186"/>
      <c r="BQ237" s="186"/>
      <c r="BR237" s="186"/>
      <c r="BS237" s="186"/>
      <c r="BT237" s="186"/>
      <c r="BU237" s="186"/>
      <c r="BV237" s="186"/>
      <c r="BW237" s="186"/>
      <c r="BX237" s="186"/>
      <c r="BY237" s="186"/>
      <c r="BZ237" s="186"/>
      <c r="CA237" s="186"/>
      <c r="CB237" s="186"/>
      <c r="CC237" s="186"/>
      <c r="CD237" s="186"/>
      <c r="CE237" s="186"/>
      <c r="CF237" s="186"/>
    </row>
    <row r="238" spans="1:93" ht="100" customHeight="1" x14ac:dyDescent="0.25">
      <c r="C238" s="164" t="s">
        <v>346</v>
      </c>
      <c r="D238" s="165" t="s">
        <v>141</v>
      </c>
      <c r="E238" s="625" t="s">
        <v>379</v>
      </c>
      <c r="F238" s="625"/>
      <c r="G238" s="625"/>
      <c r="H238" s="625"/>
      <c r="I238" s="625"/>
      <c r="J238" s="625"/>
      <c r="K238" s="625"/>
      <c r="L238" s="625"/>
      <c r="M238" s="625"/>
      <c r="N238" s="625"/>
      <c r="O238" s="625"/>
      <c r="P238" s="625"/>
      <c r="Q238" s="625"/>
      <c r="R238" s="625"/>
      <c r="S238" s="625"/>
      <c r="T238" s="625"/>
      <c r="U238" s="625"/>
      <c r="V238" s="625"/>
      <c r="W238" s="625"/>
      <c r="X238" s="625"/>
      <c r="Y238" s="625"/>
      <c r="Z238" s="625"/>
      <c r="AA238" s="625"/>
      <c r="AB238" s="625"/>
      <c r="AC238" s="625"/>
      <c r="AD238" s="625"/>
      <c r="AE238" s="625"/>
      <c r="AF238" s="625"/>
      <c r="AG238" s="625"/>
      <c r="AH238" s="625"/>
      <c r="AI238" s="166"/>
      <c r="AJ238" s="668"/>
      <c r="AK238" s="669"/>
      <c r="AL238" s="669"/>
      <c r="AM238" s="669"/>
      <c r="AN238" s="669"/>
      <c r="AO238" s="669"/>
      <c r="AP238" s="669"/>
      <c r="AQ238" s="669"/>
      <c r="AR238" s="669"/>
      <c r="AS238" s="669"/>
      <c r="AT238" s="669"/>
      <c r="AU238" s="669"/>
      <c r="AV238" s="669"/>
      <c r="AW238" s="669"/>
      <c r="AX238" s="669"/>
      <c r="AY238" s="669"/>
      <c r="AZ238" s="669"/>
      <c r="BA238" s="669"/>
      <c r="BB238" s="669"/>
      <c r="BC238" s="669"/>
      <c r="BD238" s="669"/>
      <c r="BE238" s="669"/>
      <c r="BF238" s="669"/>
      <c r="BG238" s="669"/>
      <c r="BH238" s="669"/>
      <c r="BI238" s="669"/>
      <c r="BJ238" s="669"/>
      <c r="BK238" s="669"/>
      <c r="BL238" s="669"/>
      <c r="BM238" s="669"/>
      <c r="BN238" s="669"/>
      <c r="BO238" s="669"/>
      <c r="BP238" s="669"/>
      <c r="BQ238" s="669"/>
      <c r="BR238" s="669"/>
      <c r="BS238" s="669"/>
      <c r="BT238" s="669"/>
      <c r="BU238" s="669"/>
      <c r="BV238" s="669"/>
      <c r="BW238" s="669"/>
      <c r="BX238" s="669"/>
      <c r="BY238" s="669"/>
      <c r="BZ238" s="669"/>
      <c r="CA238" s="669"/>
      <c r="CB238" s="669"/>
      <c r="CC238" s="669"/>
      <c r="CD238" s="669"/>
      <c r="CE238" s="670"/>
      <c r="CF238" s="167"/>
      <c r="CO238" s="168"/>
    </row>
    <row r="239" spans="1:93" ht="100" customHeight="1" x14ac:dyDescent="0.3">
      <c r="C239" s="164"/>
      <c r="D239" s="16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625"/>
      <c r="AD239" s="625"/>
      <c r="AE239" s="625"/>
      <c r="AF239" s="625"/>
      <c r="AG239" s="625"/>
      <c r="AH239" s="625"/>
      <c r="AI239" s="186"/>
      <c r="AJ239" s="671"/>
      <c r="AK239" s="672"/>
      <c r="AL239" s="672"/>
      <c r="AM239" s="672"/>
      <c r="AN239" s="672"/>
      <c r="AO239" s="672"/>
      <c r="AP239" s="672"/>
      <c r="AQ239" s="672"/>
      <c r="AR239" s="672"/>
      <c r="AS239" s="672"/>
      <c r="AT239" s="672"/>
      <c r="AU239" s="672"/>
      <c r="AV239" s="672"/>
      <c r="AW239" s="672"/>
      <c r="AX239" s="672"/>
      <c r="AY239" s="672"/>
      <c r="AZ239" s="672"/>
      <c r="BA239" s="672"/>
      <c r="BB239" s="672"/>
      <c r="BC239" s="672"/>
      <c r="BD239" s="672"/>
      <c r="BE239" s="672"/>
      <c r="BF239" s="672"/>
      <c r="BG239" s="672"/>
      <c r="BH239" s="672"/>
      <c r="BI239" s="672"/>
      <c r="BJ239" s="672"/>
      <c r="BK239" s="672"/>
      <c r="BL239" s="672"/>
      <c r="BM239" s="672"/>
      <c r="BN239" s="672"/>
      <c r="BO239" s="672"/>
      <c r="BP239" s="672"/>
      <c r="BQ239" s="672"/>
      <c r="BR239" s="672"/>
      <c r="BS239" s="672"/>
      <c r="BT239" s="672"/>
      <c r="BU239" s="672"/>
      <c r="BV239" s="672"/>
      <c r="BW239" s="672"/>
      <c r="BX239" s="672"/>
      <c r="BY239" s="672"/>
      <c r="BZ239" s="672"/>
      <c r="CA239" s="672"/>
      <c r="CB239" s="672"/>
      <c r="CC239" s="672"/>
      <c r="CD239" s="672"/>
      <c r="CE239" s="673"/>
      <c r="CF239" s="186"/>
      <c r="CO239" s="168"/>
    </row>
    <row r="240" spans="1:93" s="147" customFormat="1" ht="4.9000000000000004" customHeight="1" x14ac:dyDescent="0.3">
      <c r="A240" s="171"/>
      <c r="B240" s="171"/>
      <c r="C240" s="171"/>
      <c r="D240" s="172"/>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4"/>
      <c r="AJ240" s="174"/>
      <c r="AK240" s="174"/>
      <c r="AL240" s="174"/>
      <c r="AM240" s="174"/>
      <c r="AN240" s="174"/>
      <c r="AO240" s="174"/>
      <c r="AP240" s="174"/>
      <c r="AQ240" s="174"/>
      <c r="AR240" s="174"/>
      <c r="AS240" s="174"/>
      <c r="AT240" s="174"/>
      <c r="AU240" s="174"/>
      <c r="AV240" s="174"/>
      <c r="AW240" s="174"/>
      <c r="AX240" s="174"/>
      <c r="AY240" s="174"/>
      <c r="AZ240" s="174"/>
      <c r="BA240" s="174"/>
      <c r="BB240" s="174"/>
      <c r="BC240" s="174"/>
      <c r="BD240" s="174"/>
      <c r="BE240" s="174"/>
      <c r="BF240" s="174"/>
      <c r="BG240" s="174"/>
      <c r="BH240" s="174"/>
      <c r="BI240" s="174"/>
      <c r="BJ240" s="174"/>
      <c r="BK240" s="174"/>
      <c r="BL240" s="174"/>
      <c r="BM240" s="174"/>
      <c r="BN240" s="174"/>
      <c r="BO240" s="174"/>
      <c r="BP240" s="174"/>
      <c r="BQ240" s="174"/>
      <c r="BR240" s="174"/>
      <c r="BS240" s="174"/>
      <c r="BT240" s="174"/>
      <c r="BU240" s="174"/>
      <c r="BV240" s="174"/>
      <c r="BW240" s="174"/>
      <c r="BX240" s="174"/>
      <c r="BY240" s="174"/>
      <c r="BZ240" s="174"/>
      <c r="CA240" s="174"/>
      <c r="CB240" s="174"/>
      <c r="CC240" s="174"/>
      <c r="CD240" s="174"/>
      <c r="CE240" s="174"/>
      <c r="CF240" s="174"/>
    </row>
    <row r="241" spans="1:93" ht="4.9000000000000004" customHeight="1" x14ac:dyDescent="0.25">
      <c r="A241" s="153"/>
      <c r="B241" s="153"/>
      <c r="C241" s="154"/>
      <c r="D241" s="155"/>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c r="AH241" s="156"/>
      <c r="AI241" s="161"/>
      <c r="AJ241" s="161"/>
      <c r="AK241" s="162"/>
      <c r="AL241" s="162"/>
      <c r="AM241" s="162"/>
      <c r="AN241" s="162"/>
      <c r="AO241" s="162"/>
      <c r="AP241" s="162"/>
      <c r="AQ241" s="162"/>
      <c r="AR241" s="162"/>
      <c r="AS241" s="162"/>
      <c r="AT241" s="162"/>
      <c r="AU241" s="162"/>
      <c r="AV241" s="162"/>
      <c r="AW241" s="162"/>
      <c r="AX241" s="162"/>
      <c r="AY241" s="162"/>
      <c r="AZ241" s="162"/>
      <c r="BA241" s="162"/>
      <c r="BB241" s="162"/>
      <c r="BC241" s="162"/>
      <c r="BD241" s="162"/>
      <c r="BE241" s="162"/>
      <c r="BF241" s="162"/>
      <c r="BG241" s="162"/>
      <c r="BH241" s="162"/>
      <c r="BI241" s="162"/>
      <c r="BJ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c r="CF241" s="163"/>
    </row>
    <row r="242" spans="1:93" ht="13" customHeight="1" x14ac:dyDescent="0.25">
      <c r="C242" s="164" t="s">
        <v>347</v>
      </c>
      <c r="D242" s="165" t="s">
        <v>141</v>
      </c>
      <c r="E242" s="625" t="s">
        <v>380</v>
      </c>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25"/>
      <c r="AF242" s="625"/>
      <c r="AG242" s="625"/>
      <c r="AH242" s="625"/>
      <c r="AI242" s="166"/>
      <c r="AJ242" s="654"/>
      <c r="AK242" s="655"/>
      <c r="AL242" s="655"/>
      <c r="AM242" s="655"/>
      <c r="AN242" s="655"/>
      <c r="AO242" s="655"/>
      <c r="AP242" s="655"/>
      <c r="AQ242" s="655"/>
      <c r="AR242" s="655"/>
      <c r="AS242" s="655"/>
      <c r="AT242" s="655"/>
      <c r="AU242" s="655"/>
      <c r="AV242" s="655"/>
      <c r="AW242" s="655"/>
      <c r="AX242" s="655"/>
      <c r="AY242" s="655"/>
      <c r="AZ242" s="655"/>
      <c r="BA242" s="655"/>
      <c r="BB242" s="655"/>
      <c r="BC242" s="655"/>
      <c r="BD242" s="655"/>
      <c r="BE242" s="655"/>
      <c r="BF242" s="655"/>
      <c r="BG242" s="655"/>
      <c r="BH242" s="655"/>
      <c r="BI242" s="655"/>
      <c r="BJ242" s="655"/>
      <c r="BK242" s="655"/>
      <c r="BL242" s="655"/>
      <c r="BM242" s="655"/>
      <c r="BN242" s="655"/>
      <c r="BO242" s="655"/>
      <c r="BP242" s="655"/>
      <c r="BQ242" s="655"/>
      <c r="BR242" s="655"/>
      <c r="BS242" s="655"/>
      <c r="BT242" s="655"/>
      <c r="BU242" s="655"/>
      <c r="BV242" s="655"/>
      <c r="BW242" s="655"/>
      <c r="BX242" s="655"/>
      <c r="BY242" s="655"/>
      <c r="BZ242" s="655"/>
      <c r="CA242" s="655"/>
      <c r="CB242" s="655"/>
      <c r="CC242" s="655"/>
      <c r="CD242" s="655"/>
      <c r="CE242" s="656"/>
      <c r="CF242" s="167"/>
      <c r="CO242" s="168"/>
    </row>
    <row r="243" spans="1:93" ht="40" customHeight="1" x14ac:dyDescent="0.3">
      <c r="C243" s="164"/>
      <c r="D243" s="16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25"/>
      <c r="AF243" s="625"/>
      <c r="AG243" s="625"/>
      <c r="AH243" s="625"/>
      <c r="AI243" s="166"/>
      <c r="AJ243" s="666" t="s">
        <v>262</v>
      </c>
      <c r="AK243" s="666"/>
      <c r="AL243" s="666"/>
      <c r="AM243" s="666"/>
      <c r="AN243" s="666"/>
      <c r="AO243" s="666"/>
      <c r="AP243" s="666"/>
      <c r="AQ243" s="666"/>
      <c r="AR243" s="666"/>
      <c r="AS243" s="666"/>
      <c r="AT243" s="666"/>
      <c r="AU243" s="232"/>
      <c r="AV243" s="232"/>
      <c r="AW243" s="654"/>
      <c r="AX243" s="655"/>
      <c r="AY243" s="655"/>
      <c r="AZ243" s="655"/>
      <c r="BA243" s="655"/>
      <c r="BB243" s="655"/>
      <c r="BC243" s="655"/>
      <c r="BD243" s="655"/>
      <c r="BE243" s="655"/>
      <c r="BF243" s="655"/>
      <c r="BG243" s="655"/>
      <c r="BH243" s="655"/>
      <c r="BI243" s="655"/>
      <c r="BJ243" s="655"/>
      <c r="BK243" s="655"/>
      <c r="BL243" s="655"/>
      <c r="BM243" s="655"/>
      <c r="BN243" s="655"/>
      <c r="BO243" s="655"/>
      <c r="BP243" s="655"/>
      <c r="BQ243" s="655"/>
      <c r="BR243" s="655"/>
      <c r="BS243" s="655"/>
      <c r="BT243" s="655"/>
      <c r="BU243" s="655"/>
      <c r="BV243" s="655"/>
      <c r="BW243" s="655"/>
      <c r="BX243" s="655"/>
      <c r="BY243" s="655"/>
      <c r="BZ243" s="655"/>
      <c r="CA243" s="655"/>
      <c r="CB243" s="655"/>
      <c r="CC243" s="655"/>
      <c r="CD243" s="655"/>
      <c r="CE243" s="655"/>
      <c r="CF243" s="604"/>
      <c r="CO243" s="168"/>
    </row>
    <row r="244" spans="1:93" s="147" customFormat="1" ht="4.9000000000000004" customHeight="1" x14ac:dyDescent="0.3">
      <c r="A244" s="171"/>
      <c r="B244" s="171"/>
      <c r="C244" s="171"/>
      <c r="D244" s="172"/>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4"/>
      <c r="AJ244" s="174"/>
      <c r="AK244" s="174"/>
      <c r="AL244" s="174"/>
      <c r="AM244" s="174"/>
      <c r="AN244" s="174"/>
      <c r="AO244" s="174"/>
      <c r="AP244" s="174"/>
      <c r="AQ244" s="174"/>
      <c r="AR244" s="174"/>
      <c r="AS244" s="174"/>
      <c r="AT244" s="174"/>
      <c r="AU244" s="174"/>
      <c r="AV244" s="174"/>
      <c r="AW244" s="174"/>
      <c r="AX244" s="174"/>
      <c r="AY244" s="174"/>
      <c r="AZ244" s="174"/>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4"/>
      <c r="BZ244" s="174"/>
      <c r="CA244" s="174"/>
      <c r="CB244" s="174"/>
      <c r="CC244" s="174"/>
      <c r="CD244" s="174"/>
      <c r="CE244" s="174"/>
      <c r="CF244" s="174"/>
    </row>
    <row r="245" spans="1:93" s="147" customFormat="1" ht="4.9000000000000004" customHeight="1" x14ac:dyDescent="0.3">
      <c r="A245" s="149"/>
      <c r="B245" s="149"/>
      <c r="C245" s="149"/>
      <c r="D245" s="150"/>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86"/>
      <c r="AJ245" s="186"/>
      <c r="AK245" s="186"/>
      <c r="AL245" s="186"/>
      <c r="AM245" s="186"/>
      <c r="AN245" s="186"/>
      <c r="AO245" s="186"/>
      <c r="AP245" s="186"/>
      <c r="AQ245" s="186"/>
      <c r="AR245" s="186"/>
      <c r="AS245" s="186"/>
      <c r="AT245" s="186"/>
      <c r="AU245" s="186"/>
      <c r="AV245" s="186"/>
      <c r="AW245" s="186"/>
      <c r="AX245" s="186"/>
      <c r="AY245" s="186"/>
      <c r="AZ245" s="186"/>
      <c r="BA245" s="186"/>
      <c r="BB245" s="186"/>
      <c r="BC245" s="186"/>
      <c r="BD245" s="186"/>
      <c r="BE245" s="186"/>
      <c r="BF245" s="186"/>
      <c r="BG245" s="186"/>
      <c r="BH245" s="186"/>
      <c r="BI245" s="186"/>
      <c r="BJ245" s="186"/>
      <c r="BK245" s="186"/>
      <c r="BL245" s="186"/>
      <c r="BM245" s="186"/>
      <c r="BN245" s="186"/>
      <c r="BO245" s="186"/>
      <c r="BP245" s="186"/>
      <c r="BQ245" s="186"/>
      <c r="BR245" s="186"/>
      <c r="BS245" s="186"/>
      <c r="BT245" s="186"/>
      <c r="BU245" s="186"/>
      <c r="BV245" s="186"/>
      <c r="BW245" s="186"/>
      <c r="BX245" s="186"/>
      <c r="BY245" s="186"/>
      <c r="BZ245" s="186"/>
      <c r="CA245" s="186"/>
      <c r="CB245" s="186"/>
      <c r="CC245" s="186"/>
      <c r="CD245" s="186"/>
      <c r="CE245" s="186"/>
      <c r="CF245" s="186"/>
    </row>
    <row r="246" spans="1:93" ht="13" customHeight="1" x14ac:dyDescent="0.25">
      <c r="C246" s="164" t="s">
        <v>348</v>
      </c>
      <c r="D246" s="165" t="s">
        <v>141</v>
      </c>
      <c r="E246" s="625" t="s">
        <v>563</v>
      </c>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166"/>
      <c r="AJ246" s="654"/>
      <c r="AK246" s="655"/>
      <c r="AL246" s="655"/>
      <c r="AM246" s="655"/>
      <c r="AN246" s="655"/>
      <c r="AO246" s="655"/>
      <c r="AP246" s="655"/>
      <c r="AQ246" s="655"/>
      <c r="AR246" s="655"/>
      <c r="AS246" s="655"/>
      <c r="AT246" s="655"/>
      <c r="AU246" s="655"/>
      <c r="AV246" s="655"/>
      <c r="AW246" s="655"/>
      <c r="AX246" s="655"/>
      <c r="AY246" s="655"/>
      <c r="AZ246" s="655"/>
      <c r="BA246" s="655"/>
      <c r="BB246" s="655"/>
      <c r="BC246" s="655"/>
      <c r="BD246" s="655"/>
      <c r="BE246" s="655"/>
      <c r="BF246" s="655"/>
      <c r="BG246" s="655"/>
      <c r="BH246" s="655"/>
      <c r="BI246" s="655"/>
      <c r="BJ246" s="655"/>
      <c r="BK246" s="655"/>
      <c r="BL246" s="655"/>
      <c r="BM246" s="655"/>
      <c r="BN246" s="655"/>
      <c r="BO246" s="655"/>
      <c r="BP246" s="655"/>
      <c r="BQ246" s="655"/>
      <c r="BR246" s="655"/>
      <c r="BS246" s="655"/>
      <c r="BT246" s="655"/>
      <c r="BU246" s="655"/>
      <c r="BV246" s="655"/>
      <c r="BW246" s="655"/>
      <c r="BX246" s="655"/>
      <c r="BY246" s="655"/>
      <c r="BZ246" s="655"/>
      <c r="CA246" s="655"/>
      <c r="CB246" s="655"/>
      <c r="CC246" s="655"/>
      <c r="CD246" s="655"/>
      <c r="CE246" s="656"/>
      <c r="CF246" s="167"/>
      <c r="CO246" s="168"/>
    </row>
    <row r="247" spans="1:93" ht="13" x14ac:dyDescent="0.25">
      <c r="C247" s="164"/>
      <c r="D247" s="16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166"/>
      <c r="AJ247" s="178"/>
      <c r="AK247" s="167"/>
      <c r="AL247" s="167"/>
      <c r="AM247" s="167"/>
      <c r="AN247" s="167"/>
      <c r="AO247" s="167"/>
      <c r="AP247" s="167"/>
      <c r="AQ247" s="167"/>
      <c r="AR247" s="167"/>
      <c r="AS247" s="167"/>
      <c r="AT247" s="167"/>
      <c r="AU247" s="167"/>
      <c r="AV247" s="177"/>
      <c r="AW247" s="178"/>
      <c r="AX247" s="167"/>
      <c r="AY247" s="167"/>
      <c r="AZ247" s="167"/>
      <c r="BA247" s="167"/>
      <c r="BB247" s="167"/>
      <c r="BC247" s="167"/>
      <c r="BD247" s="167"/>
      <c r="BE247" s="167"/>
      <c r="BF247" s="167"/>
      <c r="BG247" s="167"/>
      <c r="BH247" s="167"/>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67"/>
      <c r="CO247" s="168"/>
    </row>
    <row r="248" spans="1:93" s="147" customFormat="1" ht="4.9000000000000004" customHeight="1" x14ac:dyDescent="0.3">
      <c r="A248" s="171"/>
      <c r="B248" s="171"/>
      <c r="C248" s="171"/>
      <c r="D248" s="172"/>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4"/>
      <c r="AJ248" s="174"/>
      <c r="AK248" s="174"/>
      <c r="AL248" s="174"/>
      <c r="AM248" s="174"/>
      <c r="AN248" s="174"/>
      <c r="AO248" s="174"/>
      <c r="AP248" s="174"/>
      <c r="AQ248" s="174"/>
      <c r="AR248" s="174"/>
      <c r="AS248" s="174"/>
      <c r="AT248" s="174"/>
      <c r="AU248" s="174"/>
      <c r="AV248" s="174"/>
      <c r="AW248" s="174"/>
      <c r="AX248" s="174"/>
      <c r="AY248" s="174"/>
      <c r="AZ248" s="174"/>
      <c r="BA248" s="174"/>
      <c r="BB248" s="174"/>
      <c r="BC248" s="174"/>
      <c r="BD248" s="174"/>
      <c r="BE248" s="174"/>
      <c r="BF248" s="174"/>
      <c r="BG248" s="174"/>
      <c r="BH248" s="174"/>
      <c r="BI248" s="174"/>
      <c r="BJ248" s="174"/>
      <c r="BK248" s="174"/>
      <c r="BL248" s="174"/>
      <c r="BM248" s="174"/>
      <c r="BN248" s="174"/>
      <c r="BO248" s="174"/>
      <c r="BP248" s="174"/>
      <c r="BQ248" s="174"/>
      <c r="BR248" s="174"/>
      <c r="BS248" s="174"/>
      <c r="BT248" s="174"/>
      <c r="BU248" s="174"/>
      <c r="BV248" s="174"/>
      <c r="BW248" s="174"/>
      <c r="BX248" s="174"/>
      <c r="BY248" s="174"/>
      <c r="BZ248" s="174"/>
      <c r="CA248" s="174"/>
      <c r="CB248" s="174"/>
      <c r="CC248" s="174"/>
      <c r="CD248" s="174"/>
      <c r="CE248" s="174"/>
      <c r="CF248" s="174"/>
    </row>
    <row r="249" spans="1:93" s="147" customFormat="1" ht="4.9000000000000004" customHeight="1" x14ac:dyDescent="0.3">
      <c r="A249" s="149"/>
      <c r="B249" s="149"/>
      <c r="C249" s="149"/>
      <c r="D249" s="150"/>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86"/>
      <c r="AJ249" s="186"/>
      <c r="AK249" s="186"/>
      <c r="AL249" s="186"/>
      <c r="AM249" s="186"/>
      <c r="AN249" s="186"/>
      <c r="AO249" s="186"/>
      <c r="AP249" s="186"/>
      <c r="AQ249" s="186"/>
      <c r="AR249" s="186"/>
      <c r="AS249" s="186"/>
      <c r="AT249" s="186"/>
      <c r="AU249" s="186"/>
      <c r="AV249" s="186"/>
      <c r="AW249" s="186"/>
      <c r="AX249" s="186"/>
      <c r="AY249" s="186"/>
      <c r="AZ249" s="186"/>
      <c r="BA249" s="186"/>
      <c r="BB249" s="186"/>
      <c r="BC249" s="186"/>
      <c r="BD249" s="186"/>
      <c r="BE249" s="186"/>
      <c r="BF249" s="186"/>
      <c r="BG249" s="186"/>
      <c r="BH249" s="186"/>
      <c r="BI249" s="186"/>
      <c r="BJ249" s="186"/>
      <c r="BK249" s="186"/>
      <c r="BL249" s="186"/>
      <c r="BM249" s="186"/>
      <c r="BN249" s="186"/>
      <c r="BO249" s="186"/>
      <c r="BP249" s="186"/>
      <c r="BQ249" s="186"/>
      <c r="BR249" s="186"/>
      <c r="BS249" s="186"/>
      <c r="BT249" s="186"/>
      <c r="BU249" s="186"/>
      <c r="BV249" s="186"/>
      <c r="BW249" s="186"/>
      <c r="BX249" s="186"/>
      <c r="BY249" s="186"/>
      <c r="BZ249" s="186"/>
      <c r="CA249" s="186"/>
      <c r="CB249" s="186"/>
      <c r="CC249" s="186"/>
      <c r="CD249" s="186"/>
      <c r="CE249" s="186"/>
      <c r="CF249" s="186"/>
    </row>
    <row r="250" spans="1:93" ht="13" x14ac:dyDescent="0.25">
      <c r="C250" s="164" t="s">
        <v>349</v>
      </c>
      <c r="D250" s="165" t="s">
        <v>141</v>
      </c>
      <c r="E250" s="625" t="s">
        <v>385</v>
      </c>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625"/>
      <c r="AE250" s="625"/>
      <c r="AF250" s="625"/>
      <c r="AG250" s="625"/>
      <c r="AH250" s="625"/>
      <c r="AI250" s="166"/>
      <c r="AJ250" s="626"/>
      <c r="AK250" s="627"/>
      <c r="AL250" s="627"/>
      <c r="AM250" s="627"/>
      <c r="AN250" s="627"/>
      <c r="AO250" s="627"/>
      <c r="AP250" s="627"/>
      <c r="AQ250" s="627"/>
      <c r="AR250" s="627"/>
      <c r="AS250" s="627"/>
      <c r="AT250" s="628"/>
      <c r="AU250" s="167"/>
      <c r="AV250" s="177"/>
      <c r="AW250" s="178"/>
      <c r="AX250" s="167"/>
      <c r="AY250" s="167"/>
      <c r="AZ250" s="167"/>
      <c r="BA250" s="167"/>
      <c r="BB250" s="167"/>
      <c r="BC250" s="167"/>
      <c r="BD250" s="167"/>
      <c r="BE250" s="167"/>
      <c r="BF250" s="167"/>
      <c r="BG250" s="167"/>
      <c r="BH250" s="167"/>
      <c r="BI250" s="179"/>
      <c r="BJ250" s="179"/>
      <c r="BK250" s="179"/>
      <c r="BL250" s="179"/>
      <c r="BM250" s="179"/>
      <c r="BN250" s="179"/>
      <c r="BO250" s="179"/>
      <c r="BP250" s="179"/>
      <c r="BQ250" s="179"/>
      <c r="BR250" s="179"/>
      <c r="BS250" s="179"/>
      <c r="BT250" s="179"/>
      <c r="BU250" s="179"/>
      <c r="BV250" s="179"/>
      <c r="BW250" s="179"/>
      <c r="BX250" s="179"/>
      <c r="BY250" s="179"/>
      <c r="BZ250" s="179"/>
      <c r="CA250" s="179"/>
      <c r="CB250" s="179"/>
      <c r="CC250" s="179"/>
      <c r="CD250" s="179"/>
      <c r="CE250" s="179"/>
      <c r="CF250" s="167"/>
      <c r="CO250" s="168"/>
    </row>
    <row r="251" spans="1:93" s="147" customFormat="1" ht="26.15" customHeight="1" x14ac:dyDescent="0.3">
      <c r="A251" s="149"/>
      <c r="B251" s="149"/>
      <c r="C251" s="149"/>
      <c r="D251" s="150"/>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5"/>
      <c r="AB251" s="625"/>
      <c r="AC251" s="625"/>
      <c r="AD251" s="625"/>
      <c r="AE251" s="625"/>
      <c r="AF251" s="625"/>
      <c r="AG251" s="625"/>
      <c r="AH251" s="625"/>
      <c r="AI251" s="186"/>
      <c r="AJ251" s="674"/>
      <c r="AK251" s="674"/>
      <c r="AL251" s="674"/>
      <c r="AM251" s="674"/>
      <c r="AN251" s="674"/>
      <c r="AO251" s="674"/>
      <c r="AP251" s="674"/>
      <c r="AQ251" s="674"/>
      <c r="AR251" s="674"/>
      <c r="AS251" s="674"/>
      <c r="AT251" s="674"/>
      <c r="AU251" s="674"/>
      <c r="AV251" s="674"/>
      <c r="AW251" s="674"/>
      <c r="AX251" s="674"/>
      <c r="AY251" s="674"/>
      <c r="AZ251" s="674"/>
      <c r="BA251" s="674"/>
      <c r="BB251" s="674"/>
      <c r="BC251" s="674"/>
      <c r="BD251" s="674"/>
      <c r="BE251" s="674"/>
      <c r="BF251" s="674"/>
      <c r="BG251" s="674"/>
      <c r="BH251" s="674"/>
      <c r="BI251" s="674"/>
      <c r="BJ251" s="674"/>
      <c r="BK251" s="674"/>
      <c r="BL251" s="674"/>
      <c r="BM251" s="674"/>
      <c r="BN251" s="674"/>
      <c r="BO251" s="674"/>
      <c r="BP251" s="674"/>
      <c r="BQ251" s="674"/>
      <c r="BR251" s="674"/>
      <c r="BS251" s="674"/>
      <c r="BT251" s="674"/>
      <c r="BU251" s="674"/>
      <c r="BV251" s="674"/>
      <c r="BW251" s="674"/>
      <c r="BX251" s="674"/>
      <c r="BY251" s="674"/>
      <c r="BZ251" s="674"/>
      <c r="CA251" s="674"/>
      <c r="CB251" s="674"/>
      <c r="CC251" s="674"/>
      <c r="CD251" s="674"/>
      <c r="CE251" s="674"/>
      <c r="CF251" s="186"/>
    </row>
    <row r="252" spans="1:93" s="147" customFormat="1" ht="4.9000000000000004" customHeight="1" x14ac:dyDescent="0.3">
      <c r="A252" s="171"/>
      <c r="B252" s="171"/>
      <c r="C252" s="171"/>
      <c r="D252" s="172"/>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4"/>
      <c r="AJ252" s="174"/>
      <c r="AK252" s="174"/>
      <c r="AL252" s="174"/>
      <c r="AM252" s="174"/>
      <c r="AN252" s="174"/>
      <c r="AO252" s="174"/>
      <c r="AP252" s="174"/>
      <c r="AQ252" s="174"/>
      <c r="AR252" s="174"/>
      <c r="AS252" s="174"/>
      <c r="AT252" s="174"/>
      <c r="AU252" s="174"/>
      <c r="AV252" s="174"/>
      <c r="AW252" s="174"/>
      <c r="AX252" s="174"/>
      <c r="AY252" s="174"/>
      <c r="AZ252" s="174"/>
      <c r="BA252" s="174"/>
      <c r="BB252" s="174"/>
      <c r="BC252" s="174"/>
      <c r="BD252" s="174"/>
      <c r="BE252" s="174"/>
      <c r="BF252" s="174"/>
      <c r="BG252" s="174"/>
      <c r="BH252" s="174"/>
      <c r="BI252" s="174"/>
      <c r="BJ252" s="174"/>
      <c r="BK252" s="174"/>
      <c r="BL252" s="174"/>
      <c r="BM252" s="174"/>
      <c r="BN252" s="174"/>
      <c r="BO252" s="174"/>
      <c r="BP252" s="174"/>
      <c r="BQ252" s="174"/>
      <c r="BR252" s="174"/>
      <c r="BS252" s="174"/>
      <c r="BT252" s="174"/>
      <c r="BU252" s="174"/>
      <c r="BV252" s="174"/>
      <c r="BW252" s="174"/>
      <c r="BX252" s="174"/>
      <c r="BY252" s="174"/>
      <c r="BZ252" s="174"/>
      <c r="CA252" s="174"/>
      <c r="CB252" s="174"/>
      <c r="CC252" s="174"/>
      <c r="CD252" s="174"/>
      <c r="CE252" s="174"/>
      <c r="CF252" s="174"/>
    </row>
    <row r="253" spans="1:93" s="147" customFormat="1" ht="4.9000000000000004" customHeight="1" x14ac:dyDescent="0.3">
      <c r="A253" s="149"/>
      <c r="B253" s="149"/>
      <c r="C253" s="149"/>
      <c r="D253" s="150"/>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86"/>
      <c r="AJ253" s="186"/>
      <c r="AK253" s="186"/>
      <c r="AL253" s="186"/>
      <c r="AM253" s="186"/>
      <c r="AN253" s="186"/>
      <c r="AO253" s="186"/>
      <c r="AP253" s="186"/>
      <c r="AQ253" s="186"/>
      <c r="AR253" s="186"/>
      <c r="AS253" s="186"/>
      <c r="AT253" s="186"/>
      <c r="AU253" s="186"/>
      <c r="AV253" s="186"/>
      <c r="AW253" s="186"/>
      <c r="AX253" s="186"/>
      <c r="AY253" s="186"/>
      <c r="AZ253" s="186"/>
      <c r="BA253" s="186"/>
      <c r="BB253" s="186"/>
      <c r="BC253" s="186"/>
      <c r="BD253" s="186"/>
      <c r="BE253" s="186"/>
      <c r="BF253" s="186"/>
      <c r="BG253" s="186"/>
      <c r="BH253" s="186"/>
      <c r="BI253" s="186"/>
      <c r="BJ253" s="186"/>
      <c r="BK253" s="186"/>
      <c r="BL253" s="186"/>
      <c r="BM253" s="186"/>
      <c r="BN253" s="186"/>
      <c r="BO253" s="186"/>
      <c r="BP253" s="186"/>
      <c r="BQ253" s="186"/>
      <c r="BR253" s="186"/>
      <c r="BS253" s="186"/>
      <c r="BT253" s="186"/>
      <c r="BU253" s="186"/>
      <c r="BV253" s="186"/>
      <c r="BW253" s="186"/>
      <c r="BX253" s="186"/>
      <c r="BY253" s="186"/>
      <c r="BZ253" s="186"/>
      <c r="CA253" s="186"/>
      <c r="CB253" s="186"/>
      <c r="CC253" s="186"/>
      <c r="CD253" s="186"/>
      <c r="CE253" s="186"/>
      <c r="CF253" s="186"/>
    </row>
    <row r="254" spans="1:93" ht="13" customHeight="1" x14ac:dyDescent="0.25">
      <c r="C254" s="164" t="s">
        <v>350</v>
      </c>
      <c r="D254" s="165" t="s">
        <v>141</v>
      </c>
      <c r="E254" s="646" t="s">
        <v>310</v>
      </c>
      <c r="F254" s="646"/>
      <c r="G254" s="646"/>
      <c r="H254" s="646"/>
      <c r="I254" s="646"/>
      <c r="J254" s="646"/>
      <c r="K254" s="646"/>
      <c r="L254" s="646"/>
      <c r="M254" s="646"/>
      <c r="N254" s="646"/>
      <c r="O254" s="646"/>
      <c r="P254" s="646"/>
      <c r="Q254" s="646"/>
      <c r="R254" s="646"/>
      <c r="S254" s="646"/>
      <c r="T254" s="646"/>
      <c r="U254" s="646"/>
      <c r="V254" s="646"/>
      <c r="W254" s="646"/>
      <c r="X254" s="646"/>
      <c r="Y254" s="646"/>
      <c r="Z254" s="646"/>
      <c r="AA254" s="646"/>
      <c r="AB254" s="646"/>
      <c r="AC254" s="646"/>
      <c r="AD254" s="646"/>
      <c r="AE254" s="646"/>
      <c r="AF254" s="646"/>
      <c r="AG254" s="646"/>
      <c r="AH254" s="646"/>
      <c r="AI254" s="166"/>
      <c r="AJ254" s="637"/>
      <c r="AK254" s="638"/>
      <c r="AL254" s="638"/>
      <c r="AM254" s="638"/>
      <c r="AN254" s="638"/>
      <c r="AO254" s="638"/>
      <c r="AP254" s="638"/>
      <c r="AQ254" s="638"/>
      <c r="AR254" s="638"/>
      <c r="AS254" s="638"/>
      <c r="AT254" s="639"/>
      <c r="AU254" s="167"/>
      <c r="AV254" s="177"/>
      <c r="AW254" s="178"/>
      <c r="AX254" s="167"/>
      <c r="AY254" s="167"/>
      <c r="AZ254" s="167"/>
      <c r="BA254" s="167"/>
      <c r="BB254" s="167"/>
      <c r="BC254" s="167"/>
      <c r="BD254" s="167"/>
      <c r="BE254" s="167"/>
      <c r="BF254" s="167"/>
      <c r="BG254" s="167"/>
      <c r="BH254" s="167"/>
      <c r="BI254" s="179"/>
      <c r="BJ254" s="179"/>
      <c r="BK254" s="179"/>
      <c r="BL254" s="179"/>
      <c r="BM254" s="179"/>
      <c r="BN254" s="179"/>
      <c r="BO254" s="179"/>
      <c r="BP254" s="179"/>
      <c r="BQ254" s="179"/>
      <c r="BR254" s="179"/>
      <c r="BS254" s="179"/>
      <c r="BT254" s="179"/>
      <c r="BU254" s="179"/>
      <c r="BV254" s="179"/>
      <c r="BW254" s="179"/>
      <c r="BX254" s="179"/>
      <c r="BY254" s="179"/>
      <c r="BZ254" s="179"/>
      <c r="CA254" s="179"/>
      <c r="CB254" s="179"/>
      <c r="CC254" s="179"/>
      <c r="CD254" s="179"/>
      <c r="CE254" s="179"/>
      <c r="CF254" s="167"/>
      <c r="CO254" s="168"/>
    </row>
    <row r="255" spans="1:93" ht="29.15" customHeight="1" x14ac:dyDescent="0.25">
      <c r="C255" s="164"/>
      <c r="D255" s="165"/>
      <c r="E255" s="646"/>
      <c r="F255" s="646"/>
      <c r="G255" s="646"/>
      <c r="H255" s="646"/>
      <c r="I255" s="646"/>
      <c r="J255" s="646"/>
      <c r="K255" s="646"/>
      <c r="L255" s="646"/>
      <c r="M255" s="646"/>
      <c r="N255" s="646"/>
      <c r="O255" s="646"/>
      <c r="P255" s="646"/>
      <c r="Q255" s="646"/>
      <c r="R255" s="646"/>
      <c r="S255" s="646"/>
      <c r="T255" s="646"/>
      <c r="U255" s="646"/>
      <c r="V255" s="646"/>
      <c r="W255" s="646"/>
      <c r="X255" s="646"/>
      <c r="Y255" s="646"/>
      <c r="Z255" s="646"/>
      <c r="AA255" s="646"/>
      <c r="AB255" s="646"/>
      <c r="AC255" s="646"/>
      <c r="AD255" s="646"/>
      <c r="AE255" s="646"/>
      <c r="AF255" s="646"/>
      <c r="AG255" s="646"/>
      <c r="AH255" s="646"/>
      <c r="AI255" s="166"/>
      <c r="AJ255" s="178"/>
      <c r="AK255" s="167"/>
      <c r="AL255" s="167"/>
      <c r="AM255" s="167"/>
      <c r="AN255" s="167"/>
      <c r="AO255" s="167"/>
      <c r="AP255" s="167"/>
      <c r="AQ255" s="167"/>
      <c r="AR255" s="167"/>
      <c r="AS255" s="167"/>
      <c r="AT255" s="167"/>
      <c r="AU255" s="167"/>
      <c r="AV255" s="177"/>
      <c r="AW255" s="178"/>
      <c r="AX255" s="167"/>
      <c r="AY255" s="167"/>
      <c r="AZ255" s="167"/>
      <c r="BA255" s="167"/>
      <c r="BB255" s="167"/>
      <c r="BC255" s="167"/>
      <c r="BD255" s="167"/>
      <c r="BE255" s="167"/>
      <c r="BF255" s="167"/>
      <c r="BG255" s="167"/>
      <c r="BH255" s="167"/>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67"/>
      <c r="CO255" s="168"/>
    </row>
    <row r="256" spans="1:93" s="147" customFormat="1" ht="6" customHeight="1" x14ac:dyDescent="0.3">
      <c r="A256" s="171"/>
      <c r="B256" s="171"/>
      <c r="C256" s="171"/>
      <c r="D256" s="172"/>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4"/>
      <c r="AJ256" s="174"/>
      <c r="AK256" s="174"/>
      <c r="AL256" s="174"/>
      <c r="AM256" s="174"/>
      <c r="AN256" s="174"/>
      <c r="AO256" s="174"/>
      <c r="AP256" s="174"/>
      <c r="AQ256" s="174"/>
      <c r="AR256" s="174"/>
      <c r="AS256" s="174"/>
      <c r="AT256" s="174"/>
      <c r="AU256" s="174"/>
      <c r="AV256" s="174"/>
      <c r="AW256" s="174"/>
      <c r="AX256" s="174"/>
      <c r="AY256" s="174"/>
      <c r="AZ256" s="174"/>
      <c r="BA256" s="174"/>
      <c r="BB256" s="174"/>
      <c r="BC256" s="174"/>
      <c r="BD256" s="174"/>
      <c r="BE256" s="174"/>
      <c r="BF256" s="174"/>
      <c r="BG256" s="174"/>
      <c r="BH256" s="174"/>
      <c r="BI256" s="174"/>
      <c r="BJ256" s="174"/>
      <c r="BK256" s="174"/>
      <c r="BL256" s="174"/>
      <c r="BM256" s="174"/>
      <c r="BN256" s="174"/>
      <c r="BO256" s="174"/>
      <c r="BP256" s="174"/>
      <c r="BQ256" s="174"/>
      <c r="BR256" s="174"/>
      <c r="BS256" s="174"/>
      <c r="BT256" s="174"/>
      <c r="BU256" s="174"/>
      <c r="BV256" s="174"/>
      <c r="BW256" s="174"/>
      <c r="BX256" s="174"/>
      <c r="BY256" s="174"/>
      <c r="BZ256" s="174"/>
      <c r="CA256" s="174"/>
      <c r="CB256" s="174"/>
      <c r="CC256" s="174"/>
      <c r="CD256" s="174"/>
      <c r="CE256" s="174"/>
      <c r="CF256" s="174"/>
    </row>
    <row r="257" spans="1:93" s="147" customFormat="1" ht="4.9000000000000004" customHeight="1" x14ac:dyDescent="0.3">
      <c r="A257" s="149"/>
      <c r="B257" s="149"/>
      <c r="C257" s="149"/>
      <c r="D257" s="150"/>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1"/>
      <c r="AE257" s="151"/>
      <c r="AF257" s="151"/>
      <c r="AG257" s="151"/>
      <c r="AH257" s="151"/>
      <c r="AI257" s="186"/>
      <c r="AJ257" s="186"/>
      <c r="AK257" s="186"/>
      <c r="AL257" s="186"/>
      <c r="AM257" s="186"/>
      <c r="AN257" s="186"/>
      <c r="AO257" s="186"/>
      <c r="AP257" s="186"/>
      <c r="AQ257" s="186"/>
      <c r="AR257" s="186"/>
      <c r="AS257" s="186"/>
      <c r="AT257" s="186"/>
      <c r="AU257" s="186"/>
      <c r="AV257" s="186"/>
      <c r="AW257" s="186"/>
      <c r="AX257" s="186"/>
      <c r="AY257" s="186"/>
      <c r="AZ257" s="186"/>
      <c r="BA257" s="186"/>
      <c r="BB257" s="186"/>
      <c r="BC257" s="186"/>
      <c r="BD257" s="186"/>
      <c r="BE257" s="186"/>
      <c r="BF257" s="186"/>
      <c r="BG257" s="186"/>
      <c r="BH257" s="186"/>
      <c r="BI257" s="186"/>
      <c r="BJ257" s="186"/>
      <c r="BK257" s="186"/>
      <c r="BL257" s="186"/>
      <c r="BM257" s="186"/>
      <c r="BN257" s="186"/>
      <c r="BO257" s="186"/>
      <c r="BP257" s="186"/>
      <c r="BQ257" s="186"/>
      <c r="BR257" s="186"/>
      <c r="BS257" s="186"/>
      <c r="BT257" s="186"/>
      <c r="BU257" s="186"/>
      <c r="BV257" s="186"/>
      <c r="BW257" s="186"/>
      <c r="BX257" s="186"/>
      <c r="BY257" s="186"/>
      <c r="BZ257" s="186"/>
      <c r="CA257" s="186"/>
      <c r="CB257" s="186"/>
      <c r="CC257" s="186"/>
      <c r="CD257" s="186"/>
      <c r="CE257" s="186"/>
      <c r="CF257" s="186"/>
    </row>
    <row r="258" spans="1:93" ht="13" customHeight="1" x14ac:dyDescent="0.25">
      <c r="C258" s="164" t="s">
        <v>351</v>
      </c>
      <c r="D258" s="165" t="s">
        <v>141</v>
      </c>
      <c r="E258" s="646" t="s">
        <v>658</v>
      </c>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6"/>
      <c r="AD258" s="646"/>
      <c r="AE258" s="646"/>
      <c r="AF258" s="646"/>
      <c r="AG258" s="646"/>
      <c r="AH258" s="646"/>
      <c r="AI258" s="166"/>
      <c r="AJ258" s="626"/>
      <c r="AK258" s="627"/>
      <c r="AL258" s="627"/>
      <c r="AM258" s="627"/>
      <c r="AN258" s="627"/>
      <c r="AO258" s="627"/>
      <c r="AP258" s="627"/>
      <c r="AQ258" s="627"/>
      <c r="AR258" s="627"/>
      <c r="AS258" s="627"/>
      <c r="AT258" s="628"/>
      <c r="AU258" s="167"/>
      <c r="AV258" s="177"/>
      <c r="AW258" s="178"/>
      <c r="AX258" s="167"/>
      <c r="AY258" s="167"/>
      <c r="AZ258" s="167"/>
      <c r="BA258" s="167"/>
      <c r="BB258" s="167"/>
      <c r="BC258" s="167"/>
      <c r="BD258" s="167"/>
      <c r="BE258" s="167"/>
      <c r="BF258" s="167"/>
      <c r="BG258" s="167"/>
      <c r="BH258" s="167"/>
      <c r="BI258" s="179"/>
      <c r="BJ258" s="179"/>
      <c r="BK258" s="179"/>
      <c r="BL258" s="179"/>
      <c r="BM258" s="179"/>
      <c r="BN258" s="179"/>
      <c r="BO258" s="179"/>
      <c r="BP258" s="179"/>
      <c r="BQ258" s="179"/>
      <c r="BR258" s="179"/>
      <c r="BS258" s="179"/>
      <c r="BT258" s="179"/>
      <c r="BU258" s="179"/>
      <c r="BV258" s="179"/>
      <c r="BW258" s="179"/>
      <c r="BX258" s="179"/>
      <c r="BY258" s="179"/>
      <c r="BZ258" s="179"/>
      <c r="CA258" s="179"/>
      <c r="CB258" s="179"/>
      <c r="CC258" s="179"/>
      <c r="CD258" s="179"/>
      <c r="CE258" s="179"/>
      <c r="CF258" s="167"/>
      <c r="CO258" s="168"/>
    </row>
    <row r="259" spans="1:93" ht="13" x14ac:dyDescent="0.25">
      <c r="C259" s="164"/>
      <c r="D259" s="165"/>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6"/>
      <c r="AD259" s="646"/>
      <c r="AE259" s="646"/>
      <c r="AF259" s="646"/>
      <c r="AG259" s="646"/>
      <c r="AH259" s="646"/>
      <c r="AI259" s="166"/>
      <c r="AJ259" s="178"/>
      <c r="AK259" s="167"/>
      <c r="AL259" s="167"/>
      <c r="AM259" s="167"/>
      <c r="AN259" s="167"/>
      <c r="AO259" s="167"/>
      <c r="AP259" s="167"/>
      <c r="AQ259" s="167"/>
      <c r="AR259" s="167"/>
      <c r="AS259" s="167"/>
      <c r="AT259" s="167"/>
      <c r="AU259" s="167"/>
      <c r="AV259" s="177"/>
      <c r="AW259" s="178"/>
      <c r="AX259" s="167"/>
      <c r="AY259" s="167"/>
      <c r="AZ259" s="167"/>
      <c r="BA259" s="167"/>
      <c r="BB259" s="167"/>
      <c r="BC259" s="167"/>
      <c r="BD259" s="167"/>
      <c r="BE259" s="167"/>
      <c r="BF259" s="167"/>
      <c r="BG259" s="167"/>
      <c r="BH259" s="167"/>
      <c r="BI259" s="179"/>
      <c r="BJ259" s="179"/>
      <c r="BK259" s="179"/>
      <c r="BL259" s="179"/>
      <c r="BM259" s="179"/>
      <c r="BN259" s="179"/>
      <c r="BO259" s="179"/>
      <c r="BP259" s="179"/>
      <c r="BQ259" s="179"/>
      <c r="BR259" s="179"/>
      <c r="BS259" s="179"/>
      <c r="BT259" s="179"/>
      <c r="BU259" s="179"/>
      <c r="BV259" s="179"/>
      <c r="BW259" s="179"/>
      <c r="BX259" s="179"/>
      <c r="BY259" s="179"/>
      <c r="BZ259" s="179"/>
      <c r="CA259" s="179"/>
      <c r="CB259" s="179"/>
      <c r="CC259" s="179"/>
      <c r="CD259" s="179"/>
      <c r="CE259" s="179"/>
      <c r="CF259" s="167"/>
      <c r="CO259" s="168"/>
    </row>
    <row r="260" spans="1:93" s="147" customFormat="1" ht="4.9000000000000004" customHeight="1" x14ac:dyDescent="0.3">
      <c r="A260" s="171"/>
      <c r="B260" s="171"/>
      <c r="C260" s="171"/>
      <c r="D260" s="172"/>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4"/>
      <c r="AJ260" s="174"/>
      <c r="AK260" s="174"/>
      <c r="AL260" s="174"/>
      <c r="AM260" s="174"/>
      <c r="AN260" s="174"/>
      <c r="AO260" s="174"/>
      <c r="AP260" s="174"/>
      <c r="AQ260" s="174"/>
      <c r="AR260" s="174"/>
      <c r="AS260" s="174"/>
      <c r="AT260" s="174"/>
      <c r="AU260" s="174"/>
      <c r="AV260" s="174"/>
      <c r="AW260" s="174"/>
      <c r="AX260" s="174"/>
      <c r="AY260" s="174"/>
      <c r="AZ260" s="174"/>
      <c r="BA260" s="174"/>
      <c r="BB260" s="174"/>
      <c r="BC260" s="174"/>
      <c r="BD260" s="174"/>
      <c r="BE260" s="174"/>
      <c r="BF260" s="174"/>
      <c r="BG260" s="174"/>
      <c r="BH260" s="174"/>
      <c r="BI260" s="174"/>
      <c r="BJ260" s="174"/>
      <c r="BK260" s="174"/>
      <c r="BL260" s="174"/>
      <c r="BM260" s="174"/>
      <c r="BN260" s="174"/>
      <c r="BO260" s="174"/>
      <c r="BP260" s="174"/>
      <c r="BQ260" s="174"/>
      <c r="BR260" s="174"/>
      <c r="BS260" s="174"/>
      <c r="BT260" s="174"/>
      <c r="BU260" s="174"/>
      <c r="BV260" s="174"/>
      <c r="BW260" s="174"/>
      <c r="BX260" s="174"/>
      <c r="BY260" s="174"/>
      <c r="BZ260" s="174"/>
      <c r="CA260" s="174"/>
      <c r="CB260" s="174"/>
      <c r="CC260" s="174"/>
      <c r="CD260" s="174"/>
      <c r="CE260" s="174"/>
      <c r="CF260" s="174"/>
    </row>
    <row r="261" spans="1:93" s="147" customFormat="1" ht="3.65" customHeight="1" x14ac:dyDescent="0.3">
      <c r="A261" s="149"/>
      <c r="B261" s="149"/>
      <c r="C261" s="149"/>
      <c r="D261" s="150"/>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A261" s="151"/>
      <c r="AB261" s="151"/>
      <c r="AC261" s="151"/>
      <c r="AD261" s="151"/>
      <c r="AE261" s="151"/>
      <c r="AF261" s="151"/>
      <c r="AG261" s="151"/>
      <c r="AH261" s="151"/>
      <c r="AI261" s="186"/>
      <c r="AJ261" s="186"/>
      <c r="AK261" s="186"/>
      <c r="AL261" s="186"/>
      <c r="AM261" s="186"/>
      <c r="AN261" s="186"/>
      <c r="AO261" s="186"/>
      <c r="AP261" s="186"/>
      <c r="AQ261" s="186"/>
      <c r="AR261" s="186"/>
      <c r="AS261" s="186"/>
      <c r="AT261" s="186"/>
      <c r="AU261" s="186"/>
      <c r="AV261" s="186"/>
      <c r="AW261" s="186"/>
      <c r="AX261" s="186"/>
      <c r="AY261" s="186"/>
      <c r="AZ261" s="186"/>
      <c r="BA261" s="186"/>
      <c r="BB261" s="186"/>
      <c r="BC261" s="186"/>
      <c r="BD261" s="186"/>
      <c r="BE261" s="186"/>
      <c r="BF261" s="186"/>
      <c r="BG261" s="186"/>
      <c r="BH261" s="186"/>
      <c r="BI261" s="186"/>
      <c r="BJ261" s="186"/>
      <c r="BK261" s="186"/>
      <c r="BL261" s="186"/>
      <c r="BM261" s="186"/>
      <c r="BN261" s="186"/>
      <c r="BO261" s="186"/>
      <c r="BP261" s="186"/>
      <c r="BQ261" s="186"/>
      <c r="BR261" s="186"/>
      <c r="BS261" s="186"/>
      <c r="BT261" s="186"/>
      <c r="BU261" s="186"/>
      <c r="BV261" s="186"/>
      <c r="BW261" s="186"/>
      <c r="BX261" s="186"/>
      <c r="BY261" s="186"/>
      <c r="BZ261" s="186"/>
      <c r="CA261" s="186"/>
      <c r="CB261" s="186"/>
      <c r="CC261" s="186"/>
      <c r="CD261" s="186"/>
      <c r="CE261" s="186"/>
      <c r="CF261" s="186"/>
    </row>
    <row r="262" spans="1:93" ht="13" x14ac:dyDescent="0.25">
      <c r="C262" s="164" t="s">
        <v>352</v>
      </c>
      <c r="D262" s="165" t="s">
        <v>141</v>
      </c>
      <c r="E262" s="646" t="s">
        <v>311</v>
      </c>
      <c r="F262" s="646"/>
      <c r="G262" s="646"/>
      <c r="H262" s="646"/>
      <c r="I262" s="646"/>
      <c r="J262" s="646"/>
      <c r="K262" s="646"/>
      <c r="L262" s="646"/>
      <c r="M262" s="646"/>
      <c r="N262" s="646"/>
      <c r="O262" s="646"/>
      <c r="P262" s="646"/>
      <c r="Q262" s="646"/>
      <c r="R262" s="646"/>
      <c r="S262" s="646"/>
      <c r="T262" s="646"/>
      <c r="U262" s="646"/>
      <c r="V262" s="646"/>
      <c r="W262" s="646"/>
      <c r="X262" s="646"/>
      <c r="Y262" s="646"/>
      <c r="Z262" s="646"/>
      <c r="AA262" s="646"/>
      <c r="AB262" s="646"/>
      <c r="AC262" s="646"/>
      <c r="AD262" s="646"/>
      <c r="AE262" s="646"/>
      <c r="AF262" s="646"/>
      <c r="AG262" s="646"/>
      <c r="AH262" s="646"/>
      <c r="AI262" s="166"/>
      <c r="AJ262" s="637"/>
      <c r="AK262" s="638"/>
      <c r="AL262" s="638"/>
      <c r="AM262" s="638"/>
      <c r="AN262" s="638"/>
      <c r="AO262" s="638"/>
      <c r="AP262" s="638"/>
      <c r="AQ262" s="638"/>
      <c r="AR262" s="638"/>
      <c r="AS262" s="638"/>
      <c r="AT262" s="639"/>
      <c r="AU262" s="215"/>
      <c r="AV262" s="215"/>
      <c r="AW262" s="233" t="s">
        <v>299</v>
      </c>
      <c r="AX262" s="234"/>
      <c r="AY262" s="234"/>
      <c r="AZ262" s="234"/>
      <c r="BA262" s="234"/>
      <c r="BB262" s="234"/>
      <c r="BC262" s="234"/>
      <c r="BD262" s="234"/>
      <c r="BE262" s="234"/>
      <c r="BF262" s="234"/>
      <c r="BG262" s="234"/>
      <c r="BH262" s="234"/>
      <c r="BI262" s="234"/>
      <c r="BJ262" s="234"/>
      <c r="BK262" s="234"/>
      <c r="BL262" s="234"/>
      <c r="BM262" s="234"/>
      <c r="BN262" s="234"/>
      <c r="BO262" s="234"/>
      <c r="BP262" s="234"/>
      <c r="BQ262" s="234"/>
      <c r="BR262" s="234"/>
      <c r="BS262" s="234"/>
      <c r="BT262" s="234"/>
      <c r="BU262" s="215"/>
      <c r="BV262" s="215"/>
      <c r="BW262" s="215"/>
      <c r="BX262" s="215"/>
      <c r="BY262" s="215"/>
      <c r="BZ262" s="215"/>
      <c r="CA262" s="215"/>
      <c r="CB262" s="215"/>
      <c r="CC262" s="215"/>
      <c r="CD262" s="215"/>
      <c r="CE262" s="215"/>
      <c r="CF262" s="167"/>
      <c r="CO262" s="168"/>
    </row>
    <row r="263" spans="1:93" ht="13" x14ac:dyDescent="0.25">
      <c r="C263" s="164"/>
      <c r="D263" s="165"/>
      <c r="E263" s="646"/>
      <c r="F263" s="646"/>
      <c r="G263" s="646"/>
      <c r="H263" s="646"/>
      <c r="I263" s="646"/>
      <c r="J263" s="646"/>
      <c r="K263" s="646"/>
      <c r="L263" s="646"/>
      <c r="M263" s="646"/>
      <c r="N263" s="646"/>
      <c r="O263" s="646"/>
      <c r="P263" s="646"/>
      <c r="Q263" s="646"/>
      <c r="R263" s="646"/>
      <c r="S263" s="646"/>
      <c r="T263" s="646"/>
      <c r="U263" s="646"/>
      <c r="V263" s="646"/>
      <c r="W263" s="646"/>
      <c r="X263" s="646"/>
      <c r="Y263" s="646"/>
      <c r="Z263" s="646"/>
      <c r="AA263" s="646"/>
      <c r="AB263" s="646"/>
      <c r="AC263" s="646"/>
      <c r="AD263" s="646"/>
      <c r="AE263" s="646"/>
      <c r="AF263" s="646"/>
      <c r="AG263" s="646"/>
      <c r="AH263" s="646"/>
      <c r="AI263" s="166"/>
      <c r="AJ263" s="235"/>
      <c r="AK263" s="215"/>
      <c r="AL263" s="215"/>
      <c r="AM263" s="215"/>
      <c r="AN263" s="215"/>
      <c r="AO263" s="215"/>
      <c r="AP263" s="215"/>
      <c r="AQ263" s="215"/>
      <c r="AR263" s="215"/>
      <c r="AS263" s="215"/>
      <c r="AT263" s="215"/>
      <c r="AU263" s="215"/>
      <c r="AV263" s="215"/>
      <c r="AW263" s="234"/>
      <c r="AX263" s="234"/>
      <c r="AY263" s="234"/>
      <c r="AZ263" s="234"/>
      <c r="BA263" s="234"/>
      <c r="BB263" s="234"/>
      <c r="BC263" s="234"/>
      <c r="BD263" s="234"/>
      <c r="BE263" s="234"/>
      <c r="BF263" s="234"/>
      <c r="BG263" s="234"/>
      <c r="BH263" s="234"/>
      <c r="BI263" s="234"/>
      <c r="BJ263" s="234"/>
      <c r="BK263" s="234"/>
      <c r="BL263" s="234"/>
      <c r="BM263" s="234"/>
      <c r="BN263" s="234"/>
      <c r="BO263" s="234"/>
      <c r="BP263" s="234"/>
      <c r="BQ263" s="234"/>
      <c r="BR263" s="234"/>
      <c r="BS263" s="234"/>
      <c r="BT263" s="234"/>
      <c r="BU263" s="215"/>
      <c r="BV263" s="215"/>
      <c r="BW263" s="215"/>
      <c r="BX263" s="215"/>
      <c r="BY263" s="215"/>
      <c r="BZ263" s="215"/>
      <c r="CA263" s="215"/>
      <c r="CB263" s="215"/>
      <c r="CC263" s="215"/>
      <c r="CD263" s="215"/>
      <c r="CE263" s="215"/>
      <c r="CF263" s="167"/>
      <c r="CO263" s="168"/>
    </row>
    <row r="264" spans="1:93" ht="13" x14ac:dyDescent="0.25">
      <c r="C264" s="164"/>
      <c r="D264" s="165"/>
      <c r="E264" s="646"/>
      <c r="F264" s="646"/>
      <c r="G264" s="646"/>
      <c r="H264" s="646"/>
      <c r="I264" s="646"/>
      <c r="J264" s="646"/>
      <c r="K264" s="646"/>
      <c r="L264" s="646"/>
      <c r="M264" s="646"/>
      <c r="N264" s="646"/>
      <c r="O264" s="646"/>
      <c r="P264" s="646"/>
      <c r="Q264" s="646"/>
      <c r="R264" s="646"/>
      <c r="S264" s="646"/>
      <c r="T264" s="646"/>
      <c r="U264" s="646"/>
      <c r="V264" s="646"/>
      <c r="W264" s="646"/>
      <c r="X264" s="646"/>
      <c r="Y264" s="646"/>
      <c r="Z264" s="646"/>
      <c r="AA264" s="646"/>
      <c r="AB264" s="646"/>
      <c r="AC264" s="646"/>
      <c r="AD264" s="646"/>
      <c r="AE264" s="646"/>
      <c r="AF264" s="646"/>
      <c r="AG264" s="646"/>
      <c r="AH264" s="646"/>
      <c r="AI264" s="166"/>
      <c r="AJ264" s="637"/>
      <c r="AK264" s="638"/>
      <c r="AL264" s="638"/>
      <c r="AM264" s="638"/>
      <c r="AN264" s="638"/>
      <c r="AO264" s="638"/>
      <c r="AP264" s="638"/>
      <c r="AQ264" s="638"/>
      <c r="AR264" s="638"/>
      <c r="AS264" s="638"/>
      <c r="AT264" s="639"/>
      <c r="AU264" s="215"/>
      <c r="AV264" s="215"/>
      <c r="AW264" s="236" t="s">
        <v>300</v>
      </c>
      <c r="AX264" s="234"/>
      <c r="AY264" s="234"/>
      <c r="AZ264" s="234"/>
      <c r="BA264" s="234"/>
      <c r="BB264" s="234"/>
      <c r="BC264" s="234"/>
      <c r="BD264" s="234"/>
      <c r="BE264" s="234"/>
      <c r="BF264" s="234"/>
      <c r="BG264" s="234"/>
      <c r="BH264" s="234"/>
      <c r="BI264" s="234"/>
      <c r="BJ264" s="234"/>
      <c r="BK264" s="234"/>
      <c r="BL264" s="234"/>
      <c r="BM264" s="234"/>
      <c r="BN264" s="234"/>
      <c r="BO264" s="234"/>
      <c r="BP264" s="234"/>
      <c r="BQ264" s="234"/>
      <c r="BR264" s="234"/>
      <c r="BS264" s="234"/>
      <c r="BT264" s="234"/>
      <c r="BU264" s="215"/>
      <c r="BV264" s="215"/>
      <c r="BW264" s="215"/>
      <c r="BX264" s="215"/>
      <c r="BY264" s="215"/>
      <c r="BZ264" s="215"/>
      <c r="CA264" s="215"/>
      <c r="CB264" s="215"/>
      <c r="CC264" s="215"/>
      <c r="CD264" s="215"/>
      <c r="CE264" s="215"/>
      <c r="CF264" s="167"/>
      <c r="CO264" s="168"/>
    </row>
    <row r="265" spans="1:93" ht="22.5" customHeight="1" x14ac:dyDescent="0.3">
      <c r="C265" s="164"/>
      <c r="D265" s="165"/>
      <c r="E265" s="646"/>
      <c r="F265" s="646"/>
      <c r="G265" s="646"/>
      <c r="H265" s="646"/>
      <c r="I265" s="646"/>
      <c r="J265" s="646"/>
      <c r="K265" s="646"/>
      <c r="L265" s="646"/>
      <c r="M265" s="646"/>
      <c r="N265" s="646"/>
      <c r="O265" s="646"/>
      <c r="P265" s="646"/>
      <c r="Q265" s="646"/>
      <c r="R265" s="646"/>
      <c r="S265" s="646"/>
      <c r="T265" s="646"/>
      <c r="U265" s="646"/>
      <c r="V265" s="646"/>
      <c r="W265" s="646"/>
      <c r="X265" s="646"/>
      <c r="Y265" s="646"/>
      <c r="Z265" s="646"/>
      <c r="AA265" s="646"/>
      <c r="AB265" s="646"/>
      <c r="AC265" s="646"/>
      <c r="AD265" s="646"/>
      <c r="AE265" s="646"/>
      <c r="AF265" s="646"/>
      <c r="AG265" s="646"/>
      <c r="AH265" s="646"/>
      <c r="AI265" s="186"/>
      <c r="AJ265" s="237"/>
      <c r="AK265" s="215"/>
      <c r="AL265" s="215"/>
      <c r="AM265" s="215"/>
      <c r="AN265" s="215"/>
      <c r="AO265" s="215"/>
      <c r="AP265" s="215"/>
      <c r="AQ265" s="215"/>
      <c r="AR265" s="215"/>
      <c r="AS265" s="215"/>
      <c r="AT265" s="215"/>
      <c r="AU265" s="215"/>
      <c r="AV265" s="215"/>
      <c r="AW265" s="234"/>
      <c r="AX265" s="234"/>
      <c r="AY265" s="234"/>
      <c r="AZ265" s="234"/>
      <c r="BA265" s="234"/>
      <c r="BB265" s="234"/>
      <c r="BC265" s="234"/>
      <c r="BD265" s="234"/>
      <c r="BE265" s="234"/>
      <c r="BF265" s="234"/>
      <c r="BG265" s="234"/>
      <c r="BH265" s="234"/>
      <c r="BI265" s="234"/>
      <c r="BJ265" s="234"/>
      <c r="BK265" s="234"/>
      <c r="BL265" s="234"/>
      <c r="BM265" s="234"/>
      <c r="BN265" s="234"/>
      <c r="BO265" s="234"/>
      <c r="BP265" s="234"/>
      <c r="BQ265" s="234"/>
      <c r="BR265" s="234"/>
      <c r="BS265" s="234"/>
      <c r="BT265" s="234"/>
      <c r="BU265" s="215"/>
      <c r="BV265" s="215"/>
      <c r="BW265" s="215"/>
      <c r="BX265" s="215"/>
      <c r="BY265" s="215"/>
      <c r="BZ265" s="215"/>
      <c r="CA265" s="215"/>
      <c r="CB265" s="215"/>
      <c r="CC265" s="215"/>
      <c r="CD265" s="215"/>
      <c r="CE265" s="215"/>
      <c r="CF265" s="186"/>
      <c r="CO265" s="168"/>
    </row>
    <row r="266" spans="1:93" s="147" customFormat="1" ht="4.9000000000000004" customHeight="1" x14ac:dyDescent="0.3">
      <c r="A266" s="171"/>
      <c r="B266" s="171"/>
      <c r="C266" s="171"/>
      <c r="D266" s="172"/>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c r="AA266" s="173"/>
      <c r="AB266" s="173"/>
      <c r="AC266" s="173"/>
      <c r="AD266" s="173"/>
      <c r="AE266" s="173"/>
      <c r="AF266" s="173"/>
      <c r="AG266" s="173"/>
      <c r="AH266" s="173"/>
      <c r="AI266" s="174"/>
      <c r="AJ266" s="174"/>
      <c r="AK266" s="174"/>
      <c r="AL266" s="174"/>
      <c r="AM266" s="174"/>
      <c r="AN266" s="174"/>
      <c r="AO266" s="174"/>
      <c r="AP266" s="174"/>
      <c r="AQ266" s="174"/>
      <c r="AR266" s="174"/>
      <c r="AS266" s="174"/>
      <c r="AT266" s="174"/>
      <c r="AU266" s="174"/>
      <c r="AV266" s="174"/>
      <c r="AW266" s="229"/>
      <c r="AX266" s="229"/>
      <c r="AY266" s="229"/>
      <c r="AZ266" s="229"/>
      <c r="BA266" s="229"/>
      <c r="BB266" s="229"/>
      <c r="BC266" s="229"/>
      <c r="BD266" s="229"/>
      <c r="BE266" s="229"/>
      <c r="BF266" s="229"/>
      <c r="BG266" s="229"/>
      <c r="BH266" s="229"/>
      <c r="BI266" s="229"/>
      <c r="BJ266" s="229"/>
      <c r="BK266" s="229"/>
      <c r="BL266" s="229"/>
      <c r="BM266" s="229"/>
      <c r="BN266" s="229"/>
      <c r="BO266" s="229"/>
      <c r="BP266" s="229"/>
      <c r="BQ266" s="229"/>
      <c r="BR266" s="229"/>
      <c r="BS266" s="229"/>
      <c r="BT266" s="229"/>
      <c r="BU266" s="174"/>
      <c r="BV266" s="174"/>
      <c r="BW266" s="174"/>
      <c r="BX266" s="174"/>
      <c r="BY266" s="174"/>
      <c r="BZ266" s="174"/>
      <c r="CA266" s="174"/>
      <c r="CB266" s="174"/>
      <c r="CC266" s="174"/>
      <c r="CD266" s="174"/>
      <c r="CE266" s="174"/>
      <c r="CF266" s="174"/>
    </row>
    <row r="267" spans="1:93" s="147" customFormat="1" ht="4.9000000000000004" customHeight="1" x14ac:dyDescent="0.3">
      <c r="A267" s="149"/>
      <c r="B267" s="149"/>
      <c r="C267" s="149"/>
      <c r="D267" s="150"/>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c r="AA267" s="151"/>
      <c r="AB267" s="151"/>
      <c r="AC267" s="151"/>
      <c r="AD267" s="151"/>
      <c r="AE267" s="151"/>
      <c r="AF267" s="151"/>
      <c r="AG267" s="151"/>
      <c r="AH267" s="151"/>
      <c r="AI267" s="186"/>
      <c r="AJ267" s="186"/>
      <c r="AK267" s="186"/>
      <c r="AL267" s="186"/>
      <c r="AM267" s="186"/>
      <c r="AN267" s="186"/>
      <c r="AO267" s="186"/>
      <c r="AP267" s="186"/>
      <c r="AQ267" s="186"/>
      <c r="AR267" s="186"/>
      <c r="AS267" s="186"/>
      <c r="AT267" s="186"/>
      <c r="AU267" s="186"/>
      <c r="AV267" s="186"/>
      <c r="AW267" s="238"/>
      <c r="AX267" s="238"/>
      <c r="AY267" s="238"/>
      <c r="AZ267" s="238"/>
      <c r="BA267" s="238"/>
      <c r="BB267" s="238"/>
      <c r="BC267" s="238"/>
      <c r="BD267" s="238"/>
      <c r="BE267" s="238"/>
      <c r="BF267" s="238"/>
      <c r="BG267" s="238"/>
      <c r="BH267" s="238"/>
      <c r="BI267" s="238"/>
      <c r="BJ267" s="238"/>
      <c r="BK267" s="238"/>
      <c r="BL267" s="238"/>
      <c r="BM267" s="238"/>
      <c r="BN267" s="238"/>
      <c r="BO267" s="238"/>
      <c r="BP267" s="238"/>
      <c r="BQ267" s="238"/>
      <c r="BR267" s="238"/>
      <c r="BS267" s="238"/>
      <c r="BT267" s="238"/>
      <c r="BU267" s="186"/>
      <c r="BV267" s="186"/>
      <c r="BW267" s="186"/>
      <c r="BX267" s="186"/>
      <c r="BY267" s="186"/>
      <c r="BZ267" s="186"/>
      <c r="CA267" s="186"/>
      <c r="CB267" s="186"/>
      <c r="CC267" s="186"/>
      <c r="CD267" s="186"/>
      <c r="CE267" s="186"/>
      <c r="CF267" s="186"/>
    </row>
    <row r="268" spans="1:93" ht="12.65" customHeight="1" x14ac:dyDescent="0.25">
      <c r="C268" s="164" t="s">
        <v>353</v>
      </c>
      <c r="D268" s="165" t="s">
        <v>141</v>
      </c>
      <c r="E268" s="646" t="s">
        <v>312</v>
      </c>
      <c r="F268" s="646"/>
      <c r="G268" s="646"/>
      <c r="H268" s="646"/>
      <c r="I268" s="646"/>
      <c r="J268" s="646"/>
      <c r="K268" s="646"/>
      <c r="L268" s="646"/>
      <c r="M268" s="646"/>
      <c r="N268" s="646"/>
      <c r="O268" s="646"/>
      <c r="P268" s="646"/>
      <c r="Q268" s="646"/>
      <c r="R268" s="646"/>
      <c r="S268" s="646"/>
      <c r="T268" s="646"/>
      <c r="U268" s="646"/>
      <c r="V268" s="646"/>
      <c r="W268" s="646"/>
      <c r="X268" s="646"/>
      <c r="Y268" s="646"/>
      <c r="Z268" s="646"/>
      <c r="AA268" s="646"/>
      <c r="AB268" s="646"/>
      <c r="AC268" s="646"/>
      <c r="AD268" s="646"/>
      <c r="AE268" s="646"/>
      <c r="AF268" s="646"/>
      <c r="AG268" s="646"/>
      <c r="AH268" s="646"/>
      <c r="AI268" s="166"/>
      <c r="AJ268" s="637"/>
      <c r="AK268" s="638"/>
      <c r="AL268" s="638"/>
      <c r="AM268" s="638"/>
      <c r="AN268" s="638"/>
      <c r="AO268" s="638"/>
      <c r="AP268" s="638"/>
      <c r="AQ268" s="638"/>
      <c r="AR268" s="638"/>
      <c r="AS268" s="638"/>
      <c r="AT268" s="639"/>
      <c r="AU268" s="215"/>
      <c r="AV268" s="215"/>
      <c r="AW268" s="233" t="s">
        <v>303</v>
      </c>
      <c r="AX268" s="234"/>
      <c r="AY268" s="234"/>
      <c r="AZ268" s="234"/>
      <c r="BA268" s="234"/>
      <c r="BB268" s="234"/>
      <c r="BC268" s="234"/>
      <c r="BD268" s="234"/>
      <c r="BE268" s="234"/>
      <c r="BF268" s="234"/>
      <c r="BG268" s="234"/>
      <c r="BH268" s="234"/>
      <c r="BI268" s="234"/>
      <c r="BJ268" s="234"/>
      <c r="BK268" s="234"/>
      <c r="BL268" s="234"/>
      <c r="BM268" s="234"/>
      <c r="BN268" s="234"/>
      <c r="BO268" s="234"/>
      <c r="BP268" s="234"/>
      <c r="BQ268" s="234"/>
      <c r="BR268" s="234"/>
      <c r="BS268" s="234"/>
      <c r="BT268" s="239"/>
      <c r="BU268" s="223"/>
      <c r="BV268" s="179"/>
      <c r="BW268" s="179"/>
      <c r="BX268" s="179"/>
      <c r="BY268" s="179"/>
      <c r="BZ268" s="179"/>
      <c r="CA268" s="179"/>
      <c r="CB268" s="179"/>
      <c r="CC268" s="179"/>
      <c r="CD268" s="179"/>
      <c r="CE268" s="179"/>
      <c r="CF268" s="167"/>
      <c r="CO268" s="168"/>
    </row>
    <row r="269" spans="1:93" ht="13" x14ac:dyDescent="0.25">
      <c r="C269" s="164"/>
      <c r="D269" s="165"/>
      <c r="E269" s="646"/>
      <c r="F269" s="646"/>
      <c r="G269" s="646"/>
      <c r="H269" s="646"/>
      <c r="I269" s="646"/>
      <c r="J269" s="646"/>
      <c r="K269" s="646"/>
      <c r="L269" s="646"/>
      <c r="M269" s="646"/>
      <c r="N269" s="646"/>
      <c r="O269" s="646"/>
      <c r="P269" s="646"/>
      <c r="Q269" s="646"/>
      <c r="R269" s="646"/>
      <c r="S269" s="646"/>
      <c r="T269" s="646"/>
      <c r="U269" s="646"/>
      <c r="V269" s="646"/>
      <c r="W269" s="646"/>
      <c r="X269" s="646"/>
      <c r="Y269" s="646"/>
      <c r="Z269" s="646"/>
      <c r="AA269" s="646"/>
      <c r="AB269" s="646"/>
      <c r="AC269" s="646"/>
      <c r="AD269" s="646"/>
      <c r="AE269" s="646"/>
      <c r="AF269" s="646"/>
      <c r="AG269" s="646"/>
      <c r="AH269" s="646"/>
      <c r="AI269" s="166"/>
      <c r="AJ269" s="240"/>
      <c r="AK269" s="215"/>
      <c r="AL269" s="215"/>
      <c r="AM269" s="215"/>
      <c r="AN269" s="215"/>
      <c r="AO269" s="215"/>
      <c r="AP269" s="215"/>
      <c r="AQ269" s="215"/>
      <c r="AR269" s="215"/>
      <c r="AS269" s="215"/>
      <c r="AT269" s="215"/>
      <c r="AU269" s="215"/>
      <c r="AV269" s="215"/>
      <c r="AW269" s="234"/>
      <c r="AX269" s="234"/>
      <c r="AY269" s="234"/>
      <c r="AZ269" s="234"/>
      <c r="BA269" s="234"/>
      <c r="BB269" s="234"/>
      <c r="BC269" s="234"/>
      <c r="BD269" s="234"/>
      <c r="BE269" s="234"/>
      <c r="BF269" s="234"/>
      <c r="BG269" s="234"/>
      <c r="BH269" s="234"/>
      <c r="BI269" s="234"/>
      <c r="BJ269" s="234"/>
      <c r="BK269" s="234"/>
      <c r="BL269" s="234"/>
      <c r="BM269" s="234"/>
      <c r="BN269" s="234"/>
      <c r="BO269" s="234"/>
      <c r="BP269" s="234"/>
      <c r="BQ269" s="234"/>
      <c r="BR269" s="234"/>
      <c r="BS269" s="234"/>
      <c r="BT269" s="241"/>
      <c r="BU269" s="179"/>
      <c r="BV269" s="179"/>
      <c r="BW269" s="179"/>
      <c r="BX269" s="179"/>
      <c r="BY269" s="179"/>
      <c r="BZ269" s="179"/>
      <c r="CA269" s="179"/>
      <c r="CB269" s="179"/>
      <c r="CC269" s="179"/>
      <c r="CD269" s="179"/>
      <c r="CE269" s="179"/>
      <c r="CF269" s="167"/>
      <c r="CO269" s="168"/>
    </row>
    <row r="270" spans="1:93" s="147" customFormat="1" ht="14" x14ac:dyDescent="0.3">
      <c r="A270" s="225"/>
      <c r="B270" s="225"/>
      <c r="C270" s="225"/>
      <c r="D270" s="226"/>
      <c r="E270" s="646"/>
      <c r="F270" s="646"/>
      <c r="G270" s="646"/>
      <c r="H270" s="646"/>
      <c r="I270" s="646"/>
      <c r="J270" s="646"/>
      <c r="K270" s="646"/>
      <c r="L270" s="646"/>
      <c r="M270" s="646"/>
      <c r="N270" s="646"/>
      <c r="O270" s="646"/>
      <c r="P270" s="646"/>
      <c r="Q270" s="646"/>
      <c r="R270" s="646"/>
      <c r="S270" s="646"/>
      <c r="T270" s="646"/>
      <c r="U270" s="646"/>
      <c r="V270" s="646"/>
      <c r="W270" s="646"/>
      <c r="X270" s="646"/>
      <c r="Y270" s="646"/>
      <c r="Z270" s="646"/>
      <c r="AA270" s="646"/>
      <c r="AB270" s="646"/>
      <c r="AC270" s="646"/>
      <c r="AD270" s="646"/>
      <c r="AE270" s="646"/>
      <c r="AF270" s="646"/>
      <c r="AG270" s="646"/>
      <c r="AH270" s="646"/>
      <c r="AI270" s="224"/>
      <c r="AJ270" s="637"/>
      <c r="AK270" s="638"/>
      <c r="AL270" s="638"/>
      <c r="AM270" s="638"/>
      <c r="AN270" s="638"/>
      <c r="AO270" s="638"/>
      <c r="AP270" s="638"/>
      <c r="AQ270" s="638"/>
      <c r="AR270" s="638"/>
      <c r="AS270" s="638"/>
      <c r="AT270" s="639"/>
      <c r="AU270" s="215"/>
      <c r="AV270" s="215"/>
      <c r="AW270" s="236" t="s">
        <v>304</v>
      </c>
      <c r="AX270" s="234"/>
      <c r="AY270" s="234"/>
      <c r="AZ270" s="234"/>
      <c r="BA270" s="234"/>
      <c r="BB270" s="234"/>
      <c r="BC270" s="234"/>
      <c r="BD270" s="234"/>
      <c r="BE270" s="234"/>
      <c r="BF270" s="234"/>
      <c r="BG270" s="234"/>
      <c r="BH270" s="234"/>
      <c r="BI270" s="234"/>
      <c r="BJ270" s="234"/>
      <c r="BK270" s="234"/>
      <c r="BL270" s="234"/>
      <c r="BM270" s="234"/>
      <c r="BN270" s="234"/>
      <c r="BO270" s="234"/>
      <c r="BP270" s="234"/>
      <c r="BQ270" s="234"/>
      <c r="BR270" s="234"/>
      <c r="BS270" s="234"/>
      <c r="BT270" s="242"/>
      <c r="BU270" s="224"/>
      <c r="BV270" s="224"/>
      <c r="BW270" s="224"/>
      <c r="BX270" s="224"/>
      <c r="BY270" s="224"/>
      <c r="BZ270" s="224"/>
      <c r="CA270" s="224"/>
      <c r="CB270" s="224"/>
      <c r="CC270" s="224"/>
      <c r="CD270" s="224"/>
      <c r="CE270" s="224"/>
      <c r="CF270" s="224"/>
    </row>
    <row r="271" spans="1:93" ht="36.75" customHeight="1" x14ac:dyDescent="0.3">
      <c r="C271" s="164"/>
      <c r="D271" s="165"/>
      <c r="E271" s="646"/>
      <c r="F271" s="646"/>
      <c r="G271" s="646"/>
      <c r="H271" s="646"/>
      <c r="I271" s="646"/>
      <c r="J271" s="646"/>
      <c r="K271" s="646"/>
      <c r="L271" s="646"/>
      <c r="M271" s="646"/>
      <c r="N271" s="646"/>
      <c r="O271" s="646"/>
      <c r="P271" s="646"/>
      <c r="Q271" s="646"/>
      <c r="R271" s="646"/>
      <c r="S271" s="646"/>
      <c r="T271" s="646"/>
      <c r="U271" s="646"/>
      <c r="V271" s="646"/>
      <c r="W271" s="646"/>
      <c r="X271" s="646"/>
      <c r="Y271" s="646"/>
      <c r="Z271" s="646"/>
      <c r="AA271" s="646"/>
      <c r="AB271" s="646"/>
      <c r="AC271" s="646"/>
      <c r="AD271" s="646"/>
      <c r="AE271" s="646"/>
      <c r="AF271" s="646"/>
      <c r="AG271" s="646"/>
      <c r="AH271" s="646"/>
      <c r="AI271" s="186"/>
      <c r="AJ271" s="237"/>
      <c r="AK271" s="215"/>
      <c r="AL271" s="215"/>
      <c r="AM271" s="215"/>
      <c r="AN271" s="215"/>
      <c r="AO271" s="215"/>
      <c r="AP271" s="215"/>
      <c r="AQ271" s="215"/>
      <c r="AR271" s="215"/>
      <c r="AS271" s="215"/>
      <c r="AT271" s="215"/>
      <c r="AU271" s="215"/>
      <c r="AV271" s="215"/>
      <c r="AW271" s="215"/>
      <c r="AX271" s="215"/>
      <c r="AY271" s="215"/>
      <c r="AZ271" s="215"/>
      <c r="BA271" s="215"/>
      <c r="BB271" s="215"/>
      <c r="BC271" s="215"/>
      <c r="BD271" s="215"/>
      <c r="BE271" s="215"/>
      <c r="BF271" s="215"/>
      <c r="BG271" s="215"/>
      <c r="BH271" s="215"/>
      <c r="BI271" s="215"/>
      <c r="BJ271" s="215"/>
      <c r="BK271" s="215"/>
      <c r="BL271" s="215"/>
      <c r="BM271" s="215"/>
      <c r="BN271" s="215"/>
      <c r="BO271" s="215"/>
      <c r="BP271" s="215"/>
      <c r="BQ271" s="215"/>
      <c r="BR271" s="215"/>
      <c r="BS271" s="215"/>
      <c r="BT271" s="215"/>
      <c r="BU271" s="215"/>
      <c r="BV271" s="215"/>
      <c r="BW271" s="215"/>
      <c r="BX271" s="215"/>
      <c r="BY271" s="215"/>
      <c r="BZ271" s="215"/>
      <c r="CA271" s="215"/>
      <c r="CB271" s="215"/>
      <c r="CC271" s="215"/>
      <c r="CD271" s="215"/>
      <c r="CE271" s="215"/>
      <c r="CF271" s="186"/>
      <c r="CO271" s="168"/>
    </row>
    <row r="272" spans="1:93" s="147" customFormat="1" ht="4.9000000000000004" customHeight="1" x14ac:dyDescent="0.3">
      <c r="A272" s="171"/>
      <c r="B272" s="171"/>
      <c r="C272" s="171"/>
      <c r="D272" s="172"/>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4"/>
      <c r="AJ272" s="174"/>
      <c r="AK272" s="174"/>
      <c r="AL272" s="174"/>
      <c r="AM272" s="174"/>
      <c r="AN272" s="174"/>
      <c r="AO272" s="174"/>
      <c r="AP272" s="174"/>
      <c r="AQ272" s="174"/>
      <c r="AR272" s="174"/>
      <c r="AS272" s="174"/>
      <c r="AT272" s="174"/>
      <c r="AU272" s="174"/>
      <c r="AV272" s="174"/>
      <c r="AW272" s="174"/>
      <c r="AX272" s="174"/>
      <c r="AY272" s="174"/>
      <c r="AZ272" s="174"/>
      <c r="BA272" s="174"/>
      <c r="BB272" s="174"/>
      <c r="BC272" s="174"/>
      <c r="BD272" s="174"/>
      <c r="BE272" s="174"/>
      <c r="BF272" s="174"/>
      <c r="BG272" s="174"/>
      <c r="BH272" s="174"/>
      <c r="BI272" s="174"/>
      <c r="BJ272" s="174"/>
      <c r="BK272" s="174"/>
      <c r="BL272" s="174"/>
      <c r="BM272" s="174"/>
      <c r="BN272" s="174"/>
      <c r="BO272" s="174"/>
      <c r="BP272" s="174"/>
      <c r="BQ272" s="174"/>
      <c r="BR272" s="174"/>
      <c r="BS272" s="174"/>
      <c r="BT272" s="174"/>
      <c r="BU272" s="174"/>
      <c r="BV272" s="174"/>
      <c r="BW272" s="174"/>
      <c r="BX272" s="174"/>
      <c r="BY272" s="174"/>
      <c r="BZ272" s="174"/>
      <c r="CA272" s="174"/>
      <c r="CB272" s="174"/>
      <c r="CC272" s="174"/>
      <c r="CD272" s="174"/>
      <c r="CE272" s="174"/>
      <c r="CF272" s="174"/>
    </row>
    <row r="273" spans="1:93" s="147" customFormat="1" ht="4.9000000000000004" customHeight="1" x14ac:dyDescent="0.3">
      <c r="A273" s="149"/>
      <c r="B273" s="149"/>
      <c r="C273" s="149"/>
      <c r="D273" s="150"/>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c r="AA273" s="151"/>
      <c r="AB273" s="151"/>
      <c r="AC273" s="151"/>
      <c r="AD273" s="151"/>
      <c r="AE273" s="151"/>
      <c r="AF273" s="151"/>
      <c r="AG273" s="151"/>
      <c r="AH273" s="151"/>
      <c r="AI273" s="186"/>
      <c r="AJ273" s="186"/>
      <c r="AK273" s="186"/>
      <c r="AL273" s="186"/>
      <c r="AM273" s="186"/>
      <c r="AN273" s="186"/>
      <c r="AO273" s="186"/>
      <c r="AP273" s="186"/>
      <c r="AQ273" s="186"/>
      <c r="AR273" s="186"/>
      <c r="AS273" s="186"/>
      <c r="AT273" s="186"/>
      <c r="AU273" s="186"/>
      <c r="AV273" s="186"/>
      <c r="AW273" s="186"/>
      <c r="AX273" s="186"/>
      <c r="AY273" s="186"/>
      <c r="AZ273" s="186"/>
      <c r="BA273" s="186"/>
      <c r="BB273" s="186"/>
      <c r="BC273" s="186"/>
      <c r="BD273" s="186"/>
      <c r="BE273" s="186"/>
      <c r="BF273" s="186"/>
      <c r="BG273" s="186"/>
      <c r="BH273" s="186"/>
      <c r="BI273" s="186"/>
      <c r="BJ273" s="186"/>
      <c r="BK273" s="186"/>
      <c r="BL273" s="186"/>
      <c r="BM273" s="186"/>
      <c r="BN273" s="186"/>
      <c r="BO273" s="186"/>
      <c r="BP273" s="186"/>
      <c r="BQ273" s="186"/>
      <c r="BR273" s="186"/>
      <c r="BS273" s="186"/>
      <c r="BT273" s="186"/>
      <c r="BU273" s="186"/>
      <c r="BV273" s="186"/>
      <c r="BW273" s="186"/>
      <c r="BX273" s="186"/>
      <c r="BY273" s="186"/>
      <c r="BZ273" s="186"/>
      <c r="CA273" s="186"/>
      <c r="CB273" s="186"/>
      <c r="CC273" s="186"/>
      <c r="CD273" s="186"/>
      <c r="CE273" s="186"/>
      <c r="CF273" s="186"/>
    </row>
    <row r="274" spans="1:93" ht="13" x14ac:dyDescent="0.25">
      <c r="C274" s="164" t="s">
        <v>354</v>
      </c>
      <c r="D274" s="165" t="s">
        <v>141</v>
      </c>
      <c r="E274" s="625" t="s">
        <v>231</v>
      </c>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166"/>
      <c r="AJ274" s="654"/>
      <c r="AK274" s="655"/>
      <c r="AL274" s="655"/>
      <c r="AM274" s="655"/>
      <c r="AN274" s="655"/>
      <c r="AO274" s="655"/>
      <c r="AP274" s="655"/>
      <c r="AQ274" s="655"/>
      <c r="AR274" s="655"/>
      <c r="AS274" s="655"/>
      <c r="AT274" s="655"/>
      <c r="AU274" s="655"/>
      <c r="AV274" s="655"/>
      <c r="AW274" s="655"/>
      <c r="AX274" s="655"/>
      <c r="AY274" s="655"/>
      <c r="AZ274" s="655"/>
      <c r="BA274" s="655"/>
      <c r="BB274" s="655"/>
      <c r="BC274" s="655"/>
      <c r="BD274" s="655"/>
      <c r="BE274" s="655"/>
      <c r="BF274" s="655"/>
      <c r="BG274" s="655"/>
      <c r="BH274" s="655"/>
      <c r="BI274" s="655"/>
      <c r="BJ274" s="655"/>
      <c r="BK274" s="655"/>
      <c r="BL274" s="655"/>
      <c r="BM274" s="655"/>
      <c r="BN274" s="655"/>
      <c r="BO274" s="655"/>
      <c r="BP274" s="655"/>
      <c r="BQ274" s="655"/>
      <c r="BR274" s="655"/>
      <c r="BS274" s="655"/>
      <c r="BT274" s="655"/>
      <c r="BU274" s="655"/>
      <c r="BV274" s="655"/>
      <c r="BW274" s="655"/>
      <c r="BX274" s="655"/>
      <c r="BY274" s="655"/>
      <c r="BZ274" s="655"/>
      <c r="CA274" s="655"/>
      <c r="CB274" s="655"/>
      <c r="CC274" s="655"/>
      <c r="CD274" s="655"/>
      <c r="CE274" s="656"/>
      <c r="CF274" s="167"/>
      <c r="CO274" s="168"/>
    </row>
    <row r="275" spans="1:93" ht="26.5" customHeight="1" x14ac:dyDescent="0.25">
      <c r="C275" s="164"/>
      <c r="D275" s="165"/>
      <c r="E275" s="625"/>
      <c r="F275" s="625"/>
      <c r="G275" s="625"/>
      <c r="H275" s="625"/>
      <c r="I275" s="625"/>
      <c r="J275" s="625"/>
      <c r="K275" s="625"/>
      <c r="L275" s="625"/>
      <c r="M275" s="625"/>
      <c r="N275" s="625"/>
      <c r="O275" s="625"/>
      <c r="P275" s="625"/>
      <c r="Q275" s="625"/>
      <c r="R275" s="625"/>
      <c r="S275" s="625"/>
      <c r="T275" s="625"/>
      <c r="U275" s="625"/>
      <c r="V275" s="625"/>
      <c r="W275" s="625"/>
      <c r="X275" s="625"/>
      <c r="Y275" s="625"/>
      <c r="Z275" s="625"/>
      <c r="AA275" s="625"/>
      <c r="AB275" s="625"/>
      <c r="AC275" s="625"/>
      <c r="AD275" s="625"/>
      <c r="AE275" s="625"/>
      <c r="AF275" s="625"/>
      <c r="AG275" s="625"/>
      <c r="AH275" s="625"/>
      <c r="AI275" s="166"/>
      <c r="AJ275" s="178"/>
      <c r="AK275" s="167"/>
      <c r="AL275" s="167"/>
      <c r="AM275" s="167"/>
      <c r="AN275" s="167"/>
      <c r="AO275" s="167"/>
      <c r="AP275" s="167"/>
      <c r="AQ275" s="167"/>
      <c r="AR275" s="167"/>
      <c r="AS275" s="167"/>
      <c r="AT275" s="167"/>
      <c r="AU275" s="167"/>
      <c r="AV275" s="177"/>
      <c r="AW275" s="178"/>
      <c r="AX275" s="167"/>
      <c r="AY275" s="167"/>
      <c r="AZ275" s="167"/>
      <c r="BA275" s="167"/>
      <c r="BB275" s="167"/>
      <c r="BC275" s="167"/>
      <c r="BD275" s="167"/>
      <c r="BE275" s="167"/>
      <c r="BF275" s="167"/>
      <c r="BG275" s="167"/>
      <c r="BH275" s="167"/>
      <c r="BI275" s="179"/>
      <c r="BJ275" s="179"/>
      <c r="BK275" s="179"/>
      <c r="BL275" s="179"/>
      <c r="BM275" s="179"/>
      <c r="BN275" s="179"/>
      <c r="BO275" s="179"/>
      <c r="BP275" s="179"/>
      <c r="BQ275" s="179"/>
      <c r="BR275" s="179"/>
      <c r="BS275" s="179"/>
      <c r="BT275" s="179"/>
      <c r="BU275" s="179"/>
      <c r="BV275" s="179"/>
      <c r="BW275" s="179"/>
      <c r="BX275" s="179"/>
      <c r="BY275" s="179"/>
      <c r="BZ275" s="179"/>
      <c r="CA275" s="179"/>
      <c r="CB275" s="179"/>
      <c r="CC275" s="179"/>
      <c r="CD275" s="179"/>
      <c r="CE275" s="179"/>
      <c r="CF275" s="167"/>
      <c r="CO275" s="168"/>
    </row>
    <row r="276" spans="1:93" s="147" customFormat="1" ht="3.65" customHeight="1" x14ac:dyDescent="0.3">
      <c r="A276" s="171"/>
      <c r="B276" s="171"/>
      <c r="C276" s="171"/>
      <c r="D276" s="172"/>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4"/>
      <c r="AJ276" s="174"/>
      <c r="AK276" s="174"/>
      <c r="AL276" s="174"/>
      <c r="AM276" s="174"/>
      <c r="AN276" s="174"/>
      <c r="AO276" s="174"/>
      <c r="AP276" s="174"/>
      <c r="AQ276" s="174"/>
      <c r="AR276" s="174"/>
      <c r="AS276" s="174"/>
      <c r="AT276" s="174"/>
      <c r="AU276" s="174"/>
      <c r="AV276" s="174"/>
      <c r="AW276" s="174"/>
      <c r="AX276" s="174"/>
      <c r="AY276" s="174"/>
      <c r="AZ276" s="174"/>
      <c r="BA276" s="174"/>
      <c r="BB276" s="174"/>
      <c r="BC276" s="174"/>
      <c r="BD276" s="174"/>
      <c r="BE276" s="174"/>
      <c r="BF276" s="174"/>
      <c r="BG276" s="174"/>
      <c r="BH276" s="174"/>
      <c r="BI276" s="174"/>
      <c r="BJ276" s="174"/>
      <c r="BK276" s="174"/>
      <c r="BL276" s="174"/>
      <c r="BM276" s="174"/>
      <c r="BN276" s="174"/>
      <c r="BO276" s="174"/>
      <c r="BP276" s="174"/>
      <c r="BQ276" s="174"/>
      <c r="BR276" s="174"/>
      <c r="BS276" s="174"/>
      <c r="BT276" s="174"/>
      <c r="BU276" s="174"/>
      <c r="BV276" s="174"/>
      <c r="BW276" s="174"/>
      <c r="BX276" s="174"/>
      <c r="BY276" s="174"/>
      <c r="BZ276" s="174"/>
      <c r="CA276" s="174"/>
      <c r="CB276" s="174"/>
      <c r="CC276" s="174"/>
      <c r="CD276" s="174"/>
      <c r="CE276" s="174"/>
      <c r="CF276" s="174"/>
    </row>
    <row r="277" spans="1:93" s="147" customFormat="1" ht="4.9000000000000004" customHeight="1" x14ac:dyDescent="0.3">
      <c r="A277" s="149"/>
      <c r="B277" s="149"/>
      <c r="C277" s="149"/>
      <c r="D277" s="150"/>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c r="AA277" s="151"/>
      <c r="AB277" s="151"/>
      <c r="AC277" s="151"/>
      <c r="AD277" s="151"/>
      <c r="AE277" s="151"/>
      <c r="AF277" s="151"/>
      <c r="AG277" s="151"/>
      <c r="AH277" s="151"/>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186"/>
      <c r="CD277" s="186"/>
      <c r="CE277" s="186"/>
      <c r="CF277" s="186"/>
    </row>
    <row r="278" spans="1:93" ht="13" customHeight="1" x14ac:dyDescent="0.25">
      <c r="C278" s="164" t="s">
        <v>355</v>
      </c>
      <c r="D278" s="165" t="s">
        <v>141</v>
      </c>
      <c r="E278" s="625" t="s">
        <v>232</v>
      </c>
      <c r="F278" s="625"/>
      <c r="G278" s="625"/>
      <c r="H278" s="625"/>
      <c r="I278" s="625"/>
      <c r="J278" s="625"/>
      <c r="K278" s="625"/>
      <c r="L278" s="625"/>
      <c r="M278" s="625"/>
      <c r="N278" s="625"/>
      <c r="O278" s="625"/>
      <c r="P278" s="625"/>
      <c r="Q278" s="625"/>
      <c r="R278" s="625"/>
      <c r="S278" s="625"/>
      <c r="T278" s="625"/>
      <c r="U278" s="625"/>
      <c r="V278" s="625"/>
      <c r="W278" s="625"/>
      <c r="X278" s="625"/>
      <c r="Y278" s="625"/>
      <c r="Z278" s="625"/>
      <c r="AA278" s="625"/>
      <c r="AB278" s="625"/>
      <c r="AC278" s="625"/>
      <c r="AD278" s="625"/>
      <c r="AE278" s="625"/>
      <c r="AF278" s="625"/>
      <c r="AG278" s="625"/>
      <c r="AH278" s="625"/>
      <c r="AI278" s="166"/>
      <c r="AJ278" s="654"/>
      <c r="AK278" s="655"/>
      <c r="AL278" s="655"/>
      <c r="AM278" s="655"/>
      <c r="AN278" s="655"/>
      <c r="AO278" s="655"/>
      <c r="AP278" s="655"/>
      <c r="AQ278" s="655"/>
      <c r="AR278" s="655"/>
      <c r="AS278" s="655"/>
      <c r="AT278" s="655"/>
      <c r="AU278" s="655"/>
      <c r="AV278" s="655"/>
      <c r="AW278" s="655"/>
      <c r="AX278" s="655"/>
      <c r="AY278" s="655"/>
      <c r="AZ278" s="655"/>
      <c r="BA278" s="655"/>
      <c r="BB278" s="655"/>
      <c r="BC278" s="655"/>
      <c r="BD278" s="655"/>
      <c r="BE278" s="655"/>
      <c r="BF278" s="655"/>
      <c r="BG278" s="655"/>
      <c r="BH278" s="655"/>
      <c r="BI278" s="655"/>
      <c r="BJ278" s="655"/>
      <c r="BK278" s="655"/>
      <c r="BL278" s="655"/>
      <c r="BM278" s="655"/>
      <c r="BN278" s="655"/>
      <c r="BO278" s="655"/>
      <c r="BP278" s="655"/>
      <c r="BQ278" s="655"/>
      <c r="BR278" s="655"/>
      <c r="BS278" s="655"/>
      <c r="BT278" s="655"/>
      <c r="BU278" s="655"/>
      <c r="BV278" s="655"/>
      <c r="BW278" s="655"/>
      <c r="BX278" s="655"/>
      <c r="BY278" s="655"/>
      <c r="BZ278" s="655"/>
      <c r="CA278" s="655"/>
      <c r="CB278" s="655"/>
      <c r="CC278" s="655"/>
      <c r="CD278" s="655"/>
      <c r="CE278" s="656"/>
      <c r="CF278" s="167"/>
      <c r="CO278" s="168"/>
    </row>
    <row r="279" spans="1:93" ht="13" x14ac:dyDescent="0.25">
      <c r="C279" s="164"/>
      <c r="D279" s="16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5"/>
      <c r="AB279" s="625"/>
      <c r="AC279" s="625"/>
      <c r="AD279" s="625"/>
      <c r="AE279" s="625"/>
      <c r="AF279" s="625"/>
      <c r="AG279" s="625"/>
      <c r="AH279" s="625"/>
      <c r="AI279" s="166"/>
      <c r="AJ279" s="178"/>
      <c r="AK279" s="167"/>
      <c r="AL279" s="167"/>
      <c r="AM279" s="167"/>
      <c r="AN279" s="167"/>
      <c r="AO279" s="167"/>
      <c r="AP279" s="167"/>
      <c r="AQ279" s="167"/>
      <c r="AR279" s="167"/>
      <c r="AS279" s="167"/>
      <c r="AT279" s="167"/>
      <c r="AU279" s="167"/>
      <c r="AV279" s="177"/>
      <c r="AW279" s="178"/>
      <c r="AX279" s="167"/>
      <c r="AY279" s="167"/>
      <c r="AZ279" s="167"/>
      <c r="BA279" s="167"/>
      <c r="BB279" s="167"/>
      <c r="BC279" s="167"/>
      <c r="BD279" s="167"/>
      <c r="BE279" s="167"/>
      <c r="BF279" s="167"/>
      <c r="BG279" s="167"/>
      <c r="BH279" s="167"/>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67"/>
      <c r="CO279" s="168"/>
    </row>
    <row r="280" spans="1:93" s="147" customFormat="1" ht="4.9000000000000004" customHeight="1" x14ac:dyDescent="0.3">
      <c r="A280" s="171"/>
      <c r="B280" s="171"/>
      <c r="C280" s="171"/>
      <c r="D280" s="172"/>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4"/>
      <c r="AJ280" s="174"/>
      <c r="AK280" s="174"/>
      <c r="AL280" s="174"/>
      <c r="AM280" s="174"/>
      <c r="AN280" s="174"/>
      <c r="AO280" s="174"/>
      <c r="AP280" s="174"/>
      <c r="AQ280" s="174"/>
      <c r="AR280" s="174"/>
      <c r="AS280" s="174"/>
      <c r="AT280" s="174"/>
      <c r="AU280" s="174"/>
      <c r="AV280" s="174"/>
      <c r="AW280" s="174"/>
      <c r="AX280" s="174"/>
      <c r="AY280" s="174"/>
      <c r="AZ280" s="174"/>
      <c r="BA280" s="174"/>
      <c r="BB280" s="174"/>
      <c r="BC280" s="174"/>
      <c r="BD280" s="174"/>
      <c r="BE280" s="174"/>
      <c r="BF280" s="174"/>
      <c r="BG280" s="174"/>
      <c r="BH280" s="174"/>
      <c r="BI280" s="174"/>
      <c r="BJ280" s="174"/>
      <c r="BK280" s="174"/>
      <c r="BL280" s="174"/>
      <c r="BM280" s="174"/>
      <c r="BN280" s="174"/>
      <c r="BO280" s="174"/>
      <c r="BP280" s="174"/>
      <c r="BQ280" s="174"/>
      <c r="BR280" s="174"/>
      <c r="BS280" s="174"/>
      <c r="BT280" s="174"/>
      <c r="BU280" s="174"/>
      <c r="BV280" s="174"/>
      <c r="BW280" s="174"/>
      <c r="BX280" s="174"/>
      <c r="BY280" s="174"/>
      <c r="BZ280" s="174"/>
      <c r="CA280" s="174"/>
      <c r="CB280" s="174"/>
      <c r="CC280" s="174"/>
      <c r="CD280" s="174"/>
      <c r="CE280" s="174"/>
      <c r="CF280" s="174"/>
    </row>
    <row r="281" spans="1:93" s="147" customFormat="1" ht="4.9000000000000004" customHeight="1" x14ac:dyDescent="0.3">
      <c r="A281" s="149"/>
      <c r="B281" s="149"/>
      <c r="C281" s="149"/>
      <c r="D281" s="150"/>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c r="AH281" s="151"/>
      <c r="AI281" s="186"/>
      <c r="AJ281" s="186"/>
      <c r="AK281" s="186"/>
      <c r="AL281" s="186"/>
      <c r="AM281" s="186"/>
      <c r="AN281" s="186"/>
      <c r="AO281" s="186"/>
      <c r="AP281" s="186"/>
      <c r="AQ281" s="186"/>
      <c r="AR281" s="186"/>
      <c r="AS281" s="186"/>
      <c r="AT281" s="186"/>
      <c r="AU281" s="186"/>
      <c r="AV281" s="186"/>
      <c r="AW281" s="186"/>
      <c r="AX281" s="186"/>
      <c r="AY281" s="186"/>
      <c r="AZ281" s="186"/>
      <c r="BA281" s="186"/>
      <c r="BB281" s="186"/>
      <c r="BC281" s="186"/>
      <c r="BD281" s="186"/>
      <c r="BE281" s="186"/>
      <c r="BF281" s="186"/>
      <c r="BG281" s="186"/>
      <c r="BH281" s="186"/>
      <c r="BI281" s="186"/>
      <c r="BJ281" s="186"/>
      <c r="BK281" s="186"/>
      <c r="BL281" s="186"/>
      <c r="BM281" s="186"/>
      <c r="BN281" s="186"/>
      <c r="BO281" s="186"/>
      <c r="BP281" s="186"/>
      <c r="BQ281" s="186"/>
      <c r="BR281" s="186"/>
      <c r="BS281" s="186"/>
      <c r="BT281" s="186"/>
      <c r="BU281" s="186"/>
      <c r="BV281" s="186"/>
      <c r="BW281" s="186"/>
      <c r="BX281" s="186"/>
      <c r="BY281" s="186"/>
      <c r="BZ281" s="186"/>
      <c r="CA281" s="186"/>
      <c r="CB281" s="186"/>
      <c r="CC281" s="186"/>
      <c r="CD281" s="186"/>
      <c r="CE281" s="186"/>
      <c r="CF281" s="186"/>
    </row>
    <row r="282" spans="1:93" ht="13" customHeight="1" x14ac:dyDescent="0.25">
      <c r="C282" s="164" t="s">
        <v>621</v>
      </c>
      <c r="D282" s="165" t="s">
        <v>141</v>
      </c>
      <c r="E282" s="625" t="s">
        <v>249</v>
      </c>
      <c r="F282" s="625"/>
      <c r="G282" s="625"/>
      <c r="H282" s="625"/>
      <c r="I282" s="625"/>
      <c r="J282" s="625"/>
      <c r="K282" s="625"/>
      <c r="L282" s="625"/>
      <c r="M282" s="625"/>
      <c r="N282" s="625"/>
      <c r="O282" s="625"/>
      <c r="P282" s="625"/>
      <c r="Q282" s="625"/>
      <c r="R282" s="625"/>
      <c r="S282" s="625"/>
      <c r="T282" s="625"/>
      <c r="U282" s="625"/>
      <c r="V282" s="625"/>
      <c r="W282" s="625"/>
      <c r="X282" s="625"/>
      <c r="Y282" s="625"/>
      <c r="Z282" s="625"/>
      <c r="AA282" s="625"/>
      <c r="AB282" s="625"/>
      <c r="AC282" s="625"/>
      <c r="AD282" s="625"/>
      <c r="AE282" s="625"/>
      <c r="AF282" s="625"/>
      <c r="AG282" s="625"/>
      <c r="AH282" s="625"/>
      <c r="AI282" s="166"/>
      <c r="AJ282" s="637"/>
      <c r="AK282" s="638"/>
      <c r="AL282" s="638"/>
      <c r="AM282" s="638"/>
      <c r="AN282" s="638"/>
      <c r="AO282" s="638"/>
      <c r="AP282" s="638"/>
      <c r="AQ282" s="638"/>
      <c r="AR282" s="638"/>
      <c r="AS282" s="638"/>
      <c r="AT282" s="639"/>
      <c r="AU282" s="167"/>
      <c r="AV282" s="177"/>
      <c r="AW282" s="178"/>
      <c r="AX282" s="167"/>
      <c r="AY282" s="167"/>
      <c r="AZ282" s="167"/>
      <c r="BA282" s="167"/>
      <c r="BB282" s="167"/>
      <c r="BC282" s="167"/>
      <c r="BD282" s="167"/>
      <c r="BE282" s="167"/>
      <c r="BF282" s="167"/>
      <c r="BG282" s="167"/>
      <c r="BH282" s="167"/>
      <c r="BI282" s="179"/>
      <c r="BJ282" s="179"/>
      <c r="BK282" s="179"/>
      <c r="BL282" s="179"/>
      <c r="BM282" s="179"/>
      <c r="BN282" s="179"/>
      <c r="BO282" s="179"/>
      <c r="BP282" s="179"/>
      <c r="BQ282" s="179"/>
      <c r="BR282" s="179"/>
      <c r="BS282" s="179"/>
      <c r="BT282" s="179"/>
      <c r="BU282" s="179"/>
      <c r="BV282" s="179"/>
      <c r="BW282" s="179"/>
      <c r="BX282" s="179"/>
      <c r="BY282" s="179"/>
      <c r="BZ282" s="179"/>
      <c r="CA282" s="179"/>
      <c r="CB282" s="179"/>
      <c r="CC282" s="179"/>
      <c r="CD282" s="179"/>
      <c r="CE282" s="179"/>
      <c r="CF282" s="167"/>
      <c r="CO282" s="168"/>
    </row>
    <row r="283" spans="1:93" ht="13" x14ac:dyDescent="0.25">
      <c r="C283" s="164"/>
      <c r="D283" s="16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25"/>
      <c r="AG283" s="625"/>
      <c r="AH283" s="625"/>
      <c r="AI283" s="166"/>
      <c r="AJ283" s="178"/>
      <c r="AK283" s="167"/>
      <c r="AL283" s="167"/>
      <c r="AM283" s="167"/>
      <c r="AN283" s="167"/>
      <c r="AO283" s="167"/>
      <c r="AP283" s="167"/>
      <c r="AQ283" s="167"/>
      <c r="AR283" s="167"/>
      <c r="AS283" s="167"/>
      <c r="AT283" s="167"/>
      <c r="AU283" s="167"/>
      <c r="AV283" s="177"/>
      <c r="AW283" s="178"/>
      <c r="AX283" s="167"/>
      <c r="AY283" s="167"/>
      <c r="AZ283" s="167"/>
      <c r="BA283" s="167"/>
      <c r="BB283" s="167"/>
      <c r="BC283" s="167"/>
      <c r="BD283" s="167"/>
      <c r="BE283" s="167"/>
      <c r="BF283" s="167"/>
      <c r="BG283" s="167"/>
      <c r="BH283" s="167"/>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67"/>
      <c r="CO283" s="168"/>
    </row>
    <row r="284" spans="1:93" s="147" customFormat="1" ht="4.9000000000000004" customHeight="1" x14ac:dyDescent="0.3">
      <c r="A284" s="171"/>
      <c r="B284" s="171"/>
      <c r="C284" s="171"/>
      <c r="D284" s="172"/>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4"/>
      <c r="AJ284" s="174"/>
      <c r="AK284" s="174"/>
      <c r="AL284" s="174"/>
      <c r="AM284" s="174"/>
      <c r="AN284" s="174"/>
      <c r="AO284" s="174"/>
      <c r="AP284" s="174"/>
      <c r="AQ284" s="174"/>
      <c r="AR284" s="174"/>
      <c r="AS284" s="174"/>
      <c r="AT284" s="174"/>
      <c r="AU284" s="174"/>
      <c r="AV284" s="174"/>
      <c r="AW284" s="174"/>
      <c r="AX284" s="174"/>
      <c r="AY284" s="174"/>
      <c r="AZ284" s="174"/>
      <c r="BA284" s="174"/>
      <c r="BB284" s="174"/>
      <c r="BC284" s="174"/>
      <c r="BD284" s="174"/>
      <c r="BE284" s="174"/>
      <c r="BF284" s="174"/>
      <c r="BG284" s="174"/>
      <c r="BH284" s="174"/>
      <c r="BI284" s="174"/>
      <c r="BJ284" s="174"/>
      <c r="BK284" s="174"/>
      <c r="BL284" s="174"/>
      <c r="BM284" s="174"/>
      <c r="BN284" s="174"/>
      <c r="BO284" s="174"/>
      <c r="BP284" s="174"/>
      <c r="BQ284" s="174"/>
      <c r="BR284" s="174"/>
      <c r="BS284" s="174"/>
      <c r="BT284" s="174"/>
      <c r="BU284" s="174"/>
      <c r="BV284" s="174"/>
      <c r="BW284" s="174"/>
      <c r="BX284" s="174"/>
      <c r="BY284" s="174"/>
      <c r="BZ284" s="174"/>
      <c r="CA284" s="174"/>
      <c r="CB284" s="174"/>
      <c r="CC284" s="174"/>
      <c r="CD284" s="174"/>
      <c r="CE284" s="174"/>
      <c r="CF284" s="174"/>
    </row>
    <row r="285" spans="1:93" s="147" customFormat="1" ht="7.4" customHeight="1" x14ac:dyDescent="0.3">
      <c r="A285" s="149"/>
      <c r="B285" s="149"/>
      <c r="C285" s="149"/>
      <c r="D285" s="150"/>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c r="BI285" s="151"/>
      <c r="BJ285" s="151"/>
      <c r="BK285" s="151"/>
      <c r="BL285" s="151"/>
      <c r="BM285" s="151"/>
      <c r="BN285" s="151"/>
      <c r="BO285" s="151"/>
      <c r="BP285" s="151"/>
      <c r="BQ285" s="151"/>
      <c r="BR285" s="151"/>
      <c r="BS285" s="151"/>
      <c r="BT285" s="151"/>
      <c r="BU285" s="151"/>
      <c r="BV285" s="151"/>
      <c r="BW285" s="151"/>
      <c r="BX285" s="151"/>
      <c r="BY285" s="151"/>
      <c r="BZ285" s="151"/>
      <c r="CA285" s="151"/>
      <c r="CB285" s="151"/>
      <c r="CC285" s="151"/>
      <c r="CD285" s="151"/>
      <c r="CE285" s="151"/>
      <c r="CF285" s="151"/>
    </row>
    <row r="286" spans="1:93" ht="15" customHeight="1" x14ac:dyDescent="0.25">
      <c r="A286" s="640" t="s">
        <v>169</v>
      </c>
      <c r="B286" s="640"/>
      <c r="C286" s="640"/>
      <c r="D286" s="640"/>
      <c r="E286" s="640"/>
      <c r="F286" s="640"/>
      <c r="G286" s="640"/>
      <c r="H286" s="640"/>
      <c r="I286" s="640"/>
      <c r="J286" s="640"/>
      <c r="K286" s="640"/>
      <c r="L286" s="640"/>
      <c r="M286" s="640"/>
      <c r="N286" s="640"/>
      <c r="O286" s="640"/>
      <c r="P286" s="640"/>
      <c r="Q286" s="640"/>
      <c r="R286" s="640"/>
      <c r="S286" s="640"/>
      <c r="T286" s="640"/>
      <c r="U286" s="640"/>
      <c r="V286" s="640"/>
      <c r="W286" s="640"/>
      <c r="X286" s="640"/>
      <c r="Y286" s="640"/>
      <c r="Z286" s="640"/>
      <c r="AA286" s="640"/>
      <c r="AB286" s="640"/>
      <c r="AC286" s="640"/>
      <c r="AD286" s="640"/>
      <c r="AE286" s="640"/>
      <c r="AF286" s="640"/>
      <c r="AG286" s="640"/>
      <c r="AH286" s="640"/>
      <c r="AI286" s="640"/>
      <c r="AJ286" s="640"/>
      <c r="AK286" s="640"/>
      <c r="AL286" s="640"/>
      <c r="AM286" s="640"/>
      <c r="AN286" s="640"/>
      <c r="AO286" s="640"/>
      <c r="AP286" s="640"/>
      <c r="AQ286" s="640"/>
      <c r="AR286" s="640"/>
      <c r="AS286" s="640"/>
      <c r="AT286" s="640"/>
      <c r="AU286" s="640"/>
      <c r="AV286" s="640"/>
      <c r="AW286" s="640"/>
      <c r="AX286" s="640"/>
      <c r="AY286" s="640"/>
      <c r="AZ286" s="640"/>
      <c r="BA286" s="640"/>
      <c r="BB286" s="640"/>
      <c r="BC286" s="640"/>
      <c r="BD286" s="640"/>
      <c r="BE286" s="640"/>
      <c r="BF286" s="640"/>
      <c r="BG286" s="640"/>
      <c r="BH286" s="640"/>
      <c r="BI286" s="640"/>
      <c r="BJ286" s="640"/>
      <c r="BK286" s="640"/>
      <c r="BL286" s="640"/>
      <c r="BM286" s="640"/>
      <c r="BN286" s="640"/>
      <c r="BO286" s="640"/>
      <c r="BP286" s="640"/>
      <c r="BQ286" s="640"/>
      <c r="BR286" s="640"/>
      <c r="BS286" s="640"/>
      <c r="BT286" s="640"/>
      <c r="BU286" s="640"/>
      <c r="BV286" s="640"/>
      <c r="BW286" s="640"/>
      <c r="BX286" s="640"/>
      <c r="BY286" s="640"/>
      <c r="BZ286" s="640"/>
      <c r="CA286" s="640"/>
      <c r="CB286" s="640"/>
      <c r="CC286" s="640"/>
      <c r="CD286" s="640"/>
      <c r="CE286" s="640"/>
      <c r="CF286" s="640"/>
      <c r="CK286" s="152"/>
    </row>
    <row r="287" spans="1:93" s="147" customFormat="1" ht="7.4" customHeight="1" x14ac:dyDescent="0.3">
      <c r="A287" s="171"/>
      <c r="B287" s="171"/>
      <c r="C287" s="171"/>
      <c r="D287" s="172"/>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73"/>
      <c r="AL287" s="173"/>
      <c r="AM287" s="173"/>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3"/>
      <c r="BR287" s="173"/>
      <c r="BS287" s="173"/>
      <c r="BT287" s="173"/>
      <c r="BU287" s="173"/>
      <c r="BV287" s="173"/>
      <c r="BW287" s="173"/>
      <c r="BX287" s="173"/>
      <c r="BY287" s="173"/>
      <c r="BZ287" s="173"/>
      <c r="CA287" s="173"/>
      <c r="CB287" s="173"/>
      <c r="CC287" s="173"/>
      <c r="CD287" s="173"/>
      <c r="CE287" s="173"/>
      <c r="CF287" s="173"/>
    </row>
    <row r="288" spans="1:93" s="147" customFormat="1" ht="4.9000000000000004" customHeight="1" x14ac:dyDescent="0.3">
      <c r="A288" s="149"/>
      <c r="B288" s="149"/>
      <c r="C288" s="149"/>
      <c r="D288" s="150"/>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86"/>
      <c r="AJ288" s="186"/>
      <c r="AK288" s="186"/>
      <c r="AL288" s="186"/>
      <c r="AM288" s="186"/>
      <c r="AN288" s="186"/>
      <c r="AO288" s="186"/>
      <c r="AP288" s="186"/>
      <c r="AQ288" s="186"/>
      <c r="AR288" s="186"/>
      <c r="AS288" s="186"/>
      <c r="AT288" s="186"/>
      <c r="AU288" s="186"/>
      <c r="AV288" s="186"/>
      <c r="AW288" s="186"/>
      <c r="AX288" s="186"/>
      <c r="AY288" s="186"/>
      <c r="AZ288" s="186"/>
      <c r="BA288" s="186"/>
      <c r="BB288" s="186"/>
      <c r="BC288" s="186"/>
      <c r="BD288" s="186"/>
      <c r="BE288" s="186"/>
      <c r="BF288" s="186"/>
      <c r="BG288" s="186"/>
      <c r="BH288" s="186"/>
      <c r="BI288" s="186"/>
      <c r="BJ288" s="186"/>
      <c r="BK288" s="186"/>
      <c r="BL288" s="186"/>
      <c r="BM288" s="186"/>
      <c r="BN288" s="186"/>
      <c r="BO288" s="186"/>
      <c r="BP288" s="186"/>
      <c r="BQ288" s="186"/>
      <c r="BR288" s="186"/>
      <c r="BS288" s="186"/>
      <c r="BT288" s="186"/>
      <c r="BU288" s="186"/>
      <c r="BV288" s="186"/>
      <c r="BW288" s="186"/>
      <c r="BX288" s="186"/>
      <c r="BY288" s="186"/>
      <c r="BZ288" s="186"/>
      <c r="CA288" s="186"/>
      <c r="CB288" s="186"/>
      <c r="CC288" s="186"/>
      <c r="CD288" s="186"/>
      <c r="CE288" s="186"/>
      <c r="CF288" s="186"/>
    </row>
    <row r="289" spans="1:93" ht="13" x14ac:dyDescent="0.25">
      <c r="C289" s="164" t="s">
        <v>170</v>
      </c>
      <c r="D289" s="165" t="s">
        <v>141</v>
      </c>
      <c r="E289" s="625" t="s">
        <v>366</v>
      </c>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166"/>
      <c r="AJ289" s="637"/>
      <c r="AK289" s="638"/>
      <c r="AL289" s="638"/>
      <c r="AM289" s="638"/>
      <c r="AN289" s="638"/>
      <c r="AO289" s="638"/>
      <c r="AP289" s="638"/>
      <c r="AQ289" s="638"/>
      <c r="AR289" s="638"/>
      <c r="AS289" s="638"/>
      <c r="AT289" s="639"/>
      <c r="AU289" s="167"/>
      <c r="AV289" s="177"/>
      <c r="AW289" s="178"/>
      <c r="AX289" s="167"/>
      <c r="AY289" s="167"/>
      <c r="AZ289" s="167"/>
      <c r="BA289" s="167"/>
      <c r="BB289" s="167"/>
      <c r="BC289" s="167"/>
      <c r="BD289" s="167"/>
      <c r="BE289" s="167"/>
      <c r="BF289" s="167"/>
      <c r="BG289" s="167"/>
      <c r="BH289" s="167"/>
      <c r="BI289" s="179"/>
      <c r="BJ289" s="179"/>
      <c r="BK289" s="179"/>
      <c r="BL289" s="179"/>
      <c r="BM289" s="179"/>
      <c r="BN289" s="179"/>
      <c r="BO289" s="179"/>
      <c r="BP289" s="179"/>
      <c r="BQ289" s="179"/>
      <c r="BR289" s="179"/>
      <c r="BS289" s="179"/>
      <c r="BT289" s="179"/>
      <c r="BU289" s="179"/>
      <c r="BV289" s="179"/>
      <c r="BW289" s="179"/>
      <c r="BX289" s="179"/>
      <c r="BY289" s="179"/>
      <c r="BZ289" s="179"/>
      <c r="CA289" s="179"/>
      <c r="CB289" s="179"/>
      <c r="CC289" s="179"/>
      <c r="CD289" s="179"/>
      <c r="CE289" s="179"/>
      <c r="CF289" s="167"/>
      <c r="CO289" s="168"/>
    </row>
    <row r="290" spans="1:93" s="147" customFormat="1" ht="4.9000000000000004" customHeight="1" x14ac:dyDescent="0.3">
      <c r="A290" s="171"/>
      <c r="B290" s="171"/>
      <c r="C290" s="171"/>
      <c r="D290" s="172"/>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73"/>
      <c r="AI290" s="174"/>
      <c r="AJ290" s="174"/>
      <c r="AK290" s="174"/>
      <c r="AL290" s="174"/>
      <c r="AM290" s="174"/>
      <c r="AN290" s="174"/>
      <c r="AO290" s="174"/>
      <c r="AP290" s="174"/>
      <c r="AQ290" s="174"/>
      <c r="AR290" s="174"/>
      <c r="AS290" s="174"/>
      <c r="AT290" s="174"/>
      <c r="AU290" s="174"/>
      <c r="AV290" s="174"/>
      <c r="AW290" s="174"/>
      <c r="AX290" s="174"/>
      <c r="AY290" s="174"/>
      <c r="AZ290" s="174"/>
      <c r="BA290" s="174"/>
      <c r="BB290" s="174"/>
      <c r="BC290" s="174"/>
      <c r="BD290" s="174"/>
      <c r="BE290" s="174"/>
      <c r="BF290" s="174"/>
      <c r="BG290" s="174"/>
      <c r="BH290" s="174"/>
      <c r="BI290" s="174"/>
      <c r="BJ290" s="174"/>
      <c r="BK290" s="174"/>
      <c r="BL290" s="174"/>
      <c r="BM290" s="174"/>
      <c r="BN290" s="174"/>
      <c r="BO290" s="174"/>
      <c r="BP290" s="174"/>
      <c r="BQ290" s="174"/>
      <c r="BR290" s="174"/>
      <c r="BS290" s="174"/>
      <c r="BT290" s="174"/>
      <c r="BU290" s="174"/>
      <c r="BV290" s="174"/>
      <c r="BW290" s="174"/>
      <c r="BX290" s="174"/>
      <c r="BY290" s="174"/>
      <c r="BZ290" s="174"/>
      <c r="CA290" s="174"/>
      <c r="CB290" s="174"/>
      <c r="CC290" s="174"/>
      <c r="CD290" s="174"/>
      <c r="CE290" s="174"/>
      <c r="CF290" s="174"/>
    </row>
    <row r="291" spans="1:93" s="147" customFormat="1" ht="4.9000000000000004" customHeight="1" x14ac:dyDescent="0.3">
      <c r="A291" s="149"/>
      <c r="B291" s="149"/>
      <c r="C291" s="149"/>
      <c r="D291" s="150"/>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c r="AA291" s="151"/>
      <c r="AB291" s="151"/>
      <c r="AC291" s="151"/>
      <c r="AD291" s="151"/>
      <c r="AE291" s="151"/>
      <c r="AF291" s="151"/>
      <c r="AG291" s="151"/>
      <c r="AH291" s="151"/>
      <c r="AI291" s="186"/>
      <c r="AJ291" s="186"/>
      <c r="AK291" s="186"/>
      <c r="AL291" s="186"/>
      <c r="AM291" s="186"/>
      <c r="AN291" s="186"/>
      <c r="AO291" s="186"/>
      <c r="AP291" s="186"/>
      <c r="AQ291" s="186"/>
      <c r="AR291" s="186"/>
      <c r="AS291" s="186"/>
      <c r="AT291" s="186"/>
      <c r="AU291" s="186"/>
      <c r="AV291" s="186"/>
      <c r="AW291" s="186"/>
      <c r="AX291" s="186"/>
      <c r="AY291" s="186"/>
      <c r="AZ291" s="186"/>
      <c r="BA291" s="186"/>
      <c r="BB291" s="186"/>
      <c r="BC291" s="186"/>
      <c r="BD291" s="186"/>
      <c r="BE291" s="186"/>
      <c r="BF291" s="186"/>
      <c r="BG291" s="186"/>
      <c r="BH291" s="186"/>
      <c r="BI291" s="186"/>
      <c r="BJ291" s="186"/>
      <c r="BK291" s="186"/>
      <c r="BL291" s="186"/>
      <c r="BM291" s="186"/>
      <c r="BN291" s="186"/>
      <c r="BO291" s="186"/>
      <c r="BP291" s="186"/>
      <c r="BQ291" s="186"/>
      <c r="BR291" s="186"/>
      <c r="BS291" s="186"/>
      <c r="BT291" s="186"/>
      <c r="BU291" s="186"/>
      <c r="BV291" s="186"/>
      <c r="BW291" s="186"/>
      <c r="BX291" s="186"/>
      <c r="BY291" s="186"/>
      <c r="BZ291" s="186"/>
      <c r="CA291" s="186"/>
      <c r="CB291" s="186"/>
      <c r="CC291" s="186"/>
      <c r="CD291" s="186"/>
      <c r="CE291" s="186"/>
      <c r="CF291" s="186"/>
    </row>
    <row r="292" spans="1:93" ht="13" x14ac:dyDescent="0.25">
      <c r="C292" s="164" t="s">
        <v>171</v>
      </c>
      <c r="D292" s="165" t="s">
        <v>141</v>
      </c>
      <c r="E292" s="625" t="s">
        <v>360</v>
      </c>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5"/>
      <c r="AB292" s="625"/>
      <c r="AC292" s="625"/>
      <c r="AD292" s="625"/>
      <c r="AE292" s="625"/>
      <c r="AF292" s="625"/>
      <c r="AG292" s="625"/>
      <c r="AH292" s="625"/>
      <c r="AI292" s="166"/>
      <c r="AJ292" s="637"/>
      <c r="AK292" s="638"/>
      <c r="AL292" s="638"/>
      <c r="AM292" s="638"/>
      <c r="AN292" s="638"/>
      <c r="AO292" s="638"/>
      <c r="AP292" s="638"/>
      <c r="AQ292" s="638"/>
      <c r="AR292" s="638"/>
      <c r="AS292" s="638"/>
      <c r="AT292" s="639"/>
      <c r="AU292" s="167"/>
      <c r="AV292" s="177"/>
      <c r="AW292" s="178"/>
      <c r="AX292" s="167"/>
      <c r="AY292" s="167"/>
      <c r="AZ292" s="167"/>
      <c r="BA292" s="167"/>
      <c r="BB292" s="167"/>
      <c r="BC292" s="167"/>
      <c r="BD292" s="167"/>
      <c r="BE292" s="167"/>
      <c r="BF292" s="167"/>
      <c r="BG292" s="167"/>
      <c r="BH292" s="167"/>
      <c r="BI292" s="179"/>
      <c r="BJ292" s="179"/>
      <c r="BK292" s="179"/>
      <c r="BL292" s="179"/>
      <c r="BM292" s="179"/>
      <c r="BN292" s="179"/>
      <c r="BO292" s="179"/>
      <c r="BP292" s="179"/>
      <c r="BQ292" s="179"/>
      <c r="BR292" s="179"/>
      <c r="BS292" s="179"/>
      <c r="BT292" s="179"/>
      <c r="BU292" s="179"/>
      <c r="BV292" s="179"/>
      <c r="BW292" s="179"/>
      <c r="BX292" s="179"/>
      <c r="BY292" s="179"/>
      <c r="BZ292" s="179"/>
      <c r="CA292" s="179"/>
      <c r="CB292" s="179"/>
      <c r="CC292" s="179"/>
      <c r="CD292" s="179"/>
      <c r="CE292" s="179"/>
      <c r="CF292" s="167"/>
      <c r="CO292" s="168"/>
    </row>
    <row r="293" spans="1:93" s="147" customFormat="1" ht="4.9000000000000004" customHeight="1" x14ac:dyDescent="0.3">
      <c r="A293" s="171"/>
      <c r="B293" s="171"/>
      <c r="C293" s="171"/>
      <c r="D293" s="172"/>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4"/>
      <c r="AJ293" s="174"/>
      <c r="AK293" s="174"/>
      <c r="AL293" s="174"/>
      <c r="AM293" s="174"/>
      <c r="AN293" s="174"/>
      <c r="AO293" s="174"/>
      <c r="AP293" s="174"/>
      <c r="AQ293" s="174"/>
      <c r="AR293" s="174"/>
      <c r="AS293" s="174"/>
      <c r="AT293" s="174"/>
      <c r="AU293" s="174"/>
      <c r="AV293" s="174"/>
      <c r="AW293" s="174"/>
      <c r="AX293" s="174"/>
      <c r="AY293" s="174"/>
      <c r="AZ293" s="174"/>
      <c r="BA293" s="174"/>
      <c r="BB293" s="174"/>
      <c r="BC293" s="174"/>
      <c r="BD293" s="174"/>
      <c r="BE293" s="174"/>
      <c r="BF293" s="174"/>
      <c r="BG293" s="174"/>
      <c r="BH293" s="174"/>
      <c r="BI293" s="174"/>
      <c r="BJ293" s="174"/>
      <c r="BK293" s="174"/>
      <c r="BL293" s="174"/>
      <c r="BM293" s="174"/>
      <c r="BN293" s="174"/>
      <c r="BO293" s="174"/>
      <c r="BP293" s="174"/>
      <c r="BQ293" s="174"/>
      <c r="BR293" s="174"/>
      <c r="BS293" s="174"/>
      <c r="BT293" s="174"/>
      <c r="BU293" s="174"/>
      <c r="BV293" s="174"/>
      <c r="BW293" s="174"/>
      <c r="BX293" s="174"/>
      <c r="BY293" s="174"/>
      <c r="BZ293" s="174"/>
      <c r="CA293" s="174"/>
      <c r="CB293" s="174"/>
      <c r="CC293" s="174"/>
      <c r="CD293" s="174"/>
      <c r="CE293" s="174"/>
      <c r="CF293" s="174"/>
    </row>
    <row r="294" spans="1:93" s="147" customFormat="1" ht="4.9000000000000004" customHeight="1" x14ac:dyDescent="0.3">
      <c r="A294" s="149"/>
      <c r="B294" s="149"/>
      <c r="C294" s="149"/>
      <c r="D294" s="150"/>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c r="AA294" s="151"/>
      <c r="AB294" s="151"/>
      <c r="AC294" s="151"/>
      <c r="AD294" s="151"/>
      <c r="AE294" s="151"/>
      <c r="AF294" s="151"/>
      <c r="AG294" s="151"/>
      <c r="AH294" s="151"/>
      <c r="AI294" s="186"/>
      <c r="AJ294" s="186"/>
      <c r="AK294" s="186"/>
      <c r="AL294" s="186"/>
      <c r="AM294" s="186"/>
      <c r="AN294" s="186"/>
      <c r="AO294" s="186"/>
      <c r="AP294" s="186"/>
      <c r="AQ294" s="186"/>
      <c r="AR294" s="186"/>
      <c r="AS294" s="186"/>
      <c r="AT294" s="186"/>
      <c r="AU294" s="186"/>
      <c r="AV294" s="186"/>
      <c r="AW294" s="186"/>
      <c r="AX294" s="186"/>
      <c r="AY294" s="186"/>
      <c r="AZ294" s="186"/>
      <c r="BA294" s="186"/>
      <c r="BB294" s="186"/>
      <c r="BC294" s="186"/>
      <c r="BD294" s="186"/>
      <c r="BE294" s="186"/>
      <c r="BF294" s="186"/>
      <c r="BG294" s="186"/>
      <c r="BH294" s="186"/>
      <c r="BI294" s="186"/>
      <c r="BJ294" s="186"/>
      <c r="BK294" s="186"/>
      <c r="BL294" s="186"/>
      <c r="BM294" s="186"/>
      <c r="BN294" s="186"/>
      <c r="BO294" s="186"/>
      <c r="BP294" s="186"/>
      <c r="BQ294" s="186"/>
      <c r="BR294" s="186"/>
      <c r="BS294" s="186"/>
      <c r="BT294" s="186"/>
      <c r="BU294" s="186"/>
      <c r="BV294" s="186"/>
      <c r="BW294" s="186"/>
      <c r="BX294" s="186"/>
      <c r="BY294" s="186"/>
      <c r="BZ294" s="186"/>
      <c r="CA294" s="186"/>
      <c r="CB294" s="186"/>
      <c r="CC294" s="186"/>
      <c r="CD294" s="186"/>
      <c r="CE294" s="186"/>
      <c r="CF294" s="186"/>
    </row>
    <row r="295" spans="1:93" ht="13" x14ac:dyDescent="0.25">
      <c r="C295" s="164" t="s">
        <v>328</v>
      </c>
      <c r="D295" s="165" t="s">
        <v>141</v>
      </c>
      <c r="E295" s="646" t="s">
        <v>659</v>
      </c>
      <c r="F295" s="646"/>
      <c r="G295" s="646"/>
      <c r="H295" s="646"/>
      <c r="I295" s="646"/>
      <c r="J295" s="646"/>
      <c r="K295" s="646"/>
      <c r="L295" s="646"/>
      <c r="M295" s="646"/>
      <c r="N295" s="646"/>
      <c r="O295" s="646"/>
      <c r="P295" s="646"/>
      <c r="Q295" s="646"/>
      <c r="R295" s="646"/>
      <c r="S295" s="646"/>
      <c r="T295" s="646"/>
      <c r="U295" s="646"/>
      <c r="V295" s="646"/>
      <c r="W295" s="646"/>
      <c r="X295" s="646"/>
      <c r="Y295" s="646"/>
      <c r="Z295" s="646"/>
      <c r="AA295" s="646"/>
      <c r="AB295" s="646"/>
      <c r="AC295" s="646"/>
      <c r="AD295" s="646"/>
      <c r="AE295" s="646"/>
      <c r="AF295" s="646"/>
      <c r="AG295" s="646"/>
      <c r="AH295" s="646"/>
      <c r="AI295" s="166"/>
      <c r="AJ295" s="637"/>
      <c r="AK295" s="638"/>
      <c r="AL295" s="638"/>
      <c r="AM295" s="638"/>
      <c r="AN295" s="638"/>
      <c r="AO295" s="638"/>
      <c r="AP295" s="638"/>
      <c r="AQ295" s="638"/>
      <c r="AR295" s="638"/>
      <c r="AS295" s="638"/>
      <c r="AT295" s="639"/>
      <c r="AU295" s="167"/>
      <c r="AV295" s="177"/>
      <c r="AW295" s="178"/>
      <c r="AX295" s="167"/>
      <c r="AY295" s="167"/>
      <c r="AZ295" s="167"/>
      <c r="BA295" s="167"/>
      <c r="BB295" s="167"/>
      <c r="BC295" s="167"/>
      <c r="BD295" s="167"/>
      <c r="BE295" s="167"/>
      <c r="BF295" s="167"/>
      <c r="BG295" s="167"/>
      <c r="BH295" s="167"/>
      <c r="BI295" s="179"/>
      <c r="BJ295" s="179"/>
      <c r="BK295" s="179"/>
      <c r="BL295" s="179"/>
      <c r="BM295" s="179"/>
      <c r="BN295" s="179"/>
      <c r="BO295" s="179"/>
      <c r="BP295" s="179"/>
      <c r="BQ295" s="179"/>
      <c r="BR295" s="179"/>
      <c r="BS295" s="179"/>
      <c r="BT295" s="179"/>
      <c r="BU295" s="179"/>
      <c r="BV295" s="179"/>
      <c r="BW295" s="179"/>
      <c r="BX295" s="179"/>
      <c r="BY295" s="179"/>
      <c r="BZ295" s="179"/>
      <c r="CA295" s="179"/>
      <c r="CB295" s="179"/>
      <c r="CC295" s="179"/>
      <c r="CD295" s="179"/>
      <c r="CE295" s="179"/>
      <c r="CF295" s="167"/>
      <c r="CO295" s="168"/>
    </row>
    <row r="296" spans="1:93" s="147" customFormat="1" ht="4.9000000000000004" customHeight="1" x14ac:dyDescent="0.3">
      <c r="A296" s="171"/>
      <c r="B296" s="171"/>
      <c r="C296" s="171"/>
      <c r="D296" s="172"/>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4"/>
      <c r="AJ296" s="174"/>
      <c r="AK296" s="174"/>
      <c r="AL296" s="174"/>
      <c r="AM296" s="174"/>
      <c r="AN296" s="174"/>
      <c r="AO296" s="174"/>
      <c r="AP296" s="174"/>
      <c r="AQ296" s="174"/>
      <c r="AR296" s="174"/>
      <c r="AS296" s="174"/>
      <c r="AT296" s="174"/>
      <c r="AU296" s="174"/>
      <c r="AV296" s="174"/>
      <c r="AW296" s="174"/>
      <c r="AX296" s="174"/>
      <c r="AY296" s="174"/>
      <c r="AZ296" s="174"/>
      <c r="BA296" s="174"/>
      <c r="BB296" s="174"/>
      <c r="BC296" s="174"/>
      <c r="BD296" s="174"/>
      <c r="BE296" s="174"/>
      <c r="BF296" s="174"/>
      <c r="BG296" s="174"/>
      <c r="BH296" s="174"/>
      <c r="BI296" s="174"/>
      <c r="BJ296" s="174"/>
      <c r="BK296" s="174"/>
      <c r="BL296" s="174"/>
      <c r="BM296" s="174"/>
      <c r="BN296" s="174"/>
      <c r="BO296" s="174"/>
      <c r="BP296" s="174"/>
      <c r="BQ296" s="174"/>
      <c r="BR296" s="174"/>
      <c r="BS296" s="174"/>
      <c r="BT296" s="174"/>
      <c r="BU296" s="174"/>
      <c r="BV296" s="174"/>
      <c r="BW296" s="174"/>
      <c r="BX296" s="174"/>
      <c r="BY296" s="174"/>
      <c r="BZ296" s="174"/>
      <c r="CA296" s="174"/>
      <c r="CB296" s="174"/>
      <c r="CC296" s="174"/>
      <c r="CD296" s="174"/>
      <c r="CE296" s="174"/>
      <c r="CF296" s="174"/>
    </row>
    <row r="297" spans="1:93" s="147" customFormat="1" ht="4.9000000000000004" customHeight="1" x14ac:dyDescent="0.3">
      <c r="A297" s="149"/>
      <c r="B297" s="149"/>
      <c r="C297" s="149"/>
      <c r="D297" s="150"/>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c r="AA297" s="151"/>
      <c r="AB297" s="151"/>
      <c r="AC297" s="151"/>
      <c r="AD297" s="151"/>
      <c r="AE297" s="151"/>
      <c r="AF297" s="151"/>
      <c r="AG297" s="151"/>
      <c r="AH297" s="151"/>
      <c r="AI297" s="186"/>
      <c r="AJ297" s="186"/>
      <c r="AK297" s="186"/>
      <c r="AL297" s="186"/>
      <c r="AM297" s="186"/>
      <c r="AN297" s="186"/>
      <c r="AO297" s="186"/>
      <c r="AP297" s="186"/>
      <c r="AQ297" s="186"/>
      <c r="AR297" s="186"/>
      <c r="AS297" s="186"/>
      <c r="AT297" s="186"/>
      <c r="AU297" s="186"/>
      <c r="AV297" s="186"/>
      <c r="AW297" s="186"/>
      <c r="AX297" s="186"/>
      <c r="AY297" s="186"/>
      <c r="AZ297" s="186"/>
      <c r="BA297" s="186"/>
      <c r="BB297" s="186"/>
      <c r="BC297" s="186"/>
      <c r="BD297" s="186"/>
      <c r="BE297" s="186"/>
      <c r="BF297" s="186"/>
      <c r="BG297" s="186"/>
      <c r="BH297" s="186"/>
      <c r="BI297" s="186"/>
      <c r="BJ297" s="186"/>
      <c r="BK297" s="186"/>
      <c r="BL297" s="186"/>
      <c r="BM297" s="186"/>
      <c r="BN297" s="186"/>
      <c r="BO297" s="186"/>
      <c r="BP297" s="186"/>
      <c r="BQ297" s="186"/>
      <c r="BR297" s="186"/>
      <c r="BS297" s="186"/>
      <c r="BT297" s="186"/>
      <c r="BU297" s="186"/>
      <c r="BV297" s="186"/>
      <c r="BW297" s="186"/>
      <c r="BX297" s="186"/>
      <c r="BY297" s="186"/>
      <c r="BZ297" s="186"/>
      <c r="CA297" s="186"/>
      <c r="CB297" s="186"/>
      <c r="CC297" s="186"/>
      <c r="CD297" s="186"/>
      <c r="CE297" s="186"/>
      <c r="CF297" s="186"/>
    </row>
    <row r="298" spans="1:93" ht="13" x14ac:dyDescent="0.25">
      <c r="C298" s="164" t="s">
        <v>356</v>
      </c>
      <c r="D298" s="165" t="s">
        <v>141</v>
      </c>
      <c r="E298" s="625" t="s">
        <v>234</v>
      </c>
      <c r="F298" s="625"/>
      <c r="G298" s="625"/>
      <c r="H298" s="625"/>
      <c r="I298" s="625"/>
      <c r="J298" s="625"/>
      <c r="K298" s="625"/>
      <c r="L298" s="625"/>
      <c r="M298" s="625"/>
      <c r="N298" s="625"/>
      <c r="O298" s="625"/>
      <c r="P298" s="625"/>
      <c r="Q298" s="625"/>
      <c r="R298" s="625"/>
      <c r="S298" s="625"/>
      <c r="T298" s="625"/>
      <c r="U298" s="625"/>
      <c r="V298" s="625"/>
      <c r="W298" s="625"/>
      <c r="X298" s="625"/>
      <c r="Y298" s="625"/>
      <c r="Z298" s="625"/>
      <c r="AA298" s="625"/>
      <c r="AB298" s="625"/>
      <c r="AC298" s="625"/>
      <c r="AD298" s="625"/>
      <c r="AE298" s="625"/>
      <c r="AF298" s="625"/>
      <c r="AG298" s="625"/>
      <c r="AH298" s="625"/>
      <c r="AI298" s="166"/>
      <c r="AJ298" s="637"/>
      <c r="AK298" s="638"/>
      <c r="AL298" s="638"/>
      <c r="AM298" s="638"/>
      <c r="AN298" s="638"/>
      <c r="AO298" s="638"/>
      <c r="AP298" s="638"/>
      <c r="AQ298" s="638"/>
      <c r="AR298" s="638"/>
      <c r="AS298" s="638"/>
      <c r="AT298" s="639"/>
      <c r="AU298" s="167"/>
      <c r="AV298" s="177"/>
      <c r="AW298" s="178"/>
      <c r="AX298" s="167"/>
      <c r="AY298" s="167"/>
      <c r="AZ298" s="167"/>
      <c r="BA298" s="167"/>
      <c r="BB298" s="167"/>
      <c r="BC298" s="167"/>
      <c r="BD298" s="167"/>
      <c r="BE298" s="167"/>
      <c r="BF298" s="167"/>
      <c r="BG298" s="167"/>
      <c r="BH298" s="167"/>
      <c r="BI298" s="179"/>
      <c r="BJ298" s="179"/>
      <c r="BK298" s="179"/>
      <c r="BL298" s="179"/>
      <c r="BM298" s="179"/>
      <c r="BN298" s="179"/>
      <c r="BO298" s="179"/>
      <c r="BP298" s="179"/>
      <c r="BQ298" s="179"/>
      <c r="BR298" s="179"/>
      <c r="BS298" s="179"/>
      <c r="BT298" s="179"/>
      <c r="BU298" s="179"/>
      <c r="BV298" s="179"/>
      <c r="BW298" s="179"/>
      <c r="BX298" s="179"/>
      <c r="BY298" s="179"/>
      <c r="BZ298" s="179"/>
      <c r="CA298" s="179"/>
      <c r="CB298" s="179"/>
      <c r="CC298" s="179"/>
      <c r="CD298" s="179"/>
      <c r="CE298" s="179"/>
      <c r="CF298" s="167"/>
      <c r="CO298" s="168"/>
    </row>
    <row r="299" spans="1:93" s="147" customFormat="1" ht="4.9000000000000004" customHeight="1" x14ac:dyDescent="0.3">
      <c r="A299" s="171"/>
      <c r="B299" s="171"/>
      <c r="C299" s="171"/>
      <c r="D299" s="172"/>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c r="AA299" s="173"/>
      <c r="AB299" s="173"/>
      <c r="AC299" s="173"/>
      <c r="AD299" s="173"/>
      <c r="AE299" s="173"/>
      <c r="AF299" s="173"/>
      <c r="AG299" s="173"/>
      <c r="AH299" s="173"/>
      <c r="AI299" s="174"/>
      <c r="AJ299" s="174"/>
      <c r="AK299" s="174"/>
      <c r="AL299" s="174"/>
      <c r="AM299" s="174"/>
      <c r="AN299" s="174"/>
      <c r="AO299" s="174"/>
      <c r="AP299" s="174"/>
      <c r="AQ299" s="174"/>
      <c r="AR299" s="174"/>
      <c r="AS299" s="174"/>
      <c r="AT299" s="174"/>
      <c r="AU299" s="174"/>
      <c r="AV299" s="174"/>
      <c r="AW299" s="174"/>
      <c r="AX299" s="174"/>
      <c r="AY299" s="174"/>
      <c r="AZ299" s="174"/>
      <c r="BA299" s="174"/>
      <c r="BB299" s="174"/>
      <c r="BC299" s="174"/>
      <c r="BD299" s="174"/>
      <c r="BE299" s="174"/>
      <c r="BF299" s="174"/>
      <c r="BG299" s="174"/>
      <c r="BH299" s="174"/>
      <c r="BI299" s="174"/>
      <c r="BJ299" s="174"/>
      <c r="BK299" s="174"/>
      <c r="BL299" s="174"/>
      <c r="BM299" s="174"/>
      <c r="BN299" s="174"/>
      <c r="BO299" s="174"/>
      <c r="BP299" s="174"/>
      <c r="BQ299" s="174"/>
      <c r="BR299" s="174"/>
      <c r="BS299" s="174"/>
      <c r="BT299" s="174"/>
      <c r="BU299" s="174"/>
      <c r="BV299" s="174"/>
      <c r="BW299" s="174"/>
      <c r="BX299" s="174"/>
      <c r="BY299" s="174"/>
      <c r="BZ299" s="174"/>
      <c r="CA299" s="174"/>
      <c r="CB299" s="174"/>
      <c r="CC299" s="174"/>
      <c r="CD299" s="174"/>
      <c r="CE299" s="174"/>
      <c r="CF299" s="174"/>
    </row>
    <row r="300" spans="1:93" s="147" customFormat="1" ht="7.5" customHeight="1" x14ac:dyDescent="0.3">
      <c r="A300" s="149"/>
      <c r="B300" s="149"/>
      <c r="C300" s="149"/>
      <c r="D300" s="150"/>
      <c r="E300" s="151"/>
      <c r="F300" s="151"/>
      <c r="G300" s="151"/>
      <c r="H300" s="151"/>
      <c r="I300" s="151"/>
      <c r="J300" s="151"/>
      <c r="K300" s="151"/>
      <c r="L300" s="151"/>
      <c r="M300" s="151"/>
      <c r="N300" s="151"/>
      <c r="O300" s="151"/>
      <c r="P300" s="151"/>
      <c r="Q300" s="151"/>
      <c r="R300" s="151"/>
      <c r="S300" s="151"/>
      <c r="T300" s="151"/>
      <c r="U300" s="151"/>
      <c r="V300" s="151"/>
      <c r="W300" s="151"/>
      <c r="X300" s="151"/>
      <c r="Y300" s="151"/>
      <c r="Z300" s="151"/>
      <c r="AA300" s="151"/>
      <c r="AB300" s="151"/>
      <c r="AC300" s="151"/>
      <c r="AD300" s="151"/>
      <c r="AE300" s="151"/>
      <c r="AF300" s="151"/>
      <c r="AG300" s="151"/>
      <c r="AH300" s="151"/>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c r="BI300" s="151"/>
      <c r="BJ300" s="151"/>
      <c r="BK300" s="151"/>
      <c r="BL300" s="151"/>
      <c r="BM300" s="151"/>
      <c r="BN300" s="151"/>
      <c r="BO300" s="151"/>
      <c r="BP300" s="151"/>
      <c r="BQ300" s="151"/>
      <c r="BR300" s="151"/>
      <c r="BS300" s="151"/>
      <c r="BT300" s="151"/>
      <c r="BU300" s="151"/>
      <c r="BV300" s="151"/>
      <c r="BW300" s="151"/>
      <c r="BX300" s="151"/>
      <c r="BY300" s="151"/>
      <c r="BZ300" s="151"/>
      <c r="CA300" s="151"/>
      <c r="CB300" s="151"/>
      <c r="CC300" s="151"/>
      <c r="CD300" s="151"/>
      <c r="CE300" s="151"/>
      <c r="CF300" s="151"/>
    </row>
    <row r="301" spans="1:93" ht="15" customHeight="1" x14ac:dyDescent="0.25">
      <c r="A301" s="640" t="s">
        <v>329</v>
      </c>
      <c r="B301" s="640"/>
      <c r="C301" s="640"/>
      <c r="D301" s="640"/>
      <c r="E301" s="640"/>
      <c r="F301" s="640"/>
      <c r="G301" s="640"/>
      <c r="H301" s="640"/>
      <c r="I301" s="640"/>
      <c r="J301" s="640"/>
      <c r="K301" s="640"/>
      <c r="L301" s="640"/>
      <c r="M301" s="640"/>
      <c r="N301" s="640"/>
      <c r="O301" s="640"/>
      <c r="P301" s="640"/>
      <c r="Q301" s="640"/>
      <c r="R301" s="640"/>
      <c r="S301" s="640"/>
      <c r="T301" s="640"/>
      <c r="U301" s="640"/>
      <c r="V301" s="640"/>
      <c r="W301" s="640"/>
      <c r="X301" s="640"/>
      <c r="Y301" s="640"/>
      <c r="Z301" s="640"/>
      <c r="AA301" s="640"/>
      <c r="AB301" s="640"/>
      <c r="AC301" s="640"/>
      <c r="AD301" s="640"/>
      <c r="AE301" s="640"/>
      <c r="AF301" s="640"/>
      <c r="AG301" s="640"/>
      <c r="AH301" s="640"/>
      <c r="AI301" s="640"/>
      <c r="AJ301" s="640"/>
      <c r="AK301" s="640"/>
      <c r="AL301" s="640"/>
      <c r="AM301" s="640"/>
      <c r="AN301" s="640"/>
      <c r="AO301" s="640"/>
      <c r="AP301" s="640"/>
      <c r="AQ301" s="640"/>
      <c r="AR301" s="640"/>
      <c r="AS301" s="640"/>
      <c r="AT301" s="640"/>
      <c r="AU301" s="640"/>
      <c r="AV301" s="640"/>
      <c r="AW301" s="640"/>
      <c r="AX301" s="640"/>
      <c r="AY301" s="640"/>
      <c r="AZ301" s="640"/>
      <c r="BA301" s="640"/>
      <c r="BB301" s="640"/>
      <c r="BC301" s="640"/>
      <c r="BD301" s="640"/>
      <c r="BE301" s="640"/>
      <c r="BF301" s="640"/>
      <c r="BG301" s="640"/>
      <c r="BH301" s="640"/>
      <c r="BI301" s="640"/>
      <c r="BJ301" s="640"/>
      <c r="BK301" s="640"/>
      <c r="BL301" s="640"/>
      <c r="BM301" s="640"/>
      <c r="BN301" s="640"/>
      <c r="BO301" s="640"/>
      <c r="BP301" s="640"/>
      <c r="BQ301" s="640"/>
      <c r="BR301" s="640"/>
      <c r="BS301" s="640"/>
      <c r="BT301" s="640"/>
      <c r="BU301" s="640"/>
      <c r="BV301" s="640"/>
      <c r="BW301" s="640"/>
      <c r="BX301" s="640"/>
      <c r="BY301" s="640"/>
      <c r="BZ301" s="640"/>
      <c r="CA301" s="640"/>
      <c r="CB301" s="640"/>
      <c r="CC301" s="640"/>
      <c r="CD301" s="640"/>
      <c r="CE301" s="640"/>
      <c r="CF301" s="640"/>
      <c r="CK301" s="152"/>
    </row>
    <row r="302" spans="1:93" s="147" customFormat="1" ht="7.4" customHeight="1" x14ac:dyDescent="0.3">
      <c r="A302" s="171"/>
      <c r="B302" s="171"/>
      <c r="C302" s="171"/>
      <c r="D302" s="172"/>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3"/>
      <c r="AL302" s="173"/>
      <c r="AM302" s="173"/>
      <c r="AN302" s="173"/>
      <c r="AO302" s="173"/>
      <c r="AP302" s="173"/>
      <c r="AQ302" s="173"/>
      <c r="AR302" s="173"/>
      <c r="AS302" s="173"/>
      <c r="AT302" s="173"/>
      <c r="AU302" s="173"/>
      <c r="AV302" s="173"/>
      <c r="AW302" s="173"/>
      <c r="AX302" s="173"/>
      <c r="AY302" s="173"/>
      <c r="AZ302" s="173"/>
      <c r="BA302" s="173"/>
      <c r="BB302" s="173"/>
      <c r="BC302" s="173"/>
      <c r="BD302" s="173"/>
      <c r="BE302" s="173"/>
      <c r="BF302" s="173"/>
      <c r="BG302" s="173"/>
      <c r="BH302" s="173"/>
      <c r="BI302" s="173"/>
      <c r="BJ302" s="173"/>
      <c r="BK302" s="173"/>
      <c r="BL302" s="173"/>
      <c r="BM302" s="173"/>
      <c r="BN302" s="173"/>
      <c r="BO302" s="173"/>
      <c r="BP302" s="173"/>
      <c r="BQ302" s="173"/>
      <c r="BR302" s="173"/>
      <c r="BS302" s="173"/>
      <c r="BT302" s="173"/>
      <c r="BU302" s="173"/>
      <c r="BV302" s="173"/>
      <c r="BW302" s="173"/>
      <c r="BX302" s="173"/>
      <c r="BY302" s="173"/>
      <c r="BZ302" s="173"/>
      <c r="CA302" s="173"/>
      <c r="CB302" s="173"/>
      <c r="CC302" s="173"/>
      <c r="CD302" s="173"/>
      <c r="CE302" s="173"/>
      <c r="CF302" s="173"/>
    </row>
    <row r="303" spans="1:93" s="147" customFormat="1" ht="4.9000000000000004" customHeight="1" x14ac:dyDescent="0.3">
      <c r="A303" s="149"/>
      <c r="B303" s="149"/>
      <c r="C303" s="149"/>
      <c r="D303" s="150"/>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c r="BI303" s="151"/>
      <c r="BJ303" s="151"/>
      <c r="BK303" s="151"/>
      <c r="BL303" s="151"/>
      <c r="BM303" s="151"/>
      <c r="BN303" s="151"/>
      <c r="BO303" s="151"/>
      <c r="BP303" s="151"/>
      <c r="BQ303" s="151"/>
      <c r="BR303" s="151"/>
      <c r="BS303" s="151"/>
      <c r="BT303" s="151"/>
      <c r="BU303" s="151"/>
      <c r="BV303" s="151"/>
      <c r="BW303" s="151"/>
      <c r="BX303" s="151"/>
      <c r="BY303" s="151"/>
      <c r="BZ303" s="151"/>
      <c r="CA303" s="151"/>
      <c r="CB303" s="151"/>
      <c r="CC303" s="151"/>
      <c r="CD303" s="151"/>
      <c r="CE303" s="151"/>
      <c r="CF303" s="151"/>
    </row>
    <row r="304" spans="1:93" s="245" customFormat="1" ht="82.5" customHeight="1" x14ac:dyDescent="0.25">
      <c r="A304" s="243"/>
      <c r="B304" s="665" t="s">
        <v>626</v>
      </c>
      <c r="C304" s="665"/>
      <c r="D304" s="665"/>
      <c r="E304" s="665"/>
      <c r="F304" s="665"/>
      <c r="G304" s="665"/>
      <c r="H304" s="665"/>
      <c r="I304" s="665"/>
      <c r="J304" s="665"/>
      <c r="K304" s="665"/>
      <c r="L304" s="665"/>
      <c r="M304" s="665"/>
      <c r="N304" s="665"/>
      <c r="O304" s="665"/>
      <c r="P304" s="665"/>
      <c r="Q304" s="665"/>
      <c r="R304" s="665"/>
      <c r="S304" s="665"/>
      <c r="T304" s="665"/>
      <c r="U304" s="665"/>
      <c r="V304" s="665"/>
      <c r="W304" s="665"/>
      <c r="X304" s="665"/>
      <c r="Y304" s="665"/>
      <c r="Z304" s="665"/>
      <c r="AA304" s="665"/>
      <c r="AB304" s="665"/>
      <c r="AC304" s="665"/>
      <c r="AD304" s="665"/>
      <c r="AE304" s="665"/>
      <c r="AF304" s="665"/>
      <c r="AG304" s="665"/>
      <c r="AH304" s="665"/>
      <c r="AI304" s="665"/>
      <c r="AJ304" s="665"/>
      <c r="AK304" s="665"/>
      <c r="AL304" s="665"/>
      <c r="AM304" s="665"/>
      <c r="AN304" s="665"/>
      <c r="AO304" s="665"/>
      <c r="AP304" s="665"/>
      <c r="AQ304" s="665"/>
      <c r="AR304" s="665"/>
      <c r="AS304" s="665"/>
      <c r="AT304" s="665"/>
      <c r="AU304" s="665"/>
      <c r="AV304" s="665"/>
      <c r="AW304" s="665"/>
      <c r="AX304" s="665"/>
      <c r="AY304" s="665"/>
      <c r="AZ304" s="665"/>
      <c r="BA304" s="665"/>
      <c r="BB304" s="665"/>
      <c r="BC304" s="665"/>
      <c r="BD304" s="665"/>
      <c r="BE304" s="665"/>
      <c r="BF304" s="665"/>
      <c r="BG304" s="665"/>
      <c r="BH304" s="665"/>
      <c r="BI304" s="665"/>
      <c r="BJ304" s="665"/>
      <c r="BK304" s="665"/>
      <c r="BL304" s="665"/>
      <c r="BM304" s="665"/>
      <c r="BN304" s="665"/>
      <c r="BO304" s="665"/>
      <c r="BP304" s="665"/>
      <c r="BQ304" s="665"/>
      <c r="BR304" s="665"/>
      <c r="BS304" s="665"/>
      <c r="BT304" s="665"/>
      <c r="BU304" s="665"/>
      <c r="BV304" s="665"/>
      <c r="BW304" s="665"/>
      <c r="BX304" s="665"/>
      <c r="BY304" s="665"/>
      <c r="BZ304" s="665"/>
      <c r="CA304" s="665"/>
      <c r="CB304" s="665"/>
      <c r="CC304" s="665"/>
      <c r="CD304" s="665"/>
      <c r="CE304" s="665"/>
      <c r="CF304" s="244"/>
      <c r="CJ304" s="246"/>
    </row>
    <row r="305" spans="1:84" s="147" customFormat="1" ht="4.9000000000000004" customHeight="1" x14ac:dyDescent="0.3">
      <c r="A305" s="171"/>
      <c r="B305" s="171"/>
      <c r="C305" s="171"/>
      <c r="D305" s="172"/>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3"/>
      <c r="AL305" s="173"/>
      <c r="AM305" s="173"/>
      <c r="AN305" s="173"/>
      <c r="AO305" s="173"/>
      <c r="AP305" s="173"/>
      <c r="AQ305" s="173"/>
      <c r="AR305" s="173"/>
      <c r="AS305" s="173"/>
      <c r="AT305" s="173"/>
      <c r="AU305" s="173"/>
      <c r="AV305" s="173"/>
      <c r="AW305" s="173"/>
      <c r="AX305" s="173"/>
      <c r="AY305" s="173"/>
      <c r="AZ305" s="173"/>
      <c r="BA305" s="173"/>
      <c r="BB305" s="173"/>
      <c r="BC305" s="173"/>
      <c r="BD305" s="173"/>
      <c r="BE305" s="173"/>
      <c r="BF305" s="173"/>
      <c r="BG305" s="173"/>
      <c r="BH305" s="173"/>
      <c r="BI305" s="173"/>
      <c r="BJ305" s="173"/>
      <c r="BK305" s="173"/>
      <c r="BL305" s="173"/>
      <c r="BM305" s="173"/>
      <c r="BN305" s="173"/>
      <c r="BO305" s="173"/>
      <c r="BP305" s="173"/>
      <c r="BQ305" s="173"/>
      <c r="BR305" s="173"/>
      <c r="BS305" s="173"/>
      <c r="BT305" s="173"/>
      <c r="BU305" s="173"/>
      <c r="BV305" s="173"/>
      <c r="BW305" s="173"/>
      <c r="BX305" s="173"/>
      <c r="BY305" s="173"/>
      <c r="BZ305" s="173"/>
      <c r="CA305" s="173"/>
      <c r="CB305" s="173"/>
      <c r="CC305" s="173"/>
      <c r="CD305" s="173"/>
      <c r="CE305" s="173"/>
      <c r="CF305" s="173"/>
    </row>
  </sheetData>
  <sheetProtection algorithmName="SHA-512" hashValue="XTEoQGFy7zsJGsd616iZYkdLaRLGWcOv7vmX38XmtZsWetgkn0tjNW/7BIENqE03jypSxFkpXoToX8i5Ur+nFw==" saltValue="I8kKq9inF7Fwp6jFTphyZA==" spinCount="100000" sheet="1" selectLockedCells="1"/>
  <mergeCells count="217">
    <mergeCell ref="E295:AH295"/>
    <mergeCell ref="AJ295:AT295"/>
    <mergeCell ref="E298:AH298"/>
    <mergeCell ref="AJ298:AT298"/>
    <mergeCell ref="AJ258:AT258"/>
    <mergeCell ref="E124:AH124"/>
    <mergeCell ref="AJ124:AT124"/>
    <mergeCell ref="E127:AH127"/>
    <mergeCell ref="AJ127:CE127"/>
    <mergeCell ref="A286:CF286"/>
    <mergeCell ref="E289:AH289"/>
    <mergeCell ref="AJ289:AT289"/>
    <mergeCell ref="E292:AH292"/>
    <mergeCell ref="AJ292:AT292"/>
    <mergeCell ref="BH199:BR199"/>
    <mergeCell ref="AJ196:AT196"/>
    <mergeCell ref="AV196:BF196"/>
    <mergeCell ref="C217:CF217"/>
    <mergeCell ref="E220:AH220"/>
    <mergeCell ref="AJ191:AT191"/>
    <mergeCell ref="AV191:BF191"/>
    <mergeCell ref="C177:CF177"/>
    <mergeCell ref="E180:AH180"/>
    <mergeCell ref="AJ180:AT180"/>
    <mergeCell ref="AJ190:AT190"/>
    <mergeCell ref="AV190:BF190"/>
    <mergeCell ref="BH190:BR190"/>
    <mergeCell ref="AJ54:AT54"/>
    <mergeCell ref="AJ57:AT57"/>
    <mergeCell ref="E149:AH149"/>
    <mergeCell ref="AJ149:AT149"/>
    <mergeCell ref="AJ150:CE150"/>
    <mergeCell ref="E168:AH168"/>
    <mergeCell ref="AJ168:CE168"/>
    <mergeCell ref="E171:AH172"/>
    <mergeCell ref="AJ171:AT171"/>
    <mergeCell ref="AJ172:AT172"/>
    <mergeCell ref="B175:CE175"/>
    <mergeCell ref="E189:AH189"/>
    <mergeCell ref="AJ189:AT189"/>
    <mergeCell ref="AV189:BF189"/>
    <mergeCell ref="BH189:BR189"/>
    <mergeCell ref="E183:AH183"/>
    <mergeCell ref="AJ183:AT183"/>
    <mergeCell ref="C186:CF186"/>
    <mergeCell ref="E164:AH165"/>
    <mergeCell ref="AJ164:AT164"/>
    <mergeCell ref="AJ165:CE165"/>
    <mergeCell ref="AJ160:CE160"/>
    <mergeCell ref="E116:AH117"/>
    <mergeCell ref="AJ116:AT116"/>
    <mergeCell ref="AJ117:BQ117"/>
    <mergeCell ref="E103:AH103"/>
    <mergeCell ref="AJ103:AT103"/>
    <mergeCell ref="AJ88:BF88"/>
    <mergeCell ref="E95:AH96"/>
    <mergeCell ref="AJ95:AT95"/>
    <mergeCell ref="AJ96:CE96"/>
    <mergeCell ref="E91:AH92"/>
    <mergeCell ref="AJ91:AT91"/>
    <mergeCell ref="AJ92:BK92"/>
    <mergeCell ref="AJ140:CE140"/>
    <mergeCell ref="AJ121:CE121"/>
    <mergeCell ref="AJ137:CE137"/>
    <mergeCell ref="E140:AH140"/>
    <mergeCell ref="E120:AH121"/>
    <mergeCell ref="AJ120:AT120"/>
    <mergeCell ref="E99:AH100"/>
    <mergeCell ref="AJ99:AT99"/>
    <mergeCell ref="AJ100:CE100"/>
    <mergeCell ref="E106:AH106"/>
    <mergeCell ref="AJ106:CE106"/>
    <mergeCell ref="E109:AH109"/>
    <mergeCell ref="AJ109:CE109"/>
    <mergeCell ref="E80:AH80"/>
    <mergeCell ref="B30:CE30"/>
    <mergeCell ref="E33:AH33"/>
    <mergeCell ref="AJ33:CE33"/>
    <mergeCell ref="E36:AH36"/>
    <mergeCell ref="AJ36:CE36"/>
    <mergeCell ref="E39:AH40"/>
    <mergeCell ref="AJ39:CE40"/>
    <mergeCell ref="E74:AH74"/>
    <mergeCell ref="AJ74:CE74"/>
    <mergeCell ref="E47:AH48"/>
    <mergeCell ref="AJ52:AT52"/>
    <mergeCell ref="G59:AF59"/>
    <mergeCell ref="AJ59:AT59"/>
    <mergeCell ref="AJ61:CE61"/>
    <mergeCell ref="G61:AF61"/>
    <mergeCell ref="E52:AG53"/>
    <mergeCell ref="AJ58:CE58"/>
    <mergeCell ref="E57:AH58"/>
    <mergeCell ref="AJ47:AT47"/>
    <mergeCell ref="AJ48:CE48"/>
    <mergeCell ref="G49:AF49"/>
    <mergeCell ref="AJ49:AT49"/>
    <mergeCell ref="G54:AF54"/>
    <mergeCell ref="AJ15:CE15"/>
    <mergeCell ref="AJ16:CE16"/>
    <mergeCell ref="AK18:CE18"/>
    <mergeCell ref="E19:AH19"/>
    <mergeCell ref="AJ19:AT19"/>
    <mergeCell ref="E22:AH23"/>
    <mergeCell ref="AJ22:CE22"/>
    <mergeCell ref="AJ23:CE23"/>
    <mergeCell ref="E26:AH27"/>
    <mergeCell ref="AJ26:AT26"/>
    <mergeCell ref="AJ27:AT27"/>
    <mergeCell ref="A301:CF301"/>
    <mergeCell ref="B304:CE304"/>
    <mergeCell ref="E153:AH153"/>
    <mergeCell ref="AJ153:CE153"/>
    <mergeCell ref="E157:AH157"/>
    <mergeCell ref="AJ157:CE157"/>
    <mergeCell ref="E242:AH243"/>
    <mergeCell ref="AJ242:CE242"/>
    <mergeCell ref="AJ243:AT243"/>
    <mergeCell ref="AW243:CE243"/>
    <mergeCell ref="E262:AH265"/>
    <mergeCell ref="E229:AH229"/>
    <mergeCell ref="AJ229:CE229"/>
    <mergeCell ref="E232:AH232"/>
    <mergeCell ref="AJ232:CE232"/>
    <mergeCell ref="C235:CF235"/>
    <mergeCell ref="E238:AH239"/>
    <mergeCell ref="AJ238:CE239"/>
    <mergeCell ref="E250:AH251"/>
    <mergeCell ref="AJ250:AT250"/>
    <mergeCell ref="AJ251:CE251"/>
    <mergeCell ref="E254:AH255"/>
    <mergeCell ref="AJ262:AT262"/>
    <mergeCell ref="AJ264:AT264"/>
    <mergeCell ref="AJ254:AT254"/>
    <mergeCell ref="E274:AH275"/>
    <mergeCell ref="AJ274:CE274"/>
    <mergeCell ref="E278:AH279"/>
    <mergeCell ref="AJ278:CE278"/>
    <mergeCell ref="E194:AH194"/>
    <mergeCell ref="AJ194:AT194"/>
    <mergeCell ref="AV194:BF194"/>
    <mergeCell ref="BH194:BR194"/>
    <mergeCell ref="AJ200:AT200"/>
    <mergeCell ref="AV200:BF200"/>
    <mergeCell ref="BH200:BR200"/>
    <mergeCell ref="E205:AH205"/>
    <mergeCell ref="AJ205:AT205"/>
    <mergeCell ref="AJ206:AT206"/>
    <mergeCell ref="AJ195:AT195"/>
    <mergeCell ref="AV195:BF195"/>
    <mergeCell ref="BH195:BR195"/>
    <mergeCell ref="AJ201:AT201"/>
    <mergeCell ref="AV201:BF201"/>
    <mergeCell ref="E199:AH199"/>
    <mergeCell ref="AJ199:AT199"/>
    <mergeCell ref="AV199:BF199"/>
    <mergeCell ref="E223:AH223"/>
    <mergeCell ref="AJ246:CE246"/>
    <mergeCell ref="E246:AH247"/>
    <mergeCell ref="E226:AH226"/>
    <mergeCell ref="AJ226:CE226"/>
    <mergeCell ref="E209:AH209"/>
    <mergeCell ref="AJ209:AT209"/>
    <mergeCell ref="AJ210:AT210"/>
    <mergeCell ref="E213:AH213"/>
    <mergeCell ref="AJ213:AT213"/>
    <mergeCell ref="AJ214:AT214"/>
    <mergeCell ref="AJ223:CE223"/>
    <mergeCell ref="AJ220:CE220"/>
    <mergeCell ref="E282:AH283"/>
    <mergeCell ref="E43:AH44"/>
    <mergeCell ref="AJ43:AT43"/>
    <mergeCell ref="AJ44:CE44"/>
    <mergeCell ref="A64:CF64"/>
    <mergeCell ref="AJ268:AT268"/>
    <mergeCell ref="AJ270:AT270"/>
    <mergeCell ref="E268:AH271"/>
    <mergeCell ref="AJ154:CE154"/>
    <mergeCell ref="E160:AH161"/>
    <mergeCell ref="AJ161:AT161"/>
    <mergeCell ref="E77:AH77"/>
    <mergeCell ref="AJ77:AT77"/>
    <mergeCell ref="E143:AH143"/>
    <mergeCell ref="AJ143:AT143"/>
    <mergeCell ref="E146:AH146"/>
    <mergeCell ref="AJ146:AT146"/>
    <mergeCell ref="A130:CF130"/>
    <mergeCell ref="B133:CE133"/>
    <mergeCell ref="E136:AH136"/>
    <mergeCell ref="AJ136:CE136"/>
    <mergeCell ref="AJ53:CE53"/>
    <mergeCell ref="AJ282:AT282"/>
    <mergeCell ref="E258:AH259"/>
    <mergeCell ref="M1:CF1"/>
    <mergeCell ref="S2:CF2"/>
    <mergeCell ref="S3:CF3"/>
    <mergeCell ref="S4:CF4"/>
    <mergeCell ref="A6:CF6"/>
    <mergeCell ref="A7:CF7"/>
    <mergeCell ref="E112:AH113"/>
    <mergeCell ref="AJ112:AT112"/>
    <mergeCell ref="AJ113:BQ113"/>
    <mergeCell ref="AJ80:AT80"/>
    <mergeCell ref="E66:AH67"/>
    <mergeCell ref="AJ66:AT66"/>
    <mergeCell ref="AJ67:CE67"/>
    <mergeCell ref="E70:AH71"/>
    <mergeCell ref="AJ70:AT70"/>
    <mergeCell ref="AJ71:AT71"/>
    <mergeCell ref="AJ81:AT81"/>
    <mergeCell ref="E84:AH84"/>
    <mergeCell ref="AJ84:AT84"/>
    <mergeCell ref="E87:AH88"/>
    <mergeCell ref="AJ87:AT87"/>
    <mergeCell ref="A10:CF10"/>
    <mergeCell ref="B12:CE12"/>
    <mergeCell ref="E15:AH16"/>
  </mergeCells>
  <dataValidations count="4">
    <dataValidation type="textLength" showDropDown="1" showInputMessage="1" showErrorMessage="1" errorTitle="Texte" error="Le texte ne doit pas dépasser 100 caractères" promptTitle="Texte" sqref="AJ168:CE168 AJ33:CE33 AJ36:CE36 AJ61:CE61 AJ220:CE220 AJ226:CE226 AJ229:CE229 AJ263 AJ22:CE22 AJ223:CE223 AJ269 AJ157:CE157 AJ246:CE246 AJ274:CE274 AJ278:CE278 AJ106:CE106 AJ109:CE109 AJ127 AJ15:CE15" xr:uid="{3DAD99A5-79FB-4B3B-B899-9AA0707F4A8A}">
      <formula1>0</formula1>
      <formula2>100</formula2>
    </dataValidation>
    <dataValidation type="whole" showDropDown="1" showInputMessage="1" showErrorMessage="1" errorTitle="Nombre entier" error="Le numéro doit contenir 10 chiffres" promptTitle="Nombre entier" sqref="AJ26:AT26" xr:uid="{2BF4A324-503A-43F8-9272-07993B190055}">
      <formula1>1000000000</formula1>
      <formula2>9999999999</formula2>
    </dataValidation>
    <dataValidation type="whole" showDropDown="1" showInputMessage="1" showErrorMessage="1" errorTitle="Nombre entier" error="Entrer un numéro" promptTitle="Nombre entier" sqref="AJ143:AT143 AJ146:AT146 AJ180:AT180" xr:uid="{FA2A56A5-6204-4FCB-89F1-D56CD06E914F}">
      <formula1>0</formula1>
      <formula2>999999</formula2>
    </dataValidation>
    <dataValidation type="decimal" showDropDown="1" showInputMessage="1" showErrorMessage="1" errorTitle="Nombre entier" error="Entrer un numéro" promptTitle="Nombre entier" sqref="AJ19:AT19" xr:uid="{A66B2692-7D8C-45E0-BD91-907F80F01BA2}">
      <formula1>0</formula1>
      <formula2>999999</formula2>
    </dataValidation>
  </dataValidations>
  <printOptions horizontalCentered="1"/>
  <pageMargins left="0.27559055118110237" right="0.27559055118110237" top="0.39370078740157483" bottom="0.39370078740157483" header="0.31496062992125984" footer="0.19685039370078741"/>
  <pageSetup scale="99" orientation="portrait" r:id="rId1"/>
  <headerFooter>
    <oddFooter>&amp;C&amp;9page &amp;P de &amp;N</oddFooter>
  </headerFooter>
  <rowBreaks count="1" manualBreakCount="1">
    <brk id="284" max="84"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Group Box 1">
              <controlPr defaultSize="0" autoFill="0" autoPict="0">
                <anchor moveWithCells="1">
                  <from>
                    <xdr:col>67</xdr:col>
                    <xdr:colOff>0</xdr:colOff>
                    <xdr:row>175</xdr:row>
                    <xdr:rowOff>0</xdr:rowOff>
                  </from>
                  <to>
                    <xdr:col>71</xdr:col>
                    <xdr:colOff>57150</xdr:colOff>
                    <xdr:row>178</xdr:row>
                    <xdr:rowOff>50800</xdr:rowOff>
                  </to>
                </anchor>
              </controlPr>
            </control>
          </mc:Choice>
        </mc:AlternateContent>
        <mc:AlternateContent xmlns:mc="http://schemas.openxmlformats.org/markup-compatibility/2006">
          <mc:Choice Requires="x14">
            <control shapeId="41986" r:id="rId5" name="Group Box 2">
              <controlPr defaultSize="0" autoFill="0" autoPict="0">
                <anchor moveWithCells="1">
                  <from>
                    <xdr:col>67</xdr:col>
                    <xdr:colOff>0</xdr:colOff>
                    <xdr:row>175</xdr:row>
                    <xdr:rowOff>0</xdr:rowOff>
                  </from>
                  <to>
                    <xdr:col>71</xdr:col>
                    <xdr:colOff>57150</xdr:colOff>
                    <xdr:row>176</xdr:row>
                    <xdr:rowOff>57150</xdr:rowOff>
                  </to>
                </anchor>
              </controlPr>
            </control>
          </mc:Choice>
        </mc:AlternateContent>
        <mc:AlternateContent xmlns:mc="http://schemas.openxmlformats.org/markup-compatibility/2006">
          <mc:Choice Requires="x14">
            <control shapeId="41987" r:id="rId6" name="Group Box 3">
              <controlPr defaultSize="0" autoFill="0" autoPict="0">
                <anchor moveWithCells="1">
                  <from>
                    <xdr:col>68</xdr:col>
                    <xdr:colOff>0</xdr:colOff>
                    <xdr:row>305</xdr:row>
                    <xdr:rowOff>0</xdr:rowOff>
                  </from>
                  <to>
                    <xdr:col>86</xdr:col>
                    <xdr:colOff>19050</xdr:colOff>
                    <xdr:row>307</xdr:row>
                    <xdr:rowOff>57150</xdr:rowOff>
                  </to>
                </anchor>
              </controlPr>
            </control>
          </mc:Choice>
        </mc:AlternateContent>
        <mc:AlternateContent xmlns:mc="http://schemas.openxmlformats.org/markup-compatibility/2006">
          <mc:Choice Requires="x14">
            <control shapeId="41988" r:id="rId7" name="Group Box 4">
              <controlPr defaultSize="0" autoFill="0" autoPict="0">
                <anchor moveWithCells="1">
                  <from>
                    <xdr:col>68</xdr:col>
                    <xdr:colOff>0</xdr:colOff>
                    <xdr:row>305</xdr:row>
                    <xdr:rowOff>0</xdr:rowOff>
                  </from>
                  <to>
                    <xdr:col>85</xdr:col>
                    <xdr:colOff>95250</xdr:colOff>
                    <xdr:row>306</xdr:row>
                    <xdr:rowOff>19050</xdr:rowOff>
                  </to>
                </anchor>
              </controlPr>
            </control>
          </mc:Choice>
        </mc:AlternateContent>
        <mc:AlternateContent xmlns:mc="http://schemas.openxmlformats.org/markup-compatibility/2006">
          <mc:Choice Requires="x14">
            <control shapeId="41989" r:id="rId8" name="Group Box 5">
              <controlPr defaultSize="0" autoFill="0" autoPict="0">
                <anchor moveWithCells="1">
                  <from>
                    <xdr:col>68</xdr:col>
                    <xdr:colOff>0</xdr:colOff>
                    <xdr:row>305</xdr:row>
                    <xdr:rowOff>0</xdr:rowOff>
                  </from>
                  <to>
                    <xdr:col>72</xdr:col>
                    <xdr:colOff>57150</xdr:colOff>
                    <xdr:row>307</xdr:row>
                    <xdr:rowOff>19050</xdr:rowOff>
                  </to>
                </anchor>
              </controlPr>
            </control>
          </mc:Choice>
        </mc:AlternateContent>
        <mc:AlternateContent xmlns:mc="http://schemas.openxmlformats.org/markup-compatibility/2006">
          <mc:Choice Requires="x14">
            <control shapeId="41990" r:id="rId9" name="Group Box 6">
              <controlPr defaultSize="0" autoFill="0" autoPict="0">
                <anchor moveWithCells="1">
                  <from>
                    <xdr:col>68</xdr:col>
                    <xdr:colOff>0</xdr:colOff>
                    <xdr:row>305</xdr:row>
                    <xdr:rowOff>0</xdr:rowOff>
                  </from>
                  <to>
                    <xdr:col>72</xdr:col>
                    <xdr:colOff>57150</xdr:colOff>
                    <xdr:row>306</xdr:row>
                    <xdr:rowOff>0</xdr:rowOff>
                  </to>
                </anchor>
              </controlPr>
            </control>
          </mc:Choice>
        </mc:AlternateContent>
        <mc:AlternateContent xmlns:mc="http://schemas.openxmlformats.org/markup-compatibility/2006">
          <mc:Choice Requires="x14">
            <control shapeId="41991" r:id="rId10" name="Group Box 7">
              <controlPr defaultSize="0" autoFill="0" autoPict="0">
                <anchor moveWithCells="1">
                  <from>
                    <xdr:col>67</xdr:col>
                    <xdr:colOff>0</xdr:colOff>
                    <xdr:row>175</xdr:row>
                    <xdr:rowOff>0</xdr:rowOff>
                  </from>
                  <to>
                    <xdr:col>71</xdr:col>
                    <xdr:colOff>57150</xdr:colOff>
                    <xdr:row>178</xdr:row>
                    <xdr:rowOff>50800</xdr:rowOff>
                  </to>
                </anchor>
              </controlPr>
            </control>
          </mc:Choice>
        </mc:AlternateContent>
        <mc:AlternateContent xmlns:mc="http://schemas.openxmlformats.org/markup-compatibility/2006">
          <mc:Choice Requires="x14">
            <control shapeId="41992" r:id="rId11" name="Group Box 8">
              <controlPr defaultSize="0" autoFill="0" autoPict="0">
                <anchor moveWithCells="1">
                  <from>
                    <xdr:col>67</xdr:col>
                    <xdr:colOff>0</xdr:colOff>
                    <xdr:row>175</xdr:row>
                    <xdr:rowOff>0</xdr:rowOff>
                  </from>
                  <to>
                    <xdr:col>71</xdr:col>
                    <xdr:colOff>57150</xdr:colOff>
                    <xdr:row>176</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DF99E42C-EF8B-4BF1-AABA-A036CC84A907}">
          <x14:formula1>
            <xm:f>Codes!$A$5:$A$6</xm:f>
          </x14:formula1>
          <xm:sqref>AJ250:AT250 AJ164:AT164 AJ116:AT116 AJ99:AT99 AJ258:AT258 AJ47:AT47 AJ52:AT52 AJ57:AT57 AJ66:AT66 AJ87:AT87 AJ91:AT91 AJ95:AT95 AJ112:AT112 AJ120:AT120</xm:sqref>
        </x14:dataValidation>
        <x14:dataValidation type="list" allowBlank="1" showInputMessage="1" showErrorMessage="1" xr:uid="{6C087059-F27B-43FE-B2E7-AA374C87DA34}">
          <x14:formula1>
            <xm:f>Codes!$A$11:$A$13</xm:f>
          </x14:formula1>
          <xm:sqref>AJ136:CE136</xm:sqref>
        </x14:dataValidation>
        <x14:dataValidation type="list" allowBlank="1" showInputMessage="1" showErrorMessage="1" xr:uid="{7469A7D0-DF31-45C7-A5E0-8460E9CF48C5}">
          <x14:formula1>
            <xm:f>Codes!$A$17:$A$18</xm:f>
          </x14:formula1>
          <xm:sqref>AJ140:CE140</xm:sqref>
        </x14:dataValidation>
        <x14:dataValidation type="list" allowBlank="1" showInputMessage="1" showErrorMessage="1" xr:uid="{C20B7BCB-0F28-4610-B4E6-ECBCBB163BD9}">
          <x14:formula1>
            <xm:f>Codes!$A$28:$A$30</xm:f>
          </x14:formula1>
          <xm:sqref>AJ160:CE160</xm:sqref>
        </x14:dataValidation>
        <x14:dataValidation type="list" allowBlank="1" showInputMessage="1" showErrorMessage="1" xr:uid="{0F852F03-0F88-4B72-BB40-77C6904CADAC}">
          <x14:formula1>
            <xm:f>Codes!$A$34:$A$37</xm:f>
          </x14:formula1>
          <xm:sqref>AJ242:CE242</xm:sqref>
        </x14:dataValidation>
        <x14:dataValidation type="list" allowBlank="1" showInputMessage="1" showErrorMessage="1" xr:uid="{221C3924-9099-4421-9404-2783163F2A96}">
          <x14:formula1>
            <xm:f>Codes!$A$64:$A$65</xm:f>
          </x14:formula1>
          <xm:sqref>AJ74:CE74</xm:sqref>
        </x14:dataValidation>
        <x14:dataValidation type="list" allowBlank="1" showInputMessage="1" showErrorMessage="1" xr:uid="{E2AA7981-2A90-4DF3-B1D9-9DFFDCD96F0A}">
          <x14:formula1>
            <xm:f>Codes!$A$22:$A$25</xm:f>
          </x14:formula1>
          <xm:sqref>AJ153:CE153</xm:sqref>
        </x14:dataValidation>
        <x14:dataValidation type="list" allowBlank="1" showInputMessage="1" showErrorMessage="1" xr:uid="{82F36BD5-2C0C-4129-B803-4B5DD682550F}">
          <x14:formula1>
            <xm:f>Codes!$C$37:$C$40</xm:f>
          </x14:formula1>
          <xm:sqref>AJ149:AT149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94545-E924-41A7-A3CC-4CC0D989DC9C}">
  <dimension ref="A1:AB11"/>
  <sheetViews>
    <sheetView workbookViewId="0">
      <selection activeCell="E12" sqref="E12"/>
    </sheetView>
  </sheetViews>
  <sheetFormatPr baseColWidth="10" defaultColWidth="10.7265625" defaultRowHeight="12.5" x14ac:dyDescent="0.25"/>
  <cols>
    <col min="1" max="2" width="10.7265625" style="332"/>
    <col min="3" max="3" width="16.453125" style="332" customWidth="1"/>
    <col min="4" max="4" width="12.1796875" style="332" customWidth="1"/>
    <col min="5" max="5" width="17.7265625" style="332" customWidth="1"/>
    <col min="6" max="6" width="16.453125" style="332" customWidth="1"/>
    <col min="7" max="7" width="13.7265625" style="332" customWidth="1"/>
    <col min="8" max="8" width="15" style="332" customWidth="1"/>
    <col min="9" max="9" width="10.7265625" style="332"/>
    <col min="10" max="10" width="25.1796875" style="332" bestFit="1" customWidth="1"/>
    <col min="11" max="11" width="13.1796875" style="332" customWidth="1"/>
    <col min="12" max="14" width="10.7265625" style="332"/>
    <col min="15" max="15" width="12.26953125" style="332" customWidth="1"/>
    <col min="16" max="17" width="14.453125" style="332" customWidth="1"/>
    <col min="18" max="18" width="10.7265625" style="332"/>
    <col min="19" max="19" width="15" style="332" customWidth="1"/>
    <col min="20" max="20" width="17.54296875" style="332" customWidth="1"/>
    <col min="21" max="21" width="10.7265625" style="332"/>
    <col min="22" max="22" width="11.81640625" style="332" customWidth="1"/>
    <col min="23" max="25" width="10.7265625" style="332"/>
    <col min="26" max="26" width="13.1796875" style="332" customWidth="1"/>
    <col min="27" max="27" width="13.54296875" style="332" customWidth="1"/>
    <col min="28" max="33" width="10.7265625" style="332"/>
    <col min="34" max="34" width="13.54296875" style="332" customWidth="1"/>
    <col min="35" max="35" width="14.26953125" style="332" customWidth="1"/>
    <col min="36" max="36" width="13.54296875" style="332" customWidth="1"/>
    <col min="37" max="37" width="13.453125" style="332" customWidth="1"/>
    <col min="38" max="38" width="12.26953125" style="332" customWidth="1"/>
    <col min="39" max="40" width="10.7265625" style="332"/>
    <col min="41" max="41" width="12.54296875" style="332" customWidth="1"/>
    <col min="42" max="42" width="10.7265625" style="332"/>
    <col min="43" max="43" width="13.1796875" style="332" customWidth="1"/>
    <col min="44" max="44" width="10.7265625" style="332" customWidth="1"/>
    <col min="45" max="50" width="10.7265625" style="332"/>
    <col min="51" max="51" width="14.453125" style="332" customWidth="1"/>
    <col min="52" max="16384" width="10.7265625" style="332"/>
  </cols>
  <sheetData>
    <row r="1" spans="1:28" s="337" customFormat="1" ht="34.5" x14ac:dyDescent="0.25">
      <c r="A1" s="591" t="s">
        <v>603</v>
      </c>
      <c r="B1" s="591" t="s">
        <v>612</v>
      </c>
      <c r="C1" s="591" t="s">
        <v>590</v>
      </c>
      <c r="D1" s="592" t="s">
        <v>591</v>
      </c>
      <c r="E1" s="592" t="s">
        <v>613</v>
      </c>
      <c r="F1" s="592" t="s">
        <v>605</v>
      </c>
      <c r="G1" s="591" t="s">
        <v>606</v>
      </c>
      <c r="H1" s="593" t="s">
        <v>592</v>
      </c>
      <c r="I1" s="593" t="s">
        <v>396</v>
      </c>
      <c r="J1" s="593" t="s">
        <v>607</v>
      </c>
      <c r="K1" s="593" t="s">
        <v>7</v>
      </c>
      <c r="L1" s="593" t="s">
        <v>107</v>
      </c>
      <c r="M1" s="593" t="s">
        <v>9</v>
      </c>
      <c r="N1" s="593" t="s">
        <v>620</v>
      </c>
      <c r="O1" s="591" t="s">
        <v>108</v>
      </c>
      <c r="P1" s="591" t="s">
        <v>615</v>
      </c>
      <c r="Q1" s="591" t="s">
        <v>614</v>
      </c>
      <c r="R1" s="591" t="s">
        <v>624</v>
      </c>
      <c r="S1" s="591" t="s">
        <v>593</v>
      </c>
      <c r="T1" s="591" t="s">
        <v>594</v>
      </c>
      <c r="U1" s="591" t="s">
        <v>595</v>
      </c>
      <c r="V1" s="591" t="s">
        <v>596</v>
      </c>
      <c r="W1" s="594" t="s">
        <v>597</v>
      </c>
      <c r="X1" s="37" t="s">
        <v>598</v>
      </c>
      <c r="Y1" s="37" t="s">
        <v>599</v>
      </c>
      <c r="Z1" s="594" t="s">
        <v>590</v>
      </c>
      <c r="AA1" s="594" t="s">
        <v>600</v>
      </c>
      <c r="AB1" s="594" t="s">
        <v>601</v>
      </c>
    </row>
    <row r="2" spans="1:28" s="338" customFormat="1" ht="50.15" customHeight="1" x14ac:dyDescent="0.25">
      <c r="A2" s="595" t="s">
        <v>604</v>
      </c>
      <c r="B2" s="596" t="s">
        <v>602</v>
      </c>
      <c r="C2" s="597">
        <f>+Formulaire!AJ15</f>
        <v>0</v>
      </c>
      <c r="D2" s="596" t="s">
        <v>602</v>
      </c>
      <c r="E2" s="597" t="str">
        <f>Grille_MAG!W10&amp;"-"&amp;Formulaire!AJ19</f>
        <v>-</v>
      </c>
      <c r="F2" s="598" t="s">
        <v>602</v>
      </c>
      <c r="G2" s="598" t="s">
        <v>602</v>
      </c>
      <c r="H2" s="598" t="s">
        <v>602</v>
      </c>
      <c r="I2" s="598" t="s">
        <v>602</v>
      </c>
      <c r="J2" s="598" t="s">
        <v>602</v>
      </c>
      <c r="K2" s="597">
        <f>+Formulaire!AJ33</f>
        <v>0</v>
      </c>
      <c r="L2" s="597">
        <f>+Formulaire!AJ136</f>
        <v>0</v>
      </c>
      <c r="M2" s="599">
        <f>+Formulaire!AJ143</f>
        <v>0</v>
      </c>
      <c r="N2" s="599">
        <f>+Formulaire!AJ146</f>
        <v>0</v>
      </c>
      <c r="O2" s="599">
        <f>IF(Formulaire!AJ153="Autre",Formulaire!AJ157,Formulaire!AJ153)</f>
        <v>0</v>
      </c>
      <c r="P2" s="599">
        <f>+Formulaire!AJ149</f>
        <v>0</v>
      </c>
      <c r="Q2" s="600">
        <f>+Formulaire!AJ229</f>
        <v>0</v>
      </c>
      <c r="R2" s="599" t="str">
        <f>IF(Formulaire!AJ164="oui",Formulaire!AJ171,"")</f>
        <v/>
      </c>
      <c r="S2" s="599" t="str">
        <f>IF(Formulaire!AJ164="oui",Formulaire!AJ168,"")</f>
        <v/>
      </c>
      <c r="T2" s="601" t="s">
        <v>623</v>
      </c>
      <c r="U2" s="597">
        <f>+Grille_MAG!W115</f>
        <v>0</v>
      </c>
      <c r="V2" s="602" t="e">
        <f>+'Struct financière SODEC'!#REF!</f>
        <v>#REF!</v>
      </c>
      <c r="W2" s="602" t="e">
        <f>10/U2</f>
        <v>#DIV/0!</v>
      </c>
      <c r="X2" s="597" t="e">
        <f>90/U2</f>
        <v>#DIV/0!</v>
      </c>
      <c r="Y2" s="597" t="e">
        <f>10/U2</f>
        <v>#DIV/0!</v>
      </c>
      <c r="Z2" s="603">
        <f>+Formulaire!AJ15</f>
        <v>0</v>
      </c>
      <c r="AA2" s="598" t="s">
        <v>602</v>
      </c>
      <c r="AB2" s="598" t="s">
        <v>602</v>
      </c>
    </row>
    <row r="10" spans="1:28" x14ac:dyDescent="0.25">
      <c r="F10" s="334"/>
    </row>
    <row r="11" spans="1:28" x14ac:dyDescent="0.25">
      <c r="F11" s="334"/>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28333-2EC2-4C84-8125-93066E1B93E2}">
  <dimension ref="A1:M73"/>
  <sheetViews>
    <sheetView workbookViewId="0"/>
  </sheetViews>
  <sheetFormatPr baseColWidth="10" defaultColWidth="10.81640625" defaultRowHeight="14.5" x14ac:dyDescent="0.35"/>
  <cols>
    <col min="1" max="1" width="29.453125" style="54" customWidth="1"/>
    <col min="2" max="2" width="10.81640625" style="54"/>
    <col min="3" max="3" width="51.1796875" style="54" customWidth="1"/>
    <col min="4" max="4" width="10.81640625" style="54"/>
    <col min="5" max="5" width="45.1796875" style="54" customWidth="1"/>
    <col min="6" max="16384" width="10.81640625" style="54"/>
  </cols>
  <sheetData>
    <row r="1" spans="1:13" x14ac:dyDescent="0.35">
      <c r="A1" s="55"/>
      <c r="B1" s="55"/>
    </row>
    <row r="2" spans="1:13" x14ac:dyDescent="0.35">
      <c r="A2" s="55"/>
      <c r="B2" s="55"/>
      <c r="H2" s="61"/>
      <c r="I2" s="61"/>
      <c r="J2" s="61"/>
      <c r="K2" s="61"/>
      <c r="L2" s="61"/>
      <c r="M2" s="61"/>
    </row>
    <row r="3" spans="1:13" x14ac:dyDescent="0.35">
      <c r="A3" s="64" t="s">
        <v>134</v>
      </c>
      <c r="C3" s="64" t="s">
        <v>240</v>
      </c>
      <c r="E3" s="64" t="s">
        <v>291</v>
      </c>
      <c r="H3" s="61"/>
      <c r="I3" s="61"/>
      <c r="J3" s="61"/>
      <c r="K3" s="61"/>
      <c r="L3" s="61"/>
      <c r="M3" s="61"/>
    </row>
    <row r="4" spans="1:13" x14ac:dyDescent="0.35">
      <c r="H4" s="61"/>
      <c r="I4" s="61"/>
      <c r="J4" s="61"/>
      <c r="K4" s="61"/>
      <c r="L4" s="61"/>
      <c r="M4" s="61"/>
    </row>
    <row r="5" spans="1:13" x14ac:dyDescent="0.35">
      <c r="A5" s="61" t="s">
        <v>177</v>
      </c>
      <c r="C5" s="94" t="s">
        <v>241</v>
      </c>
      <c r="E5" s="94" t="s">
        <v>289</v>
      </c>
      <c r="H5" s="61"/>
      <c r="I5" s="61"/>
      <c r="J5" s="61"/>
      <c r="K5" s="61"/>
      <c r="L5" s="61"/>
      <c r="M5" s="61"/>
    </row>
    <row r="6" spans="1:13" x14ac:dyDescent="0.35">
      <c r="A6" s="61" t="s">
        <v>178</v>
      </c>
      <c r="C6" s="81" t="s">
        <v>242</v>
      </c>
      <c r="E6" s="94" t="s">
        <v>238</v>
      </c>
      <c r="H6" s="61"/>
      <c r="I6" s="61"/>
      <c r="J6" s="61"/>
      <c r="K6" s="61"/>
      <c r="L6" s="61"/>
      <c r="M6" s="61"/>
    </row>
    <row r="7" spans="1:13" x14ac:dyDescent="0.35">
      <c r="A7" s="67" t="s">
        <v>239</v>
      </c>
      <c r="C7" s="94" t="s">
        <v>238</v>
      </c>
      <c r="E7" s="94" t="s">
        <v>290</v>
      </c>
      <c r="H7" s="61"/>
      <c r="I7" s="61"/>
      <c r="J7" s="61"/>
      <c r="K7" s="61"/>
      <c r="L7" s="61"/>
      <c r="M7" s="61"/>
    </row>
    <row r="8" spans="1:13" x14ac:dyDescent="0.35">
      <c r="C8" s="69"/>
      <c r="H8" s="61"/>
      <c r="I8" s="61"/>
      <c r="J8" s="61"/>
      <c r="K8" s="61"/>
      <c r="L8" s="61"/>
      <c r="M8" s="61"/>
    </row>
    <row r="9" spans="1:13" x14ac:dyDescent="0.35">
      <c r="A9" s="64" t="s">
        <v>107</v>
      </c>
      <c r="B9" s="55"/>
      <c r="C9" s="64" t="s">
        <v>196</v>
      </c>
      <c r="D9" s="55"/>
      <c r="E9" s="64" t="s">
        <v>292</v>
      </c>
      <c r="F9" s="55"/>
    </row>
    <row r="10" spans="1:13" x14ac:dyDescent="0.35">
      <c r="B10" s="55"/>
      <c r="D10" s="56"/>
      <c r="F10" s="55"/>
    </row>
    <row r="11" spans="1:13" x14ac:dyDescent="0.35">
      <c r="A11" s="58" t="s">
        <v>180</v>
      </c>
      <c r="B11" s="56"/>
      <c r="C11" s="55" t="s">
        <v>199</v>
      </c>
      <c r="D11" s="56"/>
      <c r="E11" s="94" t="s">
        <v>293</v>
      </c>
      <c r="F11" s="55"/>
    </row>
    <row r="12" spans="1:13" x14ac:dyDescent="0.35">
      <c r="A12" s="99" t="s">
        <v>314</v>
      </c>
      <c r="B12" s="56"/>
      <c r="C12" s="54" t="s">
        <v>135</v>
      </c>
      <c r="D12" s="55"/>
      <c r="E12" s="95" t="s">
        <v>294</v>
      </c>
      <c r="F12" s="55"/>
    </row>
    <row r="13" spans="1:13" x14ac:dyDescent="0.35">
      <c r="A13" s="58" t="s">
        <v>179</v>
      </c>
      <c r="B13" s="56"/>
      <c r="C13" s="54" t="s">
        <v>197</v>
      </c>
      <c r="D13" s="55"/>
      <c r="E13" s="95" t="s">
        <v>295</v>
      </c>
      <c r="F13" s="55"/>
    </row>
    <row r="14" spans="1:13" x14ac:dyDescent="0.35">
      <c r="A14" s="60"/>
      <c r="B14" s="56"/>
      <c r="C14" s="54" t="s">
        <v>198</v>
      </c>
      <c r="D14" s="55"/>
      <c r="E14" s="95" t="s">
        <v>290</v>
      </c>
      <c r="F14" s="55"/>
    </row>
    <row r="15" spans="1:13" x14ac:dyDescent="0.35">
      <c r="A15" s="64" t="s">
        <v>31</v>
      </c>
      <c r="B15" s="56"/>
      <c r="C15" s="54" t="s">
        <v>200</v>
      </c>
      <c r="D15" s="55"/>
      <c r="F15" s="97"/>
    </row>
    <row r="16" spans="1:13" x14ac:dyDescent="0.35">
      <c r="B16" s="56"/>
      <c r="C16" s="102" t="s">
        <v>386</v>
      </c>
      <c r="D16" s="55"/>
      <c r="E16" s="96" t="s">
        <v>296</v>
      </c>
      <c r="F16" s="55"/>
    </row>
    <row r="17" spans="1:6" x14ac:dyDescent="0.35">
      <c r="A17" s="58" t="s">
        <v>181</v>
      </c>
      <c r="B17" s="56"/>
      <c r="C17" s="55"/>
      <c r="D17" s="55"/>
      <c r="F17" s="55"/>
    </row>
    <row r="18" spans="1:6" x14ac:dyDescent="0.35">
      <c r="A18" s="58" t="s">
        <v>182</v>
      </c>
      <c r="B18" s="55"/>
      <c r="C18" s="55"/>
      <c r="D18" s="55"/>
      <c r="E18" s="94" t="s">
        <v>298</v>
      </c>
      <c r="F18" s="55"/>
    </row>
    <row r="19" spans="1:6" x14ac:dyDescent="0.35">
      <c r="A19" s="60"/>
      <c r="B19" s="55"/>
      <c r="C19" s="64" t="s">
        <v>240</v>
      </c>
      <c r="D19" s="55"/>
      <c r="E19" s="94" t="s">
        <v>297</v>
      </c>
      <c r="F19" s="55"/>
    </row>
    <row r="20" spans="1:6" x14ac:dyDescent="0.35">
      <c r="A20" s="64" t="s">
        <v>108</v>
      </c>
      <c r="B20" s="55"/>
      <c r="D20" s="55"/>
      <c r="F20" s="55"/>
    </row>
    <row r="21" spans="1:6" x14ac:dyDescent="0.35">
      <c r="B21" s="55"/>
      <c r="C21" s="68" t="s">
        <v>241</v>
      </c>
      <c r="D21" s="55"/>
      <c r="E21" s="69"/>
      <c r="F21" s="55"/>
    </row>
    <row r="22" spans="1:6" x14ac:dyDescent="0.35">
      <c r="A22" s="58" t="s">
        <v>183</v>
      </c>
      <c r="B22" s="55"/>
      <c r="C22" s="68" t="s">
        <v>242</v>
      </c>
      <c r="D22" s="55"/>
      <c r="E22" s="63"/>
      <c r="F22" s="55"/>
    </row>
    <row r="23" spans="1:6" x14ac:dyDescent="0.35">
      <c r="A23" s="58" t="s">
        <v>184</v>
      </c>
      <c r="B23" s="55"/>
      <c r="C23" s="61"/>
      <c r="D23" s="55"/>
      <c r="E23" s="55"/>
      <c r="F23" s="55"/>
    </row>
    <row r="24" spans="1:6" s="61" customFormat="1" x14ac:dyDescent="0.35">
      <c r="A24" s="103" t="s">
        <v>387</v>
      </c>
      <c r="B24" s="60"/>
      <c r="C24" s="64" t="s">
        <v>243</v>
      </c>
      <c r="D24" s="60"/>
      <c r="E24" s="60"/>
      <c r="F24" s="60"/>
    </row>
    <row r="25" spans="1:6" s="61" customFormat="1" x14ac:dyDescent="0.35">
      <c r="A25" s="58" t="s">
        <v>185</v>
      </c>
      <c r="B25" s="60"/>
      <c r="D25" s="60"/>
      <c r="E25" s="60"/>
      <c r="F25" s="60"/>
    </row>
    <row r="26" spans="1:6" s="61" customFormat="1" x14ac:dyDescent="0.35">
      <c r="A26" s="64" t="s">
        <v>227</v>
      </c>
      <c r="C26" s="68" t="s">
        <v>244</v>
      </c>
    </row>
    <row r="27" spans="1:6" x14ac:dyDescent="0.35">
      <c r="B27" s="55"/>
      <c r="C27" s="68" t="s">
        <v>245</v>
      </c>
      <c r="D27" s="55"/>
      <c r="E27" s="55"/>
      <c r="F27" s="55"/>
    </row>
    <row r="28" spans="1:6" x14ac:dyDescent="0.35">
      <c r="A28" s="66" t="s">
        <v>228</v>
      </c>
    </row>
    <row r="29" spans="1:6" x14ac:dyDescent="0.35">
      <c r="A29" s="62" t="s">
        <v>229</v>
      </c>
      <c r="C29" s="64" t="s">
        <v>248</v>
      </c>
    </row>
    <row r="30" spans="1:6" x14ac:dyDescent="0.35">
      <c r="A30" s="62" t="s">
        <v>230</v>
      </c>
    </row>
    <row r="31" spans="1:6" x14ac:dyDescent="0.35">
      <c r="A31" s="62"/>
      <c r="C31" s="68" t="s">
        <v>241</v>
      </c>
    </row>
    <row r="32" spans="1:6" x14ac:dyDescent="0.35">
      <c r="A32" s="64" t="s">
        <v>189</v>
      </c>
      <c r="C32" s="68" t="s">
        <v>242</v>
      </c>
    </row>
    <row r="33" spans="1:3" x14ac:dyDescent="0.35">
      <c r="C33" s="68" t="s">
        <v>245</v>
      </c>
    </row>
    <row r="34" spans="1:3" x14ac:dyDescent="0.35">
      <c r="A34" s="55" t="s">
        <v>191</v>
      </c>
    </row>
    <row r="35" spans="1:3" x14ac:dyDescent="0.35">
      <c r="A35" s="55" t="s">
        <v>190</v>
      </c>
      <c r="C35" s="64" t="s">
        <v>240</v>
      </c>
    </row>
    <row r="36" spans="1:3" x14ac:dyDescent="0.35">
      <c r="A36" s="309" t="s">
        <v>562</v>
      </c>
    </row>
    <row r="37" spans="1:3" x14ac:dyDescent="0.35">
      <c r="A37" s="59" t="s">
        <v>219</v>
      </c>
      <c r="C37" s="312" t="s">
        <v>616</v>
      </c>
    </row>
    <row r="38" spans="1:3" x14ac:dyDescent="0.35">
      <c r="A38" s="59"/>
      <c r="C38" s="312" t="s">
        <v>617</v>
      </c>
    </row>
    <row r="39" spans="1:3" x14ac:dyDescent="0.35">
      <c r="A39" s="64" t="s">
        <v>202</v>
      </c>
      <c r="C39" s="312" t="s">
        <v>618</v>
      </c>
    </row>
    <row r="40" spans="1:3" x14ac:dyDescent="0.35">
      <c r="C40" s="312" t="s">
        <v>619</v>
      </c>
    </row>
    <row r="41" spans="1:3" x14ac:dyDescent="0.35">
      <c r="A41" s="55" t="s">
        <v>201</v>
      </c>
    </row>
    <row r="42" spans="1:3" x14ac:dyDescent="0.35">
      <c r="A42" s="54" t="s">
        <v>178</v>
      </c>
    </row>
    <row r="44" spans="1:3" x14ac:dyDescent="0.35">
      <c r="A44" s="64" t="s">
        <v>576</v>
      </c>
    </row>
    <row r="46" spans="1:3" x14ac:dyDescent="0.35">
      <c r="A46" s="311" t="s">
        <v>569</v>
      </c>
    </row>
    <row r="47" spans="1:3" x14ac:dyDescent="0.35">
      <c r="A47" s="311" t="s">
        <v>570</v>
      </c>
    </row>
    <row r="48" spans="1:3" x14ac:dyDescent="0.35">
      <c r="A48" s="311" t="s">
        <v>571</v>
      </c>
    </row>
    <row r="49" spans="1:1" x14ac:dyDescent="0.35">
      <c r="A49" s="312" t="s">
        <v>572</v>
      </c>
    </row>
    <row r="50" spans="1:1" x14ac:dyDescent="0.35">
      <c r="A50" s="312" t="s">
        <v>574</v>
      </c>
    </row>
    <row r="51" spans="1:1" x14ac:dyDescent="0.35">
      <c r="A51" s="312" t="s">
        <v>573</v>
      </c>
    </row>
    <row r="52" spans="1:1" x14ac:dyDescent="0.35">
      <c r="A52" s="312" t="s">
        <v>577</v>
      </c>
    </row>
    <row r="53" spans="1:1" x14ac:dyDescent="0.35">
      <c r="A53" s="312" t="s">
        <v>575</v>
      </c>
    </row>
    <row r="56" spans="1:1" x14ac:dyDescent="0.35">
      <c r="A56" s="64" t="s">
        <v>235</v>
      </c>
    </row>
    <row r="58" spans="1:1" x14ac:dyDescent="0.35">
      <c r="A58" s="55" t="s">
        <v>203</v>
      </c>
    </row>
    <row r="59" spans="1:1" x14ac:dyDescent="0.35">
      <c r="A59" s="98" t="s">
        <v>302</v>
      </c>
    </row>
    <row r="60" spans="1:1" x14ac:dyDescent="0.35">
      <c r="A60" s="54" t="s">
        <v>178</v>
      </c>
    </row>
    <row r="62" spans="1:1" x14ac:dyDescent="0.35">
      <c r="A62" s="65" t="s">
        <v>263</v>
      </c>
    </row>
    <row r="64" spans="1:1" x14ac:dyDescent="0.35">
      <c r="A64" s="57" t="s">
        <v>151</v>
      </c>
    </row>
    <row r="65" spans="1:1" x14ac:dyDescent="0.35">
      <c r="A65" s="55" t="s">
        <v>176</v>
      </c>
    </row>
    <row r="67" spans="1:1" x14ac:dyDescent="0.35">
      <c r="A67" s="65" t="s">
        <v>264</v>
      </c>
    </row>
    <row r="69" spans="1:1" x14ac:dyDescent="0.35">
      <c r="A69" s="54" t="s">
        <v>265</v>
      </c>
    </row>
    <row r="70" spans="1:1" x14ac:dyDescent="0.35">
      <c r="A70" s="54" t="s">
        <v>266</v>
      </c>
    </row>
    <row r="71" spans="1:1" x14ac:dyDescent="0.35">
      <c r="A71" s="54" t="s">
        <v>267</v>
      </c>
    </row>
    <row r="72" spans="1:1" x14ac:dyDescent="0.35">
      <c r="A72" s="54" t="s">
        <v>185</v>
      </c>
    </row>
    <row r="73" spans="1:1" x14ac:dyDescent="0.35">
      <c r="A7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9D27A-E939-4C30-A9DB-21AC7A289A62}">
  <dimension ref="A1:J61"/>
  <sheetViews>
    <sheetView showGridLines="0" workbookViewId="0">
      <pane ySplit="8" topLeftCell="A51" activePane="bottomLeft" state="frozen"/>
      <selection pane="bottomLeft" activeCell="D54" sqref="D54"/>
    </sheetView>
  </sheetViews>
  <sheetFormatPr baseColWidth="10" defaultColWidth="10.81640625" defaultRowHeight="14.5" x14ac:dyDescent="0.35"/>
  <cols>
    <col min="1" max="1" width="5.54296875" style="293" customWidth="1"/>
    <col min="2" max="2" width="58.54296875" style="293" customWidth="1"/>
    <col min="3" max="3" width="0.81640625" style="293" customWidth="1"/>
    <col min="4" max="4" width="29.453125" style="293" customWidth="1"/>
    <col min="5" max="5" width="0.81640625" style="293" customWidth="1"/>
    <col min="6" max="6" width="22.1796875" style="293" customWidth="1"/>
    <col min="7" max="7" width="5.54296875" style="293" customWidth="1"/>
    <col min="8" max="8" width="29.453125" style="293" hidden="1" customWidth="1"/>
    <col min="9" max="9" width="0.81640625" style="293" hidden="1" customWidth="1"/>
    <col min="10" max="10" width="22.1796875" style="293" hidden="1" customWidth="1"/>
    <col min="11" max="16384" width="10.81640625" style="293"/>
  </cols>
  <sheetData>
    <row r="1" spans="1:10" ht="20.149999999999999" customHeight="1" x14ac:dyDescent="0.35">
      <c r="A1" s="709"/>
      <c r="B1" s="709"/>
      <c r="C1" s="709"/>
      <c r="D1" s="709"/>
      <c r="E1" s="709"/>
      <c r="F1" s="709"/>
      <c r="G1" s="709"/>
      <c r="H1" s="343"/>
      <c r="I1" s="343"/>
      <c r="J1" s="343"/>
    </row>
    <row r="2" spans="1:10" ht="21" x14ac:dyDescent="0.5">
      <c r="A2" s="710" t="str">
        <f>_xlfn.TEXTJOIN(" - ",,Formulaire!AJ15,Formulaire!AJ33)</f>
        <v/>
      </c>
      <c r="B2" s="710"/>
      <c r="C2" s="710"/>
      <c r="D2" s="710"/>
      <c r="E2" s="710"/>
      <c r="F2" s="710"/>
      <c r="G2" s="710"/>
      <c r="H2" s="343"/>
      <c r="I2" s="343"/>
      <c r="J2" s="343"/>
    </row>
    <row r="3" spans="1:10" ht="14.15" customHeight="1" x14ac:dyDescent="0.35"/>
    <row r="4" spans="1:10" ht="18.5" x14ac:dyDescent="0.45">
      <c r="A4" s="294"/>
      <c r="B4" s="294"/>
      <c r="C4" s="294"/>
      <c r="D4" s="712" t="s">
        <v>630</v>
      </c>
      <c r="E4" s="713"/>
      <c r="F4" s="714"/>
      <c r="H4" s="715" t="s">
        <v>631</v>
      </c>
      <c r="I4" s="716"/>
      <c r="J4" s="717"/>
    </row>
    <row r="6" spans="1:10" ht="42.65" customHeight="1" x14ac:dyDescent="0.35">
      <c r="D6" s="718" t="s">
        <v>397</v>
      </c>
      <c r="E6" s="719"/>
      <c r="F6" s="720"/>
      <c r="H6" s="718" t="s">
        <v>398</v>
      </c>
      <c r="I6" s="719"/>
      <c r="J6" s="720"/>
    </row>
    <row r="7" spans="1:10" ht="7" customHeight="1" x14ac:dyDescent="0.35"/>
    <row r="8" spans="1:10" ht="43.5" customHeight="1" x14ac:dyDescent="0.35">
      <c r="B8" s="355" t="s">
        <v>399</v>
      </c>
      <c r="C8" s="295"/>
      <c r="D8" s="354" t="s">
        <v>400</v>
      </c>
      <c r="E8" s="295"/>
      <c r="F8" s="355" t="s">
        <v>401</v>
      </c>
      <c r="H8" s="356" t="s">
        <v>400</v>
      </c>
      <c r="I8" s="295"/>
      <c r="J8" s="355" t="s">
        <v>401</v>
      </c>
    </row>
    <row r="9" spans="1:10" ht="32.15" customHeight="1" x14ac:dyDescent="0.35">
      <c r="A9" s="296"/>
      <c r="B9" s="310" t="s">
        <v>564</v>
      </c>
      <c r="C9" s="298"/>
      <c r="D9" s="371"/>
      <c r="E9" s="298"/>
      <c r="F9" s="305">
        <f t="shared" ref="F9:F48" si="0">IFERROR(D9/$D$49,0)</f>
        <v>0</v>
      </c>
      <c r="H9" s="371"/>
      <c r="I9" s="298"/>
      <c r="J9" s="305">
        <f>IFERROR(H9/$H$49,0)</f>
        <v>0</v>
      </c>
    </row>
    <row r="10" spans="1:10" ht="32.15" customHeight="1" x14ac:dyDescent="0.35">
      <c r="A10" s="296"/>
      <c r="B10" s="310" t="s">
        <v>565</v>
      </c>
      <c r="C10" s="298"/>
      <c r="D10" s="371"/>
      <c r="E10" s="298"/>
      <c r="F10" s="305">
        <f t="shared" si="0"/>
        <v>0</v>
      </c>
      <c r="H10" s="371"/>
      <c r="I10" s="298"/>
      <c r="J10" s="305">
        <f t="shared" ref="J10:J13" si="1">IFERROR(H10/$H$49,0)</f>
        <v>0</v>
      </c>
    </row>
    <row r="11" spans="1:10" ht="32.15" customHeight="1" x14ac:dyDescent="0.35">
      <c r="A11" s="296"/>
      <c r="B11" s="350" t="s">
        <v>566</v>
      </c>
      <c r="C11" s="298"/>
      <c r="D11" s="371"/>
      <c r="E11" s="298"/>
      <c r="F11" s="305">
        <f t="shared" si="0"/>
        <v>0</v>
      </c>
      <c r="H11" s="371"/>
      <c r="I11" s="298"/>
      <c r="J11" s="305">
        <f t="shared" si="1"/>
        <v>0</v>
      </c>
    </row>
    <row r="12" spans="1:10" ht="28" customHeight="1" x14ac:dyDescent="0.35">
      <c r="A12" s="296"/>
      <c r="B12" s="336" t="s">
        <v>567</v>
      </c>
      <c r="C12" s="298"/>
      <c r="D12" s="371"/>
      <c r="E12" s="298"/>
      <c r="F12" s="305">
        <f t="shared" si="0"/>
        <v>0</v>
      </c>
      <c r="H12" s="371"/>
      <c r="I12" s="298"/>
      <c r="J12" s="305">
        <f t="shared" si="1"/>
        <v>0</v>
      </c>
    </row>
    <row r="13" spans="1:10" ht="28" customHeight="1" x14ac:dyDescent="0.35">
      <c r="A13" s="296"/>
      <c r="B13" s="335" t="s">
        <v>567</v>
      </c>
      <c r="C13" s="298"/>
      <c r="D13" s="371"/>
      <c r="E13" s="298"/>
      <c r="F13" s="305">
        <f t="shared" si="0"/>
        <v>0</v>
      </c>
      <c r="H13" s="371"/>
      <c r="I13" s="298"/>
      <c r="J13" s="305">
        <f t="shared" si="1"/>
        <v>0</v>
      </c>
    </row>
    <row r="14" spans="1:10" ht="24" customHeight="1" x14ac:dyDescent="0.35">
      <c r="A14" s="296"/>
      <c r="B14" s="297" t="s">
        <v>402</v>
      </c>
      <c r="C14" s="298"/>
      <c r="D14" s="124"/>
      <c r="E14" s="298"/>
      <c r="F14" s="299">
        <f t="shared" si="0"/>
        <v>0</v>
      </c>
      <c r="H14" s="124"/>
      <c r="I14" s="298"/>
      <c r="J14" s="299">
        <f t="shared" ref="J14:J48" si="2">IFERROR(H14/$H$49,0)</f>
        <v>0</v>
      </c>
    </row>
    <row r="15" spans="1:10" ht="24" customHeight="1" x14ac:dyDescent="0.35">
      <c r="A15" s="296"/>
      <c r="B15" s="297" t="s">
        <v>403</v>
      </c>
      <c r="C15" s="298"/>
      <c r="D15" s="124"/>
      <c r="E15" s="298"/>
      <c r="F15" s="299">
        <f t="shared" si="0"/>
        <v>0</v>
      </c>
      <c r="H15" s="124"/>
      <c r="I15" s="298"/>
      <c r="J15" s="299">
        <f t="shared" si="2"/>
        <v>0</v>
      </c>
    </row>
    <row r="16" spans="1:10" ht="24" customHeight="1" x14ac:dyDescent="0.35">
      <c r="A16" s="296"/>
      <c r="B16" s="303" t="s">
        <v>404</v>
      </c>
      <c r="C16" s="298"/>
      <c r="D16" s="124"/>
      <c r="E16" s="298"/>
      <c r="F16" s="299">
        <f t="shared" si="0"/>
        <v>0</v>
      </c>
      <c r="H16" s="124"/>
      <c r="I16" s="298"/>
      <c r="J16" s="299">
        <f t="shared" si="2"/>
        <v>0</v>
      </c>
    </row>
    <row r="17" spans="1:10" ht="24" customHeight="1" x14ac:dyDescent="0.35">
      <c r="A17" s="296"/>
      <c r="B17" s="303" t="s">
        <v>404</v>
      </c>
      <c r="C17" s="298"/>
      <c r="D17" s="124"/>
      <c r="E17" s="298"/>
      <c r="F17" s="299">
        <f t="shared" si="0"/>
        <v>0</v>
      </c>
      <c r="H17" s="124"/>
      <c r="I17" s="298"/>
      <c r="J17" s="299">
        <f t="shared" si="2"/>
        <v>0</v>
      </c>
    </row>
    <row r="18" spans="1:10" ht="24" customHeight="1" x14ac:dyDescent="0.35">
      <c r="A18" s="296"/>
      <c r="B18" s="303" t="s">
        <v>404</v>
      </c>
      <c r="C18" s="298"/>
      <c r="D18" s="124"/>
      <c r="E18" s="298"/>
      <c r="F18" s="299">
        <f t="shared" si="0"/>
        <v>0</v>
      </c>
      <c r="H18" s="124"/>
      <c r="I18" s="298"/>
      <c r="J18" s="299">
        <f t="shared" si="2"/>
        <v>0</v>
      </c>
    </row>
    <row r="19" spans="1:10" ht="24" customHeight="1" x14ac:dyDescent="0.35">
      <c r="A19" s="296"/>
      <c r="B19" s="297" t="s">
        <v>405</v>
      </c>
      <c r="C19" s="298"/>
      <c r="D19" s="124"/>
      <c r="E19" s="298"/>
      <c r="F19" s="299">
        <f t="shared" si="0"/>
        <v>0</v>
      </c>
      <c r="H19" s="124"/>
      <c r="I19" s="298"/>
      <c r="J19" s="299">
        <f t="shared" si="2"/>
        <v>0</v>
      </c>
    </row>
    <row r="20" spans="1:10" ht="24" customHeight="1" x14ac:dyDescent="0.35">
      <c r="A20" s="296"/>
      <c r="B20" s="297" t="s">
        <v>406</v>
      </c>
      <c r="C20" s="298"/>
      <c r="D20" s="124"/>
      <c r="E20" s="298"/>
      <c r="F20" s="299">
        <f t="shared" si="0"/>
        <v>0</v>
      </c>
      <c r="H20" s="124"/>
      <c r="I20" s="298"/>
      <c r="J20" s="299">
        <f t="shared" si="2"/>
        <v>0</v>
      </c>
    </row>
    <row r="21" spans="1:10" ht="24" customHeight="1" x14ac:dyDescent="0.35">
      <c r="A21" s="296"/>
      <c r="B21" s="303" t="s">
        <v>407</v>
      </c>
      <c r="C21" s="298"/>
      <c r="D21" s="124"/>
      <c r="E21" s="298"/>
      <c r="F21" s="299">
        <f t="shared" si="0"/>
        <v>0</v>
      </c>
      <c r="H21" s="124"/>
      <c r="I21" s="298"/>
      <c r="J21" s="299">
        <f t="shared" si="2"/>
        <v>0</v>
      </c>
    </row>
    <row r="22" spans="1:10" ht="24" customHeight="1" x14ac:dyDescent="0.35">
      <c r="A22" s="296"/>
      <c r="B22" s="303" t="s">
        <v>407</v>
      </c>
      <c r="C22" s="298"/>
      <c r="D22" s="124"/>
      <c r="E22" s="298"/>
      <c r="F22" s="299">
        <f t="shared" si="0"/>
        <v>0</v>
      </c>
      <c r="H22" s="124"/>
      <c r="I22" s="298"/>
      <c r="J22" s="299">
        <f t="shared" si="2"/>
        <v>0</v>
      </c>
    </row>
    <row r="23" spans="1:10" ht="24" customHeight="1" x14ac:dyDescent="0.35">
      <c r="A23" s="296"/>
      <c r="B23" s="303" t="s">
        <v>407</v>
      </c>
      <c r="C23" s="298"/>
      <c r="D23" s="124"/>
      <c r="E23" s="298"/>
      <c r="F23" s="299">
        <f t="shared" si="0"/>
        <v>0</v>
      </c>
      <c r="H23" s="124"/>
      <c r="I23" s="298"/>
      <c r="J23" s="299">
        <f>IFERROR(H23/$H$49,0)</f>
        <v>0</v>
      </c>
    </row>
    <row r="24" spans="1:10" ht="24" customHeight="1" x14ac:dyDescent="0.35">
      <c r="A24" s="296"/>
      <c r="B24" s="297" t="s">
        <v>408</v>
      </c>
      <c r="C24" s="298"/>
      <c r="D24" s="124"/>
      <c r="E24" s="298"/>
      <c r="F24" s="299">
        <f t="shared" si="0"/>
        <v>0</v>
      </c>
      <c r="H24" s="124"/>
      <c r="I24" s="298"/>
      <c r="J24" s="299">
        <f t="shared" si="2"/>
        <v>0</v>
      </c>
    </row>
    <row r="25" spans="1:10" ht="24" customHeight="1" x14ac:dyDescent="0.35">
      <c r="A25" s="296"/>
      <c r="B25" s="297" t="s">
        <v>409</v>
      </c>
      <c r="C25" s="298"/>
      <c r="D25" s="124"/>
      <c r="E25" s="298"/>
      <c r="F25" s="299">
        <f t="shared" si="0"/>
        <v>0</v>
      </c>
      <c r="H25" s="124"/>
      <c r="I25" s="298"/>
      <c r="J25" s="299">
        <f t="shared" si="2"/>
        <v>0</v>
      </c>
    </row>
    <row r="26" spans="1:10" ht="24" customHeight="1" x14ac:dyDescent="0.35">
      <c r="A26" s="296"/>
      <c r="B26" s="297" t="s">
        <v>410</v>
      </c>
      <c r="C26" s="298"/>
      <c r="D26" s="124"/>
      <c r="E26" s="298"/>
      <c r="F26" s="299">
        <f t="shared" si="0"/>
        <v>0</v>
      </c>
      <c r="H26" s="124"/>
      <c r="I26" s="298"/>
      <c r="J26" s="299">
        <f t="shared" si="2"/>
        <v>0</v>
      </c>
    </row>
    <row r="27" spans="1:10" ht="24" customHeight="1" x14ac:dyDescent="0.35">
      <c r="A27" s="296"/>
      <c r="B27" s="297" t="s">
        <v>411</v>
      </c>
      <c r="C27" s="298"/>
      <c r="D27" s="124"/>
      <c r="E27" s="298"/>
      <c r="F27" s="299">
        <f t="shared" si="0"/>
        <v>0</v>
      </c>
      <c r="H27" s="124"/>
      <c r="I27" s="298"/>
      <c r="J27" s="299">
        <f t="shared" si="2"/>
        <v>0</v>
      </c>
    </row>
    <row r="28" spans="1:10" ht="24" customHeight="1" x14ac:dyDescent="0.35">
      <c r="A28" s="296"/>
      <c r="B28" s="303" t="s">
        <v>412</v>
      </c>
      <c r="C28" s="298"/>
      <c r="D28" s="124"/>
      <c r="E28" s="298"/>
      <c r="F28" s="299">
        <f t="shared" si="0"/>
        <v>0</v>
      </c>
      <c r="H28" s="124"/>
      <c r="I28" s="298"/>
      <c r="J28" s="299">
        <f t="shared" si="2"/>
        <v>0</v>
      </c>
    </row>
    <row r="29" spans="1:10" ht="24" customHeight="1" x14ac:dyDescent="0.35">
      <c r="A29" s="296"/>
      <c r="B29" s="303" t="s">
        <v>413</v>
      </c>
      <c r="C29" s="298"/>
      <c r="D29" s="124"/>
      <c r="E29" s="298"/>
      <c r="F29" s="299">
        <f t="shared" si="0"/>
        <v>0</v>
      </c>
      <c r="H29" s="124"/>
      <c r="I29" s="298"/>
      <c r="J29" s="299">
        <f t="shared" si="2"/>
        <v>0</v>
      </c>
    </row>
    <row r="30" spans="1:10" ht="24" customHeight="1" x14ac:dyDescent="0.35">
      <c r="A30" s="296"/>
      <c r="B30" s="297" t="s">
        <v>414</v>
      </c>
      <c r="C30" s="298"/>
      <c r="D30" s="124"/>
      <c r="E30" s="298"/>
      <c r="F30" s="299">
        <f t="shared" si="0"/>
        <v>0</v>
      </c>
      <c r="H30" s="124"/>
      <c r="I30" s="298"/>
      <c r="J30" s="299">
        <f t="shared" si="2"/>
        <v>0</v>
      </c>
    </row>
    <row r="31" spans="1:10" ht="24" customHeight="1" x14ac:dyDescent="0.35">
      <c r="A31" s="296"/>
      <c r="B31" s="297" t="s">
        <v>415</v>
      </c>
      <c r="C31" s="298"/>
      <c r="D31" s="124"/>
      <c r="E31" s="298"/>
      <c r="F31" s="299">
        <f t="shared" si="0"/>
        <v>0</v>
      </c>
      <c r="H31" s="124"/>
      <c r="I31" s="298"/>
      <c r="J31" s="299">
        <f t="shared" si="2"/>
        <v>0</v>
      </c>
    </row>
    <row r="32" spans="1:10" ht="24" customHeight="1" x14ac:dyDescent="0.35">
      <c r="A32" s="296"/>
      <c r="B32" s="297" t="s">
        <v>416</v>
      </c>
      <c r="C32" s="298"/>
      <c r="D32" s="124"/>
      <c r="E32" s="298"/>
      <c r="F32" s="299">
        <f t="shared" si="0"/>
        <v>0</v>
      </c>
      <c r="H32" s="124"/>
      <c r="I32" s="298"/>
      <c r="J32" s="299">
        <f t="shared" si="2"/>
        <v>0</v>
      </c>
    </row>
    <row r="33" spans="1:10" ht="24" customHeight="1" x14ac:dyDescent="0.35">
      <c r="A33" s="296"/>
      <c r="B33" s="297" t="s">
        <v>417</v>
      </c>
      <c r="C33" s="298"/>
      <c r="D33" s="124"/>
      <c r="E33" s="300"/>
      <c r="F33" s="299">
        <f t="shared" si="0"/>
        <v>0</v>
      </c>
      <c r="H33" s="124"/>
      <c r="I33" s="298"/>
      <c r="J33" s="299">
        <f t="shared" si="2"/>
        <v>0</v>
      </c>
    </row>
    <row r="34" spans="1:10" ht="24" customHeight="1" x14ac:dyDescent="0.35">
      <c r="A34" s="296"/>
      <c r="B34" s="297" t="s">
        <v>418</v>
      </c>
      <c r="C34" s="298"/>
      <c r="D34" s="124"/>
      <c r="E34" s="298"/>
      <c r="F34" s="299">
        <f t="shared" si="0"/>
        <v>0</v>
      </c>
      <c r="H34" s="124"/>
      <c r="I34" s="298"/>
      <c r="J34" s="299">
        <f t="shared" si="2"/>
        <v>0</v>
      </c>
    </row>
    <row r="35" spans="1:10" ht="24" customHeight="1" x14ac:dyDescent="0.35">
      <c r="A35" s="296"/>
      <c r="B35" s="297" t="s">
        <v>419</v>
      </c>
      <c r="C35" s="298"/>
      <c r="D35" s="124"/>
      <c r="E35" s="300"/>
      <c r="F35" s="299">
        <f t="shared" si="0"/>
        <v>0</v>
      </c>
      <c r="H35" s="124"/>
      <c r="I35" s="298"/>
      <c r="J35" s="299">
        <f t="shared" si="2"/>
        <v>0</v>
      </c>
    </row>
    <row r="36" spans="1:10" ht="24" customHeight="1" x14ac:dyDescent="0.35">
      <c r="A36" s="296"/>
      <c r="B36" s="303" t="s">
        <v>420</v>
      </c>
      <c r="C36" s="298"/>
      <c r="D36" s="124"/>
      <c r="E36" s="298"/>
      <c r="F36" s="299">
        <f t="shared" si="0"/>
        <v>0</v>
      </c>
      <c r="H36" s="124"/>
      <c r="I36" s="298"/>
      <c r="J36" s="299">
        <f t="shared" si="2"/>
        <v>0</v>
      </c>
    </row>
    <row r="37" spans="1:10" ht="24" customHeight="1" x14ac:dyDescent="0.35">
      <c r="A37" s="296"/>
      <c r="B37" s="303" t="s">
        <v>421</v>
      </c>
      <c r="C37" s="298"/>
      <c r="D37" s="124"/>
      <c r="E37" s="300"/>
      <c r="F37" s="299">
        <f t="shared" si="0"/>
        <v>0</v>
      </c>
      <c r="H37" s="124"/>
      <c r="I37" s="298"/>
      <c r="J37" s="299">
        <f t="shared" si="2"/>
        <v>0</v>
      </c>
    </row>
    <row r="38" spans="1:10" ht="24" customHeight="1" x14ac:dyDescent="0.35">
      <c r="A38" s="296"/>
      <c r="B38" s="301" t="s">
        <v>422</v>
      </c>
      <c r="C38" s="298"/>
      <c r="D38" s="121"/>
      <c r="E38" s="298"/>
      <c r="F38" s="299">
        <f t="shared" si="0"/>
        <v>0</v>
      </c>
      <c r="H38" s="121"/>
      <c r="I38" s="298"/>
      <c r="J38" s="299">
        <f t="shared" si="2"/>
        <v>0</v>
      </c>
    </row>
    <row r="39" spans="1:10" ht="24" customHeight="1" x14ac:dyDescent="0.35">
      <c r="A39" s="296"/>
      <c r="B39" s="297" t="s">
        <v>423</v>
      </c>
      <c r="C39" s="298"/>
      <c r="D39" s="124"/>
      <c r="E39" s="298"/>
      <c r="F39" s="299">
        <f t="shared" si="0"/>
        <v>0</v>
      </c>
      <c r="H39" s="124"/>
      <c r="I39" s="298"/>
      <c r="J39" s="299">
        <f t="shared" si="2"/>
        <v>0</v>
      </c>
    </row>
    <row r="40" spans="1:10" ht="24" customHeight="1" x14ac:dyDescent="0.35">
      <c r="A40" s="296"/>
      <c r="B40" s="297" t="s">
        <v>424</v>
      </c>
      <c r="C40" s="298"/>
      <c r="D40" s="124"/>
      <c r="E40" s="298"/>
      <c r="F40" s="299">
        <f t="shared" si="0"/>
        <v>0</v>
      </c>
      <c r="H40" s="124"/>
      <c r="I40" s="298"/>
      <c r="J40" s="299">
        <f t="shared" si="2"/>
        <v>0</v>
      </c>
    </row>
    <row r="41" spans="1:10" ht="24" customHeight="1" x14ac:dyDescent="0.35">
      <c r="A41" s="296"/>
      <c r="B41" s="301" t="s">
        <v>425</v>
      </c>
      <c r="C41" s="298"/>
      <c r="D41" s="124"/>
      <c r="E41" s="298"/>
      <c r="F41" s="299">
        <f t="shared" si="0"/>
        <v>0</v>
      </c>
      <c r="H41" s="124"/>
      <c r="I41" s="298"/>
      <c r="J41" s="299">
        <f t="shared" si="2"/>
        <v>0</v>
      </c>
    </row>
    <row r="42" spans="1:10" ht="24" customHeight="1" x14ac:dyDescent="0.35">
      <c r="A42" s="296"/>
      <c r="B42" s="301" t="s">
        <v>426</v>
      </c>
      <c r="C42" s="298"/>
      <c r="D42" s="124"/>
      <c r="E42" s="298"/>
      <c r="F42" s="299">
        <f t="shared" si="0"/>
        <v>0</v>
      </c>
      <c r="H42" s="124"/>
      <c r="I42" s="298"/>
      <c r="J42" s="299">
        <f t="shared" si="2"/>
        <v>0</v>
      </c>
    </row>
    <row r="43" spans="1:10" ht="24" customHeight="1" x14ac:dyDescent="0.35">
      <c r="A43" s="296"/>
      <c r="B43" s="301" t="s">
        <v>427</v>
      </c>
      <c r="C43" s="298"/>
      <c r="D43" s="124"/>
      <c r="E43" s="298"/>
      <c r="F43" s="299">
        <f t="shared" si="0"/>
        <v>0</v>
      </c>
      <c r="H43" s="124"/>
      <c r="I43" s="298"/>
      <c r="J43" s="299">
        <f t="shared" si="2"/>
        <v>0</v>
      </c>
    </row>
    <row r="44" spans="1:10" ht="24" customHeight="1" x14ac:dyDescent="0.35">
      <c r="A44" s="296"/>
      <c r="B44" s="301" t="s">
        <v>428</v>
      </c>
      <c r="C44" s="298"/>
      <c r="D44" s="124"/>
      <c r="E44" s="298"/>
      <c r="F44" s="299">
        <f t="shared" si="0"/>
        <v>0</v>
      </c>
      <c r="H44" s="124"/>
      <c r="I44" s="298"/>
      <c r="J44" s="299">
        <f t="shared" si="2"/>
        <v>0</v>
      </c>
    </row>
    <row r="45" spans="1:10" ht="24" customHeight="1" x14ac:dyDescent="0.35">
      <c r="A45" s="296"/>
      <c r="B45" s="304" t="s">
        <v>429</v>
      </c>
      <c r="C45" s="298"/>
      <c r="D45" s="124"/>
      <c r="E45" s="298"/>
      <c r="F45" s="299">
        <f t="shared" si="0"/>
        <v>0</v>
      </c>
      <c r="H45" s="124"/>
      <c r="I45" s="298"/>
      <c r="J45" s="299">
        <f t="shared" si="2"/>
        <v>0</v>
      </c>
    </row>
    <row r="46" spans="1:10" ht="24" customHeight="1" x14ac:dyDescent="0.35">
      <c r="A46" s="296"/>
      <c r="B46" s="304" t="s">
        <v>429</v>
      </c>
      <c r="C46" s="298"/>
      <c r="D46" s="124"/>
      <c r="E46" s="298"/>
      <c r="F46" s="299">
        <f t="shared" si="0"/>
        <v>0</v>
      </c>
      <c r="H46" s="124"/>
      <c r="I46" s="298"/>
      <c r="J46" s="299">
        <f t="shared" si="2"/>
        <v>0</v>
      </c>
    </row>
    <row r="47" spans="1:10" ht="24" customHeight="1" x14ac:dyDescent="0.35">
      <c r="A47" s="296"/>
      <c r="B47" s="304" t="s">
        <v>429</v>
      </c>
      <c r="C47" s="298"/>
      <c r="D47" s="124"/>
      <c r="E47" s="298"/>
      <c r="F47" s="299">
        <f t="shared" si="0"/>
        <v>0</v>
      </c>
      <c r="H47" s="124"/>
      <c r="I47" s="298"/>
      <c r="J47" s="299">
        <f t="shared" si="2"/>
        <v>0</v>
      </c>
    </row>
    <row r="48" spans="1:10" ht="24" customHeight="1" x14ac:dyDescent="0.35">
      <c r="A48" s="296"/>
      <c r="B48" s="304" t="s">
        <v>429</v>
      </c>
      <c r="C48" s="298"/>
      <c r="D48" s="124"/>
      <c r="E48" s="298"/>
      <c r="F48" s="299">
        <f t="shared" si="0"/>
        <v>0</v>
      </c>
      <c r="H48" s="124"/>
      <c r="I48" s="298"/>
      <c r="J48" s="299">
        <f t="shared" si="2"/>
        <v>0</v>
      </c>
    </row>
    <row r="49" spans="2:10" ht="29.15" customHeight="1" x14ac:dyDescent="0.35">
      <c r="B49" s="365" t="s">
        <v>632</v>
      </c>
      <c r="C49" s="106"/>
      <c r="D49" s="372">
        <f>SUM(D9:D48)</f>
        <v>0</v>
      </c>
      <c r="E49" s="302"/>
      <c r="F49" s="378">
        <f>IFERROR(D49/D49,0)</f>
        <v>0</v>
      </c>
      <c r="H49" s="373">
        <f>SUM(H9:H48)</f>
        <v>0</v>
      </c>
      <c r="I49" s="302"/>
      <c r="J49" s="378">
        <f>IFERROR(H49/H49,0)</f>
        <v>0</v>
      </c>
    </row>
    <row r="50" spans="2:10" ht="18.5" x14ac:dyDescent="0.35">
      <c r="B50" s="358"/>
      <c r="C50" s="359"/>
      <c r="D50" s="360"/>
    </row>
    <row r="51" spans="2:10" x14ac:dyDescent="0.35">
      <c r="B51" s="711" t="s">
        <v>633</v>
      </c>
      <c r="C51" s="711"/>
      <c r="D51" s="711"/>
    </row>
    <row r="52" spans="2:10" x14ac:dyDescent="0.35">
      <c r="B52" s="361" t="s">
        <v>634</v>
      </c>
      <c r="C52" s="362"/>
      <c r="D52" s="374"/>
      <c r="F52" s="369" t="e">
        <f>D52/D$56</f>
        <v>#DIV/0!</v>
      </c>
      <c r="H52" s="374"/>
      <c r="J52" s="369" t="e">
        <f>H52/H$56</f>
        <v>#DIV/0!</v>
      </c>
    </row>
    <row r="53" spans="2:10" x14ac:dyDescent="0.35">
      <c r="B53" s="361" t="s">
        <v>634</v>
      </c>
      <c r="C53" s="362"/>
      <c r="D53" s="374"/>
      <c r="F53" s="369" t="e">
        <f t="shared" ref="F53:F55" si="3">D53/D$56</f>
        <v>#DIV/0!</v>
      </c>
      <c r="H53" s="374"/>
      <c r="J53" s="369" t="e">
        <f t="shared" ref="J53:J55" si="4">H53/H$56</f>
        <v>#DIV/0!</v>
      </c>
    </row>
    <row r="54" spans="2:10" x14ac:dyDescent="0.35">
      <c r="B54" s="361" t="s">
        <v>634</v>
      </c>
      <c r="C54" s="362"/>
      <c r="D54" s="374"/>
      <c r="F54" s="369" t="e">
        <f t="shared" si="3"/>
        <v>#DIV/0!</v>
      </c>
      <c r="H54" s="374"/>
      <c r="J54" s="369" t="e">
        <f t="shared" si="4"/>
        <v>#DIV/0!</v>
      </c>
    </row>
    <row r="55" spans="2:10" x14ac:dyDescent="0.35">
      <c r="B55" s="361"/>
      <c r="C55" s="362"/>
      <c r="D55" s="374"/>
      <c r="F55" s="369" t="e">
        <f t="shared" si="3"/>
        <v>#DIV/0!</v>
      </c>
      <c r="H55" s="374"/>
      <c r="J55" s="369" t="e">
        <f t="shared" si="4"/>
        <v>#DIV/0!</v>
      </c>
    </row>
    <row r="56" spans="2:10" ht="17" x14ac:dyDescent="0.35">
      <c r="B56" s="365" t="s">
        <v>635</v>
      </c>
      <c r="C56" s="363"/>
      <c r="D56" s="375">
        <f>SUM(D52:D55)</f>
        <v>0</v>
      </c>
      <c r="F56" s="370" t="e">
        <f>SUM(F52:F55)</f>
        <v>#DIV/0!</v>
      </c>
      <c r="H56" s="375">
        <f>SUM(H52:H55)</f>
        <v>0</v>
      </c>
      <c r="J56" s="370" t="e">
        <f>SUM(J52:J55)</f>
        <v>#DIV/0!</v>
      </c>
    </row>
    <row r="57" spans="2:10" x14ac:dyDescent="0.35">
      <c r="B57" s="364"/>
      <c r="C57" s="362"/>
      <c r="D57" s="376"/>
      <c r="F57" s="105"/>
      <c r="H57" s="376"/>
      <c r="J57" s="105"/>
    </row>
    <row r="58" spans="2:10" ht="20.25" customHeight="1" x14ac:dyDescent="0.4">
      <c r="B58" s="365" t="s">
        <v>636</v>
      </c>
      <c r="C58" s="367"/>
      <c r="D58" s="377">
        <f>SUM(D49+D56)</f>
        <v>0</v>
      </c>
      <c r="E58" s="368"/>
      <c r="H58" s="377">
        <f>SUM(H49+H56)</f>
        <v>0</v>
      </c>
      <c r="I58" s="368"/>
    </row>
    <row r="60" spans="2:10" x14ac:dyDescent="0.35">
      <c r="B60" s="379" t="s">
        <v>637</v>
      </c>
      <c r="D60" s="417" t="e">
        <f>D49/D58</f>
        <v>#DIV/0!</v>
      </c>
      <c r="H60" s="417" t="e">
        <f>H49/H58</f>
        <v>#DIV/0!</v>
      </c>
    </row>
    <row r="61" spans="2:10" x14ac:dyDescent="0.35">
      <c r="B61" s="379" t="s">
        <v>638</v>
      </c>
      <c r="D61" s="417" t="e">
        <f>D56/D58</f>
        <v>#DIV/0!</v>
      </c>
      <c r="H61" s="417" t="e">
        <f>H56/H58</f>
        <v>#DIV/0!</v>
      </c>
    </row>
  </sheetData>
  <sheetProtection algorithmName="SHA-512" hashValue="PFnOCnGQchIXeiUBiHfjpftIXh52K1gZqvJdMOWaNQyn7z1F/ZCIn/cXo1vqXoW4IKyjwMOdoJzn+2dTILjLMA==" saltValue="EXVaex1bmvTNhSF3btprdQ==" spinCount="100000" sheet="1" objects="1" scenarios="1"/>
  <mergeCells count="7">
    <mergeCell ref="A1:G1"/>
    <mergeCell ref="A2:G2"/>
    <mergeCell ref="B51:D51"/>
    <mergeCell ref="D4:F4"/>
    <mergeCell ref="H4:J4"/>
    <mergeCell ref="D6:F6"/>
    <mergeCell ref="H6:J6"/>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B127-E53D-4BBC-B458-6A7D49F100BE}">
  <sheetPr>
    <pageSetUpPr fitToPage="1"/>
  </sheetPr>
  <dimension ref="A1:W47"/>
  <sheetViews>
    <sheetView showGridLines="0" topLeftCell="A28" workbookViewId="0">
      <selection activeCell="H41" sqref="H41"/>
    </sheetView>
  </sheetViews>
  <sheetFormatPr baseColWidth="10" defaultColWidth="10.81640625" defaultRowHeight="14.5" x14ac:dyDescent="0.35"/>
  <cols>
    <col min="1" max="1" width="3.26953125" style="105" customWidth="1"/>
    <col min="2" max="2" width="48.7265625" style="105" customWidth="1"/>
    <col min="3" max="3" width="0.81640625" style="105" customWidth="1"/>
    <col min="4" max="4" width="31.1796875" style="105" customWidth="1"/>
    <col min="5" max="5" width="0.81640625" style="105" customWidth="1"/>
    <col min="6" max="6" width="15.54296875" style="105" customWidth="1"/>
    <col min="7" max="7" width="0.81640625" style="105" customWidth="1"/>
    <col min="8" max="8" width="10.54296875" style="105" customWidth="1"/>
    <col min="9" max="9" width="10.81640625" style="105"/>
    <col min="10" max="10" width="48.7265625" style="105" customWidth="1"/>
    <col min="11" max="11" width="0.81640625" style="105" customWidth="1"/>
    <col min="12" max="12" width="31.1796875" style="105" customWidth="1"/>
    <col min="13" max="13" width="0.81640625" style="105" customWidth="1"/>
    <col min="14" max="14" width="15.54296875" style="105" customWidth="1"/>
    <col min="15" max="15" width="0.81640625" style="105" customWidth="1"/>
    <col min="16" max="16" width="10.54296875" style="105" customWidth="1"/>
    <col min="17" max="17" width="10.81640625" style="105" customWidth="1"/>
    <col min="18" max="18" width="15.26953125" style="105" customWidth="1"/>
    <col min="19" max="19" width="10.81640625" style="105"/>
    <col min="20" max="20" width="11.453125" style="105" bestFit="1" customWidth="1"/>
    <col min="21" max="21" width="10.81640625" style="105"/>
    <col min="22" max="22" width="12" style="105" bestFit="1" customWidth="1"/>
    <col min="23" max="16384" width="10.81640625" style="105"/>
  </cols>
  <sheetData>
    <row r="1" spans="1:17" ht="20.149999999999999" customHeight="1" x14ac:dyDescent="0.35">
      <c r="A1" s="381"/>
      <c r="B1" s="381"/>
      <c r="C1" s="381"/>
      <c r="D1" s="381"/>
      <c r="E1" s="381"/>
      <c r="F1" s="381"/>
      <c r="G1" s="381"/>
      <c r="H1" s="381"/>
      <c r="J1" s="381"/>
      <c r="K1" s="381"/>
      <c r="L1" s="381"/>
      <c r="M1" s="381"/>
      <c r="N1" s="381"/>
      <c r="O1" s="381"/>
      <c r="P1" s="381"/>
    </row>
    <row r="2" spans="1:17" ht="20.149999999999999" customHeight="1" x14ac:dyDescent="0.35">
      <c r="A2" s="381"/>
      <c r="B2" s="381"/>
      <c r="C2" s="381"/>
      <c r="D2" s="381"/>
      <c r="E2" s="381"/>
      <c r="F2" s="381"/>
      <c r="G2" s="381"/>
      <c r="H2" s="381"/>
      <c r="J2" s="381"/>
      <c r="K2" s="381"/>
      <c r="L2" s="381"/>
      <c r="M2" s="381"/>
      <c r="N2" s="381"/>
      <c r="O2" s="381"/>
      <c r="P2" s="381"/>
    </row>
    <row r="3" spans="1:17" ht="20.149999999999999" customHeight="1" x14ac:dyDescent="0.45">
      <c r="A3" s="382"/>
      <c r="B3" s="721" t="str">
        <f>_xlfn.TEXTJOIN(" - ",,Formulaire!AJ15,Formulaire!AJ33)</f>
        <v/>
      </c>
      <c r="C3" s="721"/>
      <c r="D3" s="721"/>
      <c r="E3" s="721"/>
      <c r="F3" s="721"/>
      <c r="G3" s="382"/>
      <c r="H3" s="382"/>
      <c r="J3" s="721"/>
      <c r="K3" s="721"/>
      <c r="L3" s="721"/>
      <c r="M3" s="721"/>
      <c r="N3" s="721"/>
      <c r="O3" s="382"/>
      <c r="P3" s="382"/>
    </row>
    <row r="4" spans="1:17" ht="21" x14ac:dyDescent="0.5">
      <c r="A4" s="383"/>
      <c r="B4" s="722" t="s">
        <v>639</v>
      </c>
      <c r="C4" s="723"/>
      <c r="D4" s="723"/>
      <c r="E4" s="723"/>
      <c r="F4" s="723"/>
      <c r="G4" s="723"/>
      <c r="H4" s="724"/>
      <c r="I4" s="400"/>
      <c r="J4" s="722" t="s">
        <v>643</v>
      </c>
      <c r="K4" s="723"/>
      <c r="L4" s="723"/>
      <c r="M4" s="723"/>
      <c r="N4" s="723"/>
      <c r="O4" s="723"/>
      <c r="P4" s="724"/>
      <c r="Q4" s="400"/>
    </row>
    <row r="5" spans="1:17" x14ac:dyDescent="0.35">
      <c r="I5" s="400"/>
      <c r="Q5" s="400"/>
    </row>
    <row r="6" spans="1:17" ht="99.75" customHeight="1" x14ac:dyDescent="0.35">
      <c r="B6" s="384" t="s">
        <v>399</v>
      </c>
      <c r="C6" s="106"/>
      <c r="D6" s="385" t="s">
        <v>640</v>
      </c>
      <c r="E6" s="106"/>
      <c r="F6" s="415" t="s">
        <v>522</v>
      </c>
      <c r="G6" s="106"/>
      <c r="H6" s="385" t="s">
        <v>641</v>
      </c>
      <c r="I6" s="400"/>
      <c r="J6" s="384" t="s">
        <v>399</v>
      </c>
      <c r="K6" s="106"/>
      <c r="L6" s="385" t="s">
        <v>640</v>
      </c>
      <c r="M6" s="106"/>
      <c r="N6" s="415" t="s">
        <v>522</v>
      </c>
      <c r="O6" s="106"/>
      <c r="P6" s="385" t="s">
        <v>641</v>
      </c>
      <c r="Q6" s="400"/>
    </row>
    <row r="7" spans="1:17" ht="30" customHeight="1" x14ac:dyDescent="0.35">
      <c r="B7" s="111" t="s">
        <v>642</v>
      </c>
      <c r="C7" s="109"/>
      <c r="D7" s="123"/>
      <c r="E7" s="109"/>
      <c r="F7" s="122"/>
      <c r="G7" s="109"/>
      <c r="H7" s="393" t="e">
        <f>D7/D$35</f>
        <v>#DIV/0!</v>
      </c>
      <c r="I7" s="400"/>
      <c r="J7" s="111" t="s">
        <v>642</v>
      </c>
      <c r="K7" s="109"/>
      <c r="L7" s="123"/>
      <c r="M7" s="109"/>
      <c r="N7" s="122"/>
      <c r="O7" s="109"/>
      <c r="P7" s="393" t="e">
        <f t="shared" ref="P7:P33" si="0">L7/L$35</f>
        <v>#DIV/0!</v>
      </c>
      <c r="Q7" s="400"/>
    </row>
    <row r="8" spans="1:17" x14ac:dyDescent="0.35">
      <c r="B8" s="108" t="s">
        <v>523</v>
      </c>
      <c r="C8" s="109"/>
      <c r="D8" s="125"/>
      <c r="E8" s="109"/>
      <c r="F8" s="121"/>
      <c r="G8" s="109"/>
      <c r="H8" s="394" t="e">
        <f t="shared" ref="H8:H33" si="1">D8/D$35</f>
        <v>#DIV/0!</v>
      </c>
      <c r="I8" s="400"/>
      <c r="J8" s="108" t="s">
        <v>523</v>
      </c>
      <c r="K8" s="109"/>
      <c r="L8" s="125"/>
      <c r="M8" s="109"/>
      <c r="N8" s="121"/>
      <c r="O8" s="109"/>
      <c r="P8" s="394" t="e">
        <f t="shared" si="0"/>
        <v>#DIV/0!</v>
      </c>
      <c r="Q8" s="400"/>
    </row>
    <row r="9" spans="1:17" x14ac:dyDescent="0.35">
      <c r="B9" s="108" t="s">
        <v>524</v>
      </c>
      <c r="C9" s="109"/>
      <c r="D9" s="125"/>
      <c r="E9" s="109"/>
      <c r="F9" s="121"/>
      <c r="G9" s="109"/>
      <c r="H9" s="394" t="e">
        <f t="shared" si="1"/>
        <v>#DIV/0!</v>
      </c>
      <c r="I9" s="400"/>
      <c r="J9" s="108" t="s">
        <v>524</v>
      </c>
      <c r="K9" s="109"/>
      <c r="L9" s="125"/>
      <c r="M9" s="109"/>
      <c r="N9" s="121"/>
      <c r="O9" s="109"/>
      <c r="P9" s="394" t="e">
        <f t="shared" si="0"/>
        <v>#DIV/0!</v>
      </c>
      <c r="Q9" s="400"/>
    </row>
    <row r="10" spans="1:17" x14ac:dyDescent="0.35">
      <c r="B10" s="108" t="s">
        <v>525</v>
      </c>
      <c r="C10" s="109"/>
      <c r="D10" s="127"/>
      <c r="E10" s="109"/>
      <c r="F10" s="126"/>
      <c r="G10" s="109"/>
      <c r="H10" s="394" t="e">
        <f t="shared" si="1"/>
        <v>#DIV/0!</v>
      </c>
      <c r="I10" s="400"/>
      <c r="J10" s="108" t="s">
        <v>525</v>
      </c>
      <c r="K10" s="109"/>
      <c r="L10" s="127"/>
      <c r="M10" s="109"/>
      <c r="N10" s="126"/>
      <c r="O10" s="109"/>
      <c r="P10" s="394" t="e">
        <f t="shared" si="0"/>
        <v>#DIV/0!</v>
      </c>
      <c r="Q10" s="400"/>
    </row>
    <row r="11" spans="1:17" x14ac:dyDescent="0.35">
      <c r="B11" s="108" t="s">
        <v>526</v>
      </c>
      <c r="C11" s="109"/>
      <c r="D11" s="127"/>
      <c r="E11" s="109"/>
      <c r="F11" s="126"/>
      <c r="G11" s="109"/>
      <c r="H11" s="394" t="e">
        <f t="shared" si="1"/>
        <v>#DIV/0!</v>
      </c>
      <c r="I11" s="400"/>
      <c r="J11" s="108" t="s">
        <v>526</v>
      </c>
      <c r="K11" s="109"/>
      <c r="L11" s="127"/>
      <c r="M11" s="109"/>
      <c r="N11" s="126"/>
      <c r="O11" s="109"/>
      <c r="P11" s="394" t="e">
        <f t="shared" si="0"/>
        <v>#DIV/0!</v>
      </c>
      <c r="Q11" s="400"/>
    </row>
    <row r="12" spans="1:17" x14ac:dyDescent="0.35">
      <c r="B12" s="108" t="s">
        <v>185</v>
      </c>
      <c r="C12" s="109"/>
      <c r="D12" s="125"/>
      <c r="E12" s="109"/>
      <c r="F12" s="121"/>
      <c r="G12" s="109"/>
      <c r="H12" s="394" t="e">
        <f t="shared" si="1"/>
        <v>#DIV/0!</v>
      </c>
      <c r="I12" s="400"/>
      <c r="J12" s="108" t="s">
        <v>185</v>
      </c>
      <c r="K12" s="109"/>
      <c r="L12" s="125"/>
      <c r="M12" s="109"/>
      <c r="N12" s="121"/>
      <c r="O12" s="109"/>
      <c r="P12" s="394" t="e">
        <f t="shared" si="0"/>
        <v>#DIV/0!</v>
      </c>
      <c r="Q12" s="400"/>
    </row>
    <row r="13" spans="1:17" x14ac:dyDescent="0.35">
      <c r="B13" s="108" t="s">
        <v>185</v>
      </c>
      <c r="C13" s="109"/>
      <c r="D13" s="125"/>
      <c r="E13" s="109"/>
      <c r="F13" s="121"/>
      <c r="G13" s="109"/>
      <c r="H13" s="394" t="e">
        <f t="shared" si="1"/>
        <v>#DIV/0!</v>
      </c>
      <c r="I13" s="400"/>
      <c r="J13" s="108" t="s">
        <v>185</v>
      </c>
      <c r="K13" s="109"/>
      <c r="L13" s="125"/>
      <c r="M13" s="109"/>
      <c r="N13" s="121"/>
      <c r="O13" s="109"/>
      <c r="P13" s="394" t="e">
        <f t="shared" si="0"/>
        <v>#DIV/0!</v>
      </c>
      <c r="Q13" s="400"/>
    </row>
    <row r="14" spans="1:17" x14ac:dyDescent="0.35">
      <c r="B14" s="386" t="s">
        <v>527</v>
      </c>
      <c r="C14" s="109"/>
      <c r="D14" s="387">
        <f>SUM(D7:D13)</f>
        <v>0</v>
      </c>
      <c r="E14" s="109"/>
      <c r="F14" s="386"/>
      <c r="G14" s="109"/>
      <c r="H14" s="395" t="e">
        <f t="shared" si="1"/>
        <v>#DIV/0!</v>
      </c>
      <c r="I14" s="400"/>
      <c r="J14" s="386" t="s">
        <v>527</v>
      </c>
      <c r="K14" s="109"/>
      <c r="L14" s="387">
        <f>SUM(L7:L13)</f>
        <v>0</v>
      </c>
      <c r="M14" s="109"/>
      <c r="N14" s="386"/>
      <c r="O14" s="109"/>
      <c r="P14" s="395" t="e">
        <f t="shared" si="0"/>
        <v>#DIV/0!</v>
      </c>
      <c r="Q14" s="400"/>
    </row>
    <row r="15" spans="1:17" x14ac:dyDescent="0.35">
      <c r="B15" s="108" t="s">
        <v>414</v>
      </c>
      <c r="C15" s="109"/>
      <c r="D15" s="127"/>
      <c r="E15" s="109"/>
      <c r="F15" s="126"/>
      <c r="G15" s="109"/>
      <c r="H15" s="394" t="e">
        <f t="shared" si="1"/>
        <v>#DIV/0!</v>
      </c>
      <c r="I15" s="400"/>
      <c r="J15" s="108" t="s">
        <v>414</v>
      </c>
      <c r="K15" s="109"/>
      <c r="L15" s="127"/>
      <c r="M15" s="109"/>
      <c r="N15" s="126"/>
      <c r="O15" s="109"/>
      <c r="P15" s="394" t="e">
        <f t="shared" si="0"/>
        <v>#DIV/0!</v>
      </c>
      <c r="Q15" s="400"/>
    </row>
    <row r="16" spans="1:17" x14ac:dyDescent="0.35">
      <c r="B16" s="108" t="s">
        <v>422</v>
      </c>
      <c r="C16" s="109"/>
      <c r="D16" s="125"/>
      <c r="E16" s="109"/>
      <c r="F16" s="121"/>
      <c r="G16" s="109"/>
      <c r="H16" s="394" t="e">
        <f t="shared" si="1"/>
        <v>#DIV/0!</v>
      </c>
      <c r="I16" s="400"/>
      <c r="J16" s="108" t="s">
        <v>422</v>
      </c>
      <c r="K16" s="109"/>
      <c r="L16" s="125"/>
      <c r="M16" s="109"/>
      <c r="N16" s="121"/>
      <c r="O16" s="109"/>
      <c r="P16" s="394" t="e">
        <f t="shared" si="0"/>
        <v>#DIV/0!</v>
      </c>
      <c r="Q16" s="400"/>
    </row>
    <row r="17" spans="2:17" x14ac:dyDescent="0.35">
      <c r="B17" s="108" t="s">
        <v>528</v>
      </c>
      <c r="C17" s="109"/>
      <c r="D17" s="127"/>
      <c r="E17" s="109"/>
      <c r="F17" s="121"/>
      <c r="G17" s="109"/>
      <c r="H17" s="394" t="e">
        <f t="shared" si="1"/>
        <v>#DIV/0!</v>
      </c>
      <c r="I17" s="400"/>
      <c r="J17" s="108" t="s">
        <v>528</v>
      </c>
      <c r="K17" s="109"/>
      <c r="L17" s="127"/>
      <c r="M17" s="109"/>
      <c r="N17" s="121"/>
      <c r="O17" s="109"/>
      <c r="P17" s="394" t="e">
        <f t="shared" si="0"/>
        <v>#DIV/0!</v>
      </c>
      <c r="Q17" s="400"/>
    </row>
    <row r="18" spans="2:17" ht="15.65" customHeight="1" x14ac:dyDescent="0.35">
      <c r="B18" s="108" t="s">
        <v>423</v>
      </c>
      <c r="C18" s="109"/>
      <c r="D18" s="127"/>
      <c r="E18" s="109"/>
      <c r="F18" s="126"/>
      <c r="G18" s="109"/>
      <c r="H18" s="394" t="e">
        <f t="shared" si="1"/>
        <v>#DIV/0!</v>
      </c>
      <c r="I18" s="400"/>
      <c r="J18" s="108" t="s">
        <v>423</v>
      </c>
      <c r="K18" s="109"/>
      <c r="L18" s="127"/>
      <c r="M18" s="109"/>
      <c r="N18" s="126"/>
      <c r="O18" s="109"/>
      <c r="P18" s="394" t="e">
        <f t="shared" si="0"/>
        <v>#DIV/0!</v>
      </c>
      <c r="Q18" s="400"/>
    </row>
    <row r="19" spans="2:17" x14ac:dyDescent="0.35">
      <c r="B19" s="108" t="s">
        <v>529</v>
      </c>
      <c r="C19" s="109"/>
      <c r="D19" s="125"/>
      <c r="E19" s="109"/>
      <c r="F19" s="121"/>
      <c r="G19" s="109"/>
      <c r="H19" s="396" t="e">
        <f t="shared" si="1"/>
        <v>#DIV/0!</v>
      </c>
      <c r="I19" s="400"/>
      <c r="J19" s="108" t="s">
        <v>529</v>
      </c>
      <c r="K19" s="109"/>
      <c r="L19" s="125"/>
      <c r="M19" s="109"/>
      <c r="N19" s="121"/>
      <c r="O19" s="109"/>
      <c r="P19" s="396" t="e">
        <f t="shared" si="0"/>
        <v>#DIV/0!</v>
      </c>
      <c r="Q19" s="400"/>
    </row>
    <row r="20" spans="2:17" x14ac:dyDescent="0.35">
      <c r="B20" s="386" t="s">
        <v>530</v>
      </c>
      <c r="C20" s="109"/>
      <c r="D20" s="387">
        <f>SUM(D15:D19)</f>
        <v>0</v>
      </c>
      <c r="E20" s="109"/>
      <c r="F20" s="386"/>
      <c r="G20" s="109"/>
      <c r="H20" s="395" t="e">
        <f t="shared" si="1"/>
        <v>#DIV/0!</v>
      </c>
      <c r="I20" s="400"/>
      <c r="J20" s="386" t="s">
        <v>530</v>
      </c>
      <c r="K20" s="109"/>
      <c r="L20" s="387">
        <f>SUM(L15:L19)</f>
        <v>0</v>
      </c>
      <c r="M20" s="109"/>
      <c r="N20" s="386"/>
      <c r="O20" s="109"/>
      <c r="P20" s="395" t="e">
        <f t="shared" si="0"/>
        <v>#DIV/0!</v>
      </c>
      <c r="Q20" s="400"/>
    </row>
    <row r="21" spans="2:17" x14ac:dyDescent="0.35">
      <c r="B21" s="108" t="s">
        <v>409</v>
      </c>
      <c r="C21" s="109"/>
      <c r="D21" s="127"/>
      <c r="E21" s="109"/>
      <c r="F21" s="121"/>
      <c r="G21" s="109"/>
      <c r="H21" s="394" t="e">
        <f t="shared" si="1"/>
        <v>#DIV/0!</v>
      </c>
      <c r="I21" s="400"/>
      <c r="J21" s="108" t="s">
        <v>409</v>
      </c>
      <c r="K21" s="109"/>
      <c r="L21" s="127"/>
      <c r="M21" s="109"/>
      <c r="N21" s="121"/>
      <c r="O21" s="109"/>
      <c r="P21" s="394" t="e">
        <f t="shared" si="0"/>
        <v>#DIV/0!</v>
      </c>
      <c r="Q21" s="400"/>
    </row>
    <row r="22" spans="2:17" x14ac:dyDescent="0.35">
      <c r="B22" s="108" t="s">
        <v>531</v>
      </c>
      <c r="C22" s="109"/>
      <c r="D22" s="125"/>
      <c r="E22" s="109"/>
      <c r="F22" s="121"/>
      <c r="G22" s="109"/>
      <c r="H22" s="394" t="e">
        <f t="shared" si="1"/>
        <v>#DIV/0!</v>
      </c>
      <c r="I22" s="400"/>
      <c r="J22" s="108" t="s">
        <v>531</v>
      </c>
      <c r="K22" s="109"/>
      <c r="L22" s="125"/>
      <c r="M22" s="109"/>
      <c r="N22" s="121"/>
      <c r="O22" s="109"/>
      <c r="P22" s="394" t="e">
        <f t="shared" si="0"/>
        <v>#DIV/0!</v>
      </c>
      <c r="Q22" s="400"/>
    </row>
    <row r="23" spans="2:17" x14ac:dyDescent="0.35">
      <c r="B23" s="108" t="s">
        <v>185</v>
      </c>
      <c r="C23" s="109"/>
      <c r="D23" s="127"/>
      <c r="E23" s="109"/>
      <c r="F23" s="126"/>
      <c r="G23" s="109"/>
      <c r="H23" s="394" t="e">
        <f t="shared" si="1"/>
        <v>#DIV/0!</v>
      </c>
      <c r="I23" s="400"/>
      <c r="J23" s="108" t="s">
        <v>185</v>
      </c>
      <c r="K23" s="109"/>
      <c r="L23" s="127"/>
      <c r="M23" s="109"/>
      <c r="N23" s="126"/>
      <c r="O23" s="109"/>
      <c r="P23" s="394" t="e">
        <f t="shared" si="0"/>
        <v>#DIV/0!</v>
      </c>
      <c r="Q23" s="400"/>
    </row>
    <row r="24" spans="2:17" x14ac:dyDescent="0.35">
      <c r="B24" s="108" t="s">
        <v>185</v>
      </c>
      <c r="C24" s="109"/>
      <c r="D24" s="127"/>
      <c r="E24" s="109"/>
      <c r="F24" s="121"/>
      <c r="G24" s="109"/>
      <c r="H24" s="396" t="e">
        <f t="shared" si="1"/>
        <v>#DIV/0!</v>
      </c>
      <c r="I24" s="400"/>
      <c r="J24" s="108" t="s">
        <v>185</v>
      </c>
      <c r="K24" s="109"/>
      <c r="L24" s="127"/>
      <c r="M24" s="109"/>
      <c r="N24" s="121"/>
      <c r="O24" s="109"/>
      <c r="P24" s="396" t="e">
        <f t="shared" si="0"/>
        <v>#DIV/0!</v>
      </c>
      <c r="Q24" s="400"/>
    </row>
    <row r="25" spans="2:17" x14ac:dyDescent="0.35">
      <c r="B25" s="386" t="s">
        <v>532</v>
      </c>
      <c r="C25" s="109"/>
      <c r="D25" s="387">
        <f>SUM(D21:D24)</f>
        <v>0</v>
      </c>
      <c r="E25" s="109"/>
      <c r="F25" s="386"/>
      <c r="G25" s="109"/>
      <c r="H25" s="395" t="e">
        <f t="shared" si="1"/>
        <v>#DIV/0!</v>
      </c>
      <c r="I25" s="400"/>
      <c r="J25" s="386" t="s">
        <v>532</v>
      </c>
      <c r="K25" s="109"/>
      <c r="L25" s="387">
        <f>SUM(L21:L24)</f>
        <v>0</v>
      </c>
      <c r="M25" s="109"/>
      <c r="N25" s="386"/>
      <c r="O25" s="109"/>
      <c r="P25" s="395" t="e">
        <f t="shared" si="0"/>
        <v>#DIV/0!</v>
      </c>
      <c r="Q25" s="400"/>
    </row>
    <row r="26" spans="2:17" x14ac:dyDescent="0.35">
      <c r="B26" s="108" t="s">
        <v>533</v>
      </c>
      <c r="C26" s="109"/>
      <c r="D26" s="127"/>
      <c r="E26" s="109"/>
      <c r="F26" s="126"/>
      <c r="G26" s="109"/>
      <c r="H26" s="394" t="e">
        <f t="shared" si="1"/>
        <v>#DIV/0!</v>
      </c>
      <c r="I26" s="400"/>
      <c r="J26" s="108" t="s">
        <v>533</v>
      </c>
      <c r="K26" s="109"/>
      <c r="L26" s="127"/>
      <c r="M26" s="109"/>
      <c r="N26" s="126"/>
      <c r="O26" s="109"/>
      <c r="P26" s="394" t="e">
        <f t="shared" si="0"/>
        <v>#DIV/0!</v>
      </c>
      <c r="Q26" s="400"/>
    </row>
    <row r="27" spans="2:17" x14ac:dyDescent="0.35">
      <c r="B27" s="108" t="s">
        <v>534</v>
      </c>
      <c r="C27" s="109"/>
      <c r="D27" s="125"/>
      <c r="E27" s="109"/>
      <c r="F27" s="121"/>
      <c r="G27" s="109"/>
      <c r="H27" s="394" t="e">
        <f t="shared" si="1"/>
        <v>#DIV/0!</v>
      </c>
      <c r="I27" s="400"/>
      <c r="J27" s="108" t="s">
        <v>534</v>
      </c>
      <c r="K27" s="109"/>
      <c r="L27" s="125"/>
      <c r="M27" s="109"/>
      <c r="N27" s="121"/>
      <c r="O27" s="109"/>
      <c r="P27" s="394" t="e">
        <f t="shared" si="0"/>
        <v>#DIV/0!</v>
      </c>
      <c r="Q27" s="400"/>
    </row>
    <row r="28" spans="2:17" x14ac:dyDescent="0.35">
      <c r="B28" s="108" t="s">
        <v>185</v>
      </c>
      <c r="C28" s="109"/>
      <c r="D28" s="125"/>
      <c r="E28" s="109"/>
      <c r="F28" s="121"/>
      <c r="G28" s="109"/>
      <c r="H28" s="394" t="e">
        <f t="shared" si="1"/>
        <v>#DIV/0!</v>
      </c>
      <c r="I28" s="400"/>
      <c r="J28" s="108" t="s">
        <v>185</v>
      </c>
      <c r="K28" s="109"/>
      <c r="L28" s="125"/>
      <c r="M28" s="109"/>
      <c r="N28" s="121"/>
      <c r="O28" s="109"/>
      <c r="P28" s="394" t="e">
        <f t="shared" si="0"/>
        <v>#DIV/0!</v>
      </c>
      <c r="Q28" s="400"/>
    </row>
    <row r="29" spans="2:17" x14ac:dyDescent="0.35">
      <c r="B29" s="386" t="s">
        <v>535</v>
      </c>
      <c r="C29" s="109"/>
      <c r="D29" s="387">
        <f>SUM(D26:D28)</f>
        <v>0</v>
      </c>
      <c r="E29" s="109"/>
      <c r="F29" s="386"/>
      <c r="G29" s="109"/>
      <c r="H29" s="395" t="e">
        <f t="shared" si="1"/>
        <v>#DIV/0!</v>
      </c>
      <c r="I29" s="400"/>
      <c r="J29" s="386" t="s">
        <v>535</v>
      </c>
      <c r="K29" s="109"/>
      <c r="L29" s="387">
        <f>SUM(L26:L28)</f>
        <v>0</v>
      </c>
      <c r="M29" s="109"/>
      <c r="N29" s="386"/>
      <c r="O29" s="109"/>
      <c r="P29" s="395" t="e">
        <f t="shared" si="0"/>
        <v>#DIV/0!</v>
      </c>
      <c r="Q29" s="400"/>
    </row>
    <row r="30" spans="2:17" x14ac:dyDescent="0.35">
      <c r="B30" s="499" t="s">
        <v>661</v>
      </c>
      <c r="C30" s="109"/>
      <c r="D30" s="127"/>
      <c r="E30" s="109"/>
      <c r="F30" s="126"/>
      <c r="G30" s="109"/>
      <c r="H30" s="394" t="e">
        <f t="shared" si="1"/>
        <v>#DIV/0!</v>
      </c>
      <c r="I30" s="400"/>
      <c r="J30" s="499" t="s">
        <v>661</v>
      </c>
      <c r="K30" s="109"/>
      <c r="L30" s="127"/>
      <c r="M30" s="109"/>
      <c r="N30" s="126"/>
      <c r="O30" s="109"/>
      <c r="P30" s="394" t="e">
        <f t="shared" si="0"/>
        <v>#DIV/0!</v>
      </c>
      <c r="Q30" s="400"/>
    </row>
    <row r="31" spans="2:17" x14ac:dyDescent="0.35">
      <c r="B31" s="108" t="s">
        <v>185</v>
      </c>
      <c r="C31" s="109"/>
      <c r="D31" s="127"/>
      <c r="E31" s="109"/>
      <c r="F31" s="126"/>
      <c r="G31" s="109"/>
      <c r="H31" s="396" t="e">
        <f t="shared" si="1"/>
        <v>#DIV/0!</v>
      </c>
      <c r="I31" s="400"/>
      <c r="J31" s="108" t="s">
        <v>185</v>
      </c>
      <c r="K31" s="109"/>
      <c r="L31" s="127"/>
      <c r="M31" s="109"/>
      <c r="N31" s="126"/>
      <c r="O31" s="109"/>
      <c r="P31" s="396" t="e">
        <f t="shared" si="0"/>
        <v>#DIV/0!</v>
      </c>
      <c r="Q31" s="400"/>
    </row>
    <row r="32" spans="2:17" x14ac:dyDescent="0.35">
      <c r="B32" s="108" t="s">
        <v>185</v>
      </c>
      <c r="C32" s="109"/>
      <c r="D32" s="127"/>
      <c r="E32" s="109"/>
      <c r="F32" s="129"/>
      <c r="G32" s="109"/>
      <c r="H32" s="394" t="e">
        <f t="shared" si="1"/>
        <v>#DIV/0!</v>
      </c>
      <c r="I32" s="400"/>
      <c r="J32" s="108" t="s">
        <v>185</v>
      </c>
      <c r="K32" s="109"/>
      <c r="L32" s="127"/>
      <c r="M32" s="109"/>
      <c r="N32" s="129"/>
      <c r="O32" s="109"/>
      <c r="P32" s="394" t="e">
        <f t="shared" si="0"/>
        <v>#DIV/0!</v>
      </c>
      <c r="Q32" s="400"/>
    </row>
    <row r="33" spans="1:23" x14ac:dyDescent="0.35">
      <c r="B33" s="386" t="s">
        <v>536</v>
      </c>
      <c r="C33" s="109"/>
      <c r="D33" s="387">
        <f>SUM(D30:D32)</f>
        <v>0</v>
      </c>
      <c r="E33" s="109"/>
      <c r="F33" s="386"/>
      <c r="G33" s="109"/>
      <c r="H33" s="395" t="e">
        <f t="shared" si="1"/>
        <v>#DIV/0!</v>
      </c>
      <c r="I33" s="400"/>
      <c r="J33" s="386" t="s">
        <v>536</v>
      </c>
      <c r="K33" s="109"/>
      <c r="L33" s="387">
        <f>SUM(L30:L32)</f>
        <v>0</v>
      </c>
      <c r="M33" s="109"/>
      <c r="N33" s="386"/>
      <c r="O33" s="109"/>
      <c r="P33" s="395" t="e">
        <f t="shared" si="0"/>
        <v>#DIV/0!</v>
      </c>
      <c r="Q33" s="400"/>
    </row>
    <row r="34" spans="1:23" x14ac:dyDescent="0.35">
      <c r="B34" s="131"/>
      <c r="D34" s="132"/>
      <c r="H34" s="397"/>
      <c r="I34" s="400"/>
      <c r="J34" s="131"/>
      <c r="L34" s="132"/>
      <c r="P34" s="397"/>
      <c r="Q34" s="400"/>
    </row>
    <row r="35" spans="1:23" ht="28.5" customHeight="1" x14ac:dyDescent="0.35">
      <c r="B35" s="384" t="s">
        <v>632</v>
      </c>
      <c r="C35" s="112"/>
      <c r="D35" s="372">
        <f>D14+D25+D33+D20+D29</f>
        <v>0</v>
      </c>
      <c r="E35" s="399"/>
      <c r="F35" s="386"/>
      <c r="G35" s="112"/>
      <c r="H35" s="398" t="e">
        <f>H14+H25+H33+H20+H29</f>
        <v>#DIV/0!</v>
      </c>
      <c r="I35" s="400"/>
      <c r="J35" s="384" t="s">
        <v>632</v>
      </c>
      <c r="K35" s="112"/>
      <c r="L35" s="372">
        <f>L14+L25+L33+L20+L29</f>
        <v>0</v>
      </c>
      <c r="M35" s="399"/>
      <c r="N35" s="386"/>
      <c r="O35" s="112"/>
      <c r="P35" s="398" t="e">
        <f>P14+P25+P33+P20+P29</f>
        <v>#DIV/0!</v>
      </c>
      <c r="Q35" s="400"/>
    </row>
    <row r="36" spans="1:23" ht="18.75" customHeight="1" x14ac:dyDescent="0.35">
      <c r="I36" s="400"/>
      <c r="Q36" s="400"/>
    </row>
    <row r="37" spans="1:23" s="389" customFormat="1" x14ac:dyDescent="0.35">
      <c r="B37" s="403" t="s">
        <v>633</v>
      </c>
      <c r="C37" s="359"/>
      <c r="D37" s="390"/>
      <c r="E37" s="359"/>
      <c r="F37" s="359"/>
      <c r="G37" s="359"/>
      <c r="H37" s="391"/>
      <c r="I37" s="401"/>
      <c r="J37" s="403" t="s">
        <v>633</v>
      </c>
      <c r="K37" s="359"/>
      <c r="L37" s="390"/>
      <c r="M37" s="359"/>
      <c r="N37" s="359"/>
      <c r="O37" s="359"/>
      <c r="P37" s="391"/>
      <c r="Q37" s="401"/>
    </row>
    <row r="38" spans="1:23" s="389" customFormat="1" ht="17.5" customHeight="1" x14ac:dyDescent="0.35">
      <c r="A38" s="392"/>
      <c r="B38" s="361" t="s">
        <v>634</v>
      </c>
      <c r="D38" s="374"/>
      <c r="F38" s="369" t="e">
        <f>D38/D$42</f>
        <v>#DIV/0!</v>
      </c>
      <c r="H38" s="105"/>
      <c r="I38" s="400"/>
      <c r="J38" s="361" t="s">
        <v>634</v>
      </c>
      <c r="L38" s="374"/>
      <c r="N38" s="369" t="e">
        <f>L38/L$42</f>
        <v>#DIV/0!</v>
      </c>
      <c r="P38" s="105"/>
      <c r="Q38" s="400"/>
    </row>
    <row r="39" spans="1:23" s="389" customFormat="1" ht="17.5" customHeight="1" x14ac:dyDescent="0.35">
      <c r="A39" s="392"/>
      <c r="B39" s="361"/>
      <c r="D39" s="374"/>
      <c r="F39" s="369" t="e">
        <f>D39/D$42</f>
        <v>#DIV/0!</v>
      </c>
      <c r="H39" s="105"/>
      <c r="I39" s="400"/>
      <c r="J39" s="361"/>
      <c r="L39" s="374"/>
      <c r="N39" s="369" t="e">
        <f>L39/L$42</f>
        <v>#DIV/0!</v>
      </c>
      <c r="P39" s="105"/>
      <c r="Q39" s="400"/>
    </row>
    <row r="40" spans="1:23" s="389" customFormat="1" ht="17.5" customHeight="1" x14ac:dyDescent="0.35">
      <c r="A40" s="392"/>
      <c r="B40" s="361"/>
      <c r="D40" s="374"/>
      <c r="F40" s="369" t="e">
        <f>D40/D$42</f>
        <v>#DIV/0!</v>
      </c>
      <c r="H40" s="105"/>
      <c r="I40" s="401"/>
      <c r="J40" s="361"/>
      <c r="L40" s="374"/>
      <c r="N40" s="369" t="e">
        <f>L40/L$42</f>
        <v>#DIV/0!</v>
      </c>
      <c r="P40" s="105"/>
      <c r="Q40" s="401"/>
    </row>
    <row r="41" spans="1:23" s="389" customFormat="1" ht="17.5" customHeight="1" x14ac:dyDescent="0.35">
      <c r="A41" s="392"/>
      <c r="B41" s="361"/>
      <c r="D41" s="374"/>
      <c r="F41" s="369" t="e">
        <f>D41/D$42</f>
        <v>#DIV/0!</v>
      </c>
      <c r="H41" s="105"/>
      <c r="I41" s="401"/>
      <c r="J41" s="361"/>
      <c r="L41" s="374"/>
      <c r="N41" s="369" t="e">
        <f>L41/L$42</f>
        <v>#DIV/0!</v>
      </c>
      <c r="P41" s="105"/>
      <c r="Q41" s="401"/>
    </row>
    <row r="42" spans="1:23" s="389" customFormat="1" ht="22" customHeight="1" x14ac:dyDescent="0.35">
      <c r="A42" s="392"/>
      <c r="B42" s="365" t="s">
        <v>635</v>
      </c>
      <c r="D42" s="375">
        <f>SUM(D38:D41)</f>
        <v>0</v>
      </c>
      <c r="F42" s="414" t="e">
        <f>D42/D$42</f>
        <v>#DIV/0!</v>
      </c>
      <c r="H42" s="105"/>
      <c r="I42" s="401"/>
      <c r="J42" s="365" t="s">
        <v>635</v>
      </c>
      <c r="L42" s="375">
        <f>SUM(L38:L41)</f>
        <v>0</v>
      </c>
      <c r="N42" s="414" t="e">
        <f>L42/L$42</f>
        <v>#DIV/0!</v>
      </c>
      <c r="P42" s="105"/>
      <c r="Q42" s="401"/>
    </row>
    <row r="43" spans="1:23" s="389" customFormat="1" ht="16.5" customHeight="1" x14ac:dyDescent="0.35">
      <c r="A43" s="392"/>
      <c r="B43" s="364"/>
      <c r="D43" s="413"/>
      <c r="F43" s="400"/>
      <c r="H43" s="105"/>
      <c r="I43" s="401"/>
      <c r="J43" s="364"/>
      <c r="L43" s="413"/>
      <c r="N43" s="400"/>
      <c r="P43" s="105"/>
      <c r="Q43" s="401"/>
    </row>
    <row r="44" spans="1:23" s="389" customFormat="1" ht="23.15" customHeight="1" x14ac:dyDescent="0.35">
      <c r="B44" s="365" t="s">
        <v>636</v>
      </c>
      <c r="D44" s="402">
        <f>SUM(D35+D42)</f>
        <v>0</v>
      </c>
      <c r="F44" s="105"/>
      <c r="H44" s="105"/>
      <c r="I44" s="401"/>
      <c r="J44" s="365" t="s">
        <v>636</v>
      </c>
      <c r="L44" s="402">
        <f>SUM(L35+L42)</f>
        <v>0</v>
      </c>
      <c r="N44" s="105"/>
      <c r="P44" s="105"/>
      <c r="Q44" s="401"/>
    </row>
    <row r="45" spans="1:23" s="410" customFormat="1" ht="23.15" customHeight="1" x14ac:dyDescent="0.35">
      <c r="B45" s="412"/>
      <c r="D45" s="406"/>
      <c r="F45" s="409"/>
      <c r="H45" s="405"/>
      <c r="J45" s="412"/>
      <c r="L45" s="406"/>
      <c r="N45" s="409"/>
      <c r="P45" s="405"/>
      <c r="R45" s="407"/>
      <c r="S45" s="408"/>
      <c r="T45" s="406"/>
      <c r="U45" s="409"/>
    </row>
    <row r="46" spans="1:23" x14ac:dyDescent="0.35">
      <c r="B46" s="411" t="s">
        <v>637</v>
      </c>
      <c r="C46" s="128"/>
      <c r="D46" s="416" t="e">
        <f>D35/D44</f>
        <v>#DIV/0!</v>
      </c>
      <c r="E46" s="128"/>
      <c r="G46" s="128"/>
      <c r="H46" s="128"/>
      <c r="J46" s="411" t="s">
        <v>637</v>
      </c>
      <c r="K46" s="128"/>
      <c r="L46" s="416" t="e">
        <f>L35/L44</f>
        <v>#DIV/0!</v>
      </c>
      <c r="M46" s="128"/>
      <c r="O46" s="128"/>
      <c r="P46" s="128"/>
      <c r="T46" s="128"/>
      <c r="W46" s="400"/>
    </row>
    <row r="47" spans="1:23" x14ac:dyDescent="0.35">
      <c r="B47" s="404" t="s">
        <v>638</v>
      </c>
      <c r="C47" s="128"/>
      <c r="D47" s="416" t="e">
        <f>D42/D44</f>
        <v>#DIV/0!</v>
      </c>
      <c r="E47" s="128"/>
      <c r="F47" s="400"/>
      <c r="G47" s="128"/>
      <c r="H47" s="128"/>
      <c r="J47" s="404" t="s">
        <v>638</v>
      </c>
      <c r="K47" s="128"/>
      <c r="L47" s="416" t="e">
        <f>L42/L44</f>
        <v>#DIV/0!</v>
      </c>
      <c r="M47" s="128"/>
      <c r="N47" s="400"/>
      <c r="O47" s="128"/>
      <c r="P47" s="128"/>
    </row>
  </sheetData>
  <sheetProtection selectLockedCells="1"/>
  <mergeCells count="4">
    <mergeCell ref="B3:F3"/>
    <mergeCell ref="B4:H4"/>
    <mergeCell ref="J3:N3"/>
    <mergeCell ref="J4:P4"/>
  </mergeCells>
  <dataValidations count="1">
    <dataValidation type="list" allowBlank="1" showInputMessage="1" showErrorMessage="1" sqref="F35 F15:F19 F7:F13 F21:F28 F30:F33 N35 N15:N19 N7:N13 N21:N28 N30:N33" xr:uid="{5A4F377D-E938-4FA3-8BC9-0E7530D42708}">
      <formula1>"…, Confirmé, Pressenti"</formula1>
    </dataValidation>
  </dataValidations>
  <printOptions horizontalCentered="1"/>
  <pageMargins left="0.23622047244094491" right="0.23622047244094491" top="0.74803149606299213" bottom="0.74803149606299213" header="0.31496062992125984" footer="0.31496062992125984"/>
  <pageSetup scale="78" orientation="portrait" r:id="rId1"/>
  <headerFooter>
    <oddHeader xml:space="preserve">&amp;L&amp;"Arial,Gras"&amp;8Programme d'aide corporative  à la production télévisuelle&amp;"Arial,Normal"
Financement du manque à ganger&amp;10 &amp;C&amp;"Arial,Gras italique"&amp;11
ANNEXE 1.2 STRUCTURE FINANCIÈRE  </oddHead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A5CBD-BD1C-4880-9BE3-F19872A842AD}">
  <sheetPr>
    <pageSetUpPr fitToPage="1"/>
  </sheetPr>
  <dimension ref="A1:AD30"/>
  <sheetViews>
    <sheetView showGridLines="0" topLeftCell="A4" workbookViewId="0">
      <selection activeCell="H41" sqref="H41"/>
    </sheetView>
  </sheetViews>
  <sheetFormatPr baseColWidth="10" defaultColWidth="10.81640625" defaultRowHeight="14.5" x14ac:dyDescent="0.35"/>
  <cols>
    <col min="1" max="1" width="3.26953125" style="502" customWidth="1"/>
    <col min="2" max="2" width="47.26953125" style="502" customWidth="1"/>
    <col min="3" max="3" width="0.81640625" style="502" customWidth="1"/>
    <col min="4" max="4" width="18.54296875" style="502" customWidth="1"/>
    <col min="5" max="5" width="13.54296875" style="502" customWidth="1"/>
    <col min="6" max="6" width="0.81640625" style="502" customWidth="1"/>
    <col min="7" max="7" width="18.54296875" style="502" customWidth="1"/>
    <col min="8" max="8" width="13.54296875" style="502" customWidth="1"/>
    <col min="9" max="9" width="0.81640625" style="502" customWidth="1"/>
    <col min="10" max="13" width="15.54296875" style="502" customWidth="1"/>
    <col min="14" max="14" width="10.54296875" style="502" customWidth="1"/>
    <col min="15" max="15" width="49.453125" style="502" customWidth="1"/>
    <col min="16" max="16" width="0.81640625" style="502" customWidth="1"/>
    <col min="17" max="17" width="18.54296875" style="502" customWidth="1"/>
    <col min="18" max="18" width="13.54296875" style="502" customWidth="1"/>
    <col min="19" max="19" width="0.81640625" style="502" customWidth="1"/>
    <col min="20" max="20" width="18.54296875" style="502" customWidth="1"/>
    <col min="21" max="21" width="13.54296875" style="502" customWidth="1"/>
    <col min="22" max="22" width="0.81640625" style="502" customWidth="1"/>
    <col min="23" max="26" width="15.54296875" style="502" customWidth="1"/>
    <col min="27" max="27" width="10.54296875" style="502" customWidth="1"/>
    <col min="28" max="29" width="10.81640625" style="502"/>
    <col min="30" max="30" width="15.26953125" style="502" customWidth="1"/>
    <col min="31" max="31" width="10.81640625" style="502"/>
    <col min="32" max="32" width="11.453125" style="502" bestFit="1" customWidth="1"/>
    <col min="33" max="33" width="10.81640625" style="502"/>
    <col min="34" max="34" width="12" style="502" bestFit="1" customWidth="1"/>
    <col min="35" max="16384" width="10.81640625" style="502"/>
  </cols>
  <sheetData>
    <row r="1" spans="1:30" ht="20.149999999999999" customHeight="1" x14ac:dyDescent="0.35">
      <c r="A1" s="725"/>
      <c r="B1" s="725"/>
      <c r="C1" s="725"/>
      <c r="D1" s="725"/>
      <c r="E1" s="725"/>
      <c r="F1" s="725"/>
      <c r="G1" s="725"/>
      <c r="H1" s="725"/>
      <c r="I1" s="725"/>
      <c r="J1" s="725"/>
      <c r="K1" s="725"/>
      <c r="L1" s="725"/>
      <c r="M1" s="725"/>
      <c r="N1" s="725"/>
      <c r="O1" s="725"/>
      <c r="P1" s="725"/>
      <c r="Q1" s="725"/>
      <c r="R1" s="725"/>
      <c r="S1" s="500"/>
      <c r="T1" s="500"/>
      <c r="U1" s="500"/>
      <c r="V1" s="500"/>
      <c r="W1" s="501"/>
      <c r="X1" s="501"/>
      <c r="Y1" s="501"/>
      <c r="Z1" s="501"/>
    </row>
    <row r="2" spans="1:30" ht="20.149999999999999" customHeight="1" x14ac:dyDescent="0.35">
      <c r="A2" s="725"/>
      <c r="B2" s="725"/>
      <c r="C2" s="725"/>
      <c r="D2" s="725"/>
      <c r="E2" s="725"/>
      <c r="F2" s="725"/>
      <c r="G2" s="725"/>
      <c r="H2" s="725"/>
      <c r="I2" s="725"/>
      <c r="J2" s="725"/>
      <c r="K2" s="725"/>
      <c r="L2" s="725"/>
      <c r="M2" s="725"/>
      <c r="N2" s="725"/>
      <c r="O2" s="725"/>
      <c r="P2" s="725"/>
      <c r="Q2" s="725"/>
      <c r="R2" s="725"/>
      <c r="S2" s="500"/>
      <c r="T2" s="500"/>
      <c r="U2" s="500"/>
      <c r="V2" s="500"/>
      <c r="W2" s="501"/>
      <c r="X2" s="501"/>
      <c r="Y2" s="501"/>
      <c r="Z2" s="501"/>
    </row>
    <row r="3" spans="1:30" ht="20.149999999999999" customHeight="1" x14ac:dyDescent="0.45">
      <c r="A3" s="503"/>
      <c r="B3" s="726" t="str">
        <f>_xlfn.TEXTJOIN(" - ",,Formulaire!AJ15,Formulaire!AJ33)</f>
        <v/>
      </c>
      <c r="C3" s="726"/>
      <c r="D3" s="726"/>
      <c r="E3" s="726"/>
      <c r="F3" s="726"/>
      <c r="G3" s="726"/>
      <c r="H3" s="726"/>
      <c r="I3" s="726"/>
      <c r="J3" s="726"/>
      <c r="K3" s="726"/>
      <c r="L3" s="726"/>
      <c r="M3" s="503"/>
      <c r="N3" s="503"/>
      <c r="O3" s="503"/>
      <c r="P3" s="503"/>
      <c r="Q3" s="503"/>
      <c r="R3" s="503"/>
      <c r="S3" s="500"/>
      <c r="T3" s="500"/>
      <c r="U3" s="500"/>
      <c r="V3" s="500"/>
      <c r="W3" s="501"/>
      <c r="X3" s="501"/>
      <c r="Y3" s="501"/>
      <c r="Z3" s="501"/>
    </row>
    <row r="5" spans="1:30" ht="21" x14ac:dyDescent="0.5">
      <c r="A5" s="504"/>
      <c r="B5" s="727" t="s">
        <v>663</v>
      </c>
      <c r="C5" s="728"/>
      <c r="D5" s="728"/>
      <c r="E5" s="728"/>
      <c r="F5" s="728"/>
      <c r="G5" s="728"/>
      <c r="H5" s="728"/>
      <c r="I5" s="728"/>
      <c r="J5" s="728"/>
      <c r="K5" s="728"/>
      <c r="L5" s="728"/>
      <c r="M5" s="729"/>
      <c r="N5" s="507"/>
      <c r="O5" s="727" t="s">
        <v>696</v>
      </c>
      <c r="P5" s="728"/>
      <c r="Q5" s="728"/>
      <c r="R5" s="728"/>
      <c r="S5" s="728"/>
      <c r="T5" s="728"/>
      <c r="U5" s="728"/>
      <c r="V5" s="728"/>
      <c r="W5" s="728"/>
      <c r="X5" s="728"/>
      <c r="Y5" s="728"/>
      <c r="Z5" s="729"/>
      <c r="AA5" s="507"/>
    </row>
    <row r="7" spans="1:30" s="508" customFormat="1" ht="18.5" x14ac:dyDescent="0.25">
      <c r="B7" s="509" t="s">
        <v>664</v>
      </c>
      <c r="C7" s="510"/>
      <c r="D7" s="511"/>
      <c r="E7" s="511"/>
      <c r="F7" s="511"/>
      <c r="G7" s="511"/>
      <c r="H7" s="511"/>
      <c r="I7" s="510"/>
      <c r="J7" s="511"/>
      <c r="K7" s="511"/>
      <c r="L7" s="511"/>
      <c r="M7" s="512"/>
      <c r="O7" s="509" t="s">
        <v>664</v>
      </c>
      <c r="P7" s="510"/>
      <c r="Q7" s="511"/>
      <c r="R7" s="511"/>
      <c r="S7" s="511"/>
      <c r="T7" s="511"/>
      <c r="U7" s="511"/>
      <c r="V7" s="510"/>
      <c r="W7" s="511"/>
      <c r="X7" s="511"/>
      <c r="Y7" s="511"/>
      <c r="Z7" s="512"/>
    </row>
    <row r="8" spans="1:30" s="508" customFormat="1" ht="72.650000000000006" customHeight="1" x14ac:dyDescent="0.25">
      <c r="B8" s="513" t="s">
        <v>665</v>
      </c>
      <c r="C8" s="510"/>
      <c r="D8" s="730" t="s">
        <v>666</v>
      </c>
      <c r="E8" s="731"/>
      <c r="F8" s="510"/>
      <c r="G8" s="514" t="s">
        <v>667</v>
      </c>
      <c r="H8" s="515" t="s">
        <v>668</v>
      </c>
      <c r="I8" s="516"/>
      <c r="J8" s="517" t="s">
        <v>669</v>
      </c>
      <c r="K8" s="517" t="s">
        <v>670</v>
      </c>
      <c r="L8" s="732" t="s">
        <v>671</v>
      </c>
      <c r="M8" s="733"/>
      <c r="N8" s="518"/>
      <c r="O8" s="513" t="s">
        <v>665</v>
      </c>
      <c r="P8" s="510"/>
      <c r="Q8" s="730" t="s">
        <v>666</v>
      </c>
      <c r="R8" s="731"/>
      <c r="S8" s="510"/>
      <c r="T8" s="514" t="s">
        <v>667</v>
      </c>
      <c r="U8" s="515" t="s">
        <v>668</v>
      </c>
      <c r="V8" s="516"/>
      <c r="W8" s="517" t="s">
        <v>669</v>
      </c>
      <c r="X8" s="517" t="s">
        <v>670</v>
      </c>
      <c r="Y8" s="732" t="s">
        <v>671</v>
      </c>
      <c r="Z8" s="733"/>
      <c r="AA8" s="518"/>
      <c r="AB8" s="519"/>
      <c r="AC8" s="519"/>
      <c r="AD8" s="519"/>
    </row>
    <row r="9" spans="1:30" s="508" customFormat="1" x14ac:dyDescent="0.25">
      <c r="B9" s="520" t="s">
        <v>673</v>
      </c>
      <c r="D9" s="734" t="s">
        <v>672</v>
      </c>
      <c r="E9" s="735"/>
      <c r="G9" s="521"/>
      <c r="H9" s="522">
        <f t="shared" ref="H9:H16" si="0">+G9</f>
        <v>0</v>
      </c>
      <c r="J9" s="522">
        <f t="shared" ref="J9:J14" si="1">+G9</f>
        <v>0</v>
      </c>
      <c r="K9" s="523"/>
      <c r="L9" s="524">
        <f>+J9</f>
        <v>0</v>
      </c>
      <c r="M9" s="525" t="e">
        <f>L9/G$17</f>
        <v>#DIV/0!</v>
      </c>
      <c r="N9" s="526"/>
      <c r="O9" s="520" t="s">
        <v>673</v>
      </c>
      <c r="Q9" s="734" t="s">
        <v>672</v>
      </c>
      <c r="R9" s="735"/>
      <c r="T9" s="521"/>
      <c r="U9" s="522">
        <f t="shared" ref="U9:U16" si="2">+T9</f>
        <v>0</v>
      </c>
      <c r="W9" s="522">
        <f t="shared" ref="W9:W10" si="3">+T9</f>
        <v>0</v>
      </c>
      <c r="X9" s="523"/>
      <c r="Y9" s="524">
        <f>+W9</f>
        <v>0</v>
      </c>
      <c r="Z9" s="525" t="e">
        <f>Y9/T$17</f>
        <v>#DIV/0!</v>
      </c>
      <c r="AA9" s="526"/>
      <c r="AB9" s="527"/>
      <c r="AC9" s="528"/>
      <c r="AD9" s="526"/>
    </row>
    <row r="10" spans="1:30" s="508" customFormat="1" x14ac:dyDescent="0.25">
      <c r="B10" s="520" t="s">
        <v>662</v>
      </c>
      <c r="D10" s="734" t="s">
        <v>672</v>
      </c>
      <c r="E10" s="735"/>
      <c r="G10" s="521"/>
      <c r="H10" s="522">
        <f t="shared" si="0"/>
        <v>0</v>
      </c>
      <c r="J10" s="522">
        <f t="shared" si="1"/>
        <v>0</v>
      </c>
      <c r="K10" s="523"/>
      <c r="L10" s="529"/>
      <c r="M10" s="529"/>
      <c r="N10" s="527"/>
      <c r="O10" s="520" t="s">
        <v>662</v>
      </c>
      <c r="Q10" s="734" t="s">
        <v>672</v>
      </c>
      <c r="R10" s="735"/>
      <c r="T10" s="521"/>
      <c r="U10" s="522">
        <f t="shared" si="2"/>
        <v>0</v>
      </c>
      <c r="W10" s="522">
        <f t="shared" si="3"/>
        <v>0</v>
      </c>
      <c r="X10" s="523"/>
      <c r="Y10" s="529"/>
      <c r="Z10" s="529"/>
      <c r="AA10" s="527"/>
      <c r="AB10" s="527"/>
      <c r="AC10" s="530"/>
    </row>
    <row r="11" spans="1:30" s="508" customFormat="1" x14ac:dyDescent="0.25">
      <c r="B11" s="520" t="s">
        <v>674</v>
      </c>
      <c r="D11" s="734" t="s">
        <v>672</v>
      </c>
      <c r="E11" s="735"/>
      <c r="G11" s="521"/>
      <c r="H11" s="522">
        <f t="shared" si="0"/>
        <v>0</v>
      </c>
      <c r="J11" s="522">
        <f>+G11</f>
        <v>0</v>
      </c>
      <c r="K11" s="523"/>
      <c r="L11" s="527"/>
      <c r="M11" s="527"/>
      <c r="N11" s="527"/>
      <c r="O11" s="520" t="s">
        <v>674</v>
      </c>
      <c r="Q11" s="734" t="s">
        <v>672</v>
      </c>
      <c r="R11" s="735"/>
      <c r="T11" s="521"/>
      <c r="U11" s="522">
        <f t="shared" si="2"/>
        <v>0</v>
      </c>
      <c r="W11" s="522">
        <f>+T11</f>
        <v>0</v>
      </c>
      <c r="X11" s="523"/>
      <c r="Y11" s="527"/>
      <c r="Z11" s="527"/>
      <c r="AA11" s="527"/>
      <c r="AB11" s="527"/>
      <c r="AC11" s="530"/>
    </row>
    <row r="12" spans="1:30" s="508" customFormat="1" x14ac:dyDescent="0.25">
      <c r="B12" s="520" t="s">
        <v>675</v>
      </c>
      <c r="D12" s="734" t="s">
        <v>672</v>
      </c>
      <c r="E12" s="735"/>
      <c r="G12" s="521"/>
      <c r="H12" s="522">
        <f t="shared" si="0"/>
        <v>0</v>
      </c>
      <c r="J12" s="522">
        <f t="shared" si="1"/>
        <v>0</v>
      </c>
      <c r="K12" s="523"/>
      <c r="L12" s="527"/>
      <c r="M12" s="527"/>
      <c r="N12" s="527"/>
      <c r="O12" s="520" t="s">
        <v>675</v>
      </c>
      <c r="Q12" s="734" t="s">
        <v>672</v>
      </c>
      <c r="R12" s="735"/>
      <c r="T12" s="521"/>
      <c r="U12" s="522">
        <f t="shared" si="2"/>
        <v>0</v>
      </c>
      <c r="W12" s="522">
        <f t="shared" ref="W12:W14" si="4">+T12</f>
        <v>0</v>
      </c>
      <c r="X12" s="523"/>
      <c r="Y12" s="527"/>
      <c r="Z12" s="527"/>
      <c r="AA12" s="527"/>
      <c r="AB12" s="527"/>
      <c r="AC12" s="530"/>
    </row>
    <row r="13" spans="1:30" s="508" customFormat="1" x14ac:dyDescent="0.25">
      <c r="B13" s="520" t="s">
        <v>438</v>
      </c>
      <c r="D13" s="734" t="s">
        <v>672</v>
      </c>
      <c r="E13" s="735"/>
      <c r="G13" s="521"/>
      <c r="H13" s="522">
        <f t="shared" si="0"/>
        <v>0</v>
      </c>
      <c r="J13" s="522">
        <f t="shared" si="1"/>
        <v>0</v>
      </c>
      <c r="K13" s="523"/>
      <c r="L13" s="527"/>
      <c r="M13" s="527"/>
      <c r="N13" s="527"/>
      <c r="O13" s="520" t="s">
        <v>438</v>
      </c>
      <c r="Q13" s="734" t="s">
        <v>672</v>
      </c>
      <c r="R13" s="735"/>
      <c r="T13" s="521"/>
      <c r="U13" s="522">
        <f t="shared" si="2"/>
        <v>0</v>
      </c>
      <c r="W13" s="522">
        <f t="shared" si="4"/>
        <v>0</v>
      </c>
      <c r="X13" s="523"/>
      <c r="Y13" s="527"/>
      <c r="Z13" s="527"/>
      <c r="AA13" s="527"/>
      <c r="AB13" s="527"/>
      <c r="AC13" s="531"/>
    </row>
    <row r="14" spans="1:30" s="508" customFormat="1" x14ac:dyDescent="0.25">
      <c r="B14" s="520" t="s">
        <v>438</v>
      </c>
      <c r="D14" s="734" t="s">
        <v>676</v>
      </c>
      <c r="E14" s="735"/>
      <c r="G14" s="521"/>
      <c r="H14" s="522">
        <f t="shared" si="0"/>
        <v>0</v>
      </c>
      <c r="J14" s="522">
        <f t="shared" si="1"/>
        <v>0</v>
      </c>
      <c r="K14" s="523"/>
      <c r="L14" s="527"/>
      <c r="M14" s="527"/>
      <c r="N14" s="527"/>
      <c r="O14" s="520" t="s">
        <v>438</v>
      </c>
      <c r="Q14" s="734" t="s">
        <v>676</v>
      </c>
      <c r="R14" s="735"/>
      <c r="T14" s="521"/>
      <c r="U14" s="522">
        <f t="shared" si="2"/>
        <v>0</v>
      </c>
      <c r="W14" s="522">
        <f t="shared" si="4"/>
        <v>0</v>
      </c>
      <c r="X14" s="523"/>
      <c r="Y14" s="527"/>
      <c r="Z14" s="527"/>
      <c r="AA14" s="527"/>
      <c r="AB14" s="527"/>
      <c r="AC14" s="532"/>
    </row>
    <row r="15" spans="1:30" s="508" customFormat="1" x14ac:dyDescent="0.25">
      <c r="B15" s="520" t="s">
        <v>438</v>
      </c>
      <c r="D15" s="734" t="s">
        <v>677</v>
      </c>
      <c r="E15" s="735"/>
      <c r="G15" s="521"/>
      <c r="H15" s="522">
        <f t="shared" si="0"/>
        <v>0</v>
      </c>
      <c r="J15" s="521"/>
      <c r="K15" s="523">
        <f>+G15</f>
        <v>0</v>
      </c>
      <c r="L15" s="527"/>
      <c r="M15" s="527"/>
      <c r="N15" s="527"/>
      <c r="O15" s="520" t="s">
        <v>438</v>
      </c>
      <c r="Q15" s="734" t="s">
        <v>677</v>
      </c>
      <c r="R15" s="735"/>
      <c r="T15" s="521"/>
      <c r="U15" s="522">
        <f t="shared" si="2"/>
        <v>0</v>
      </c>
      <c r="W15" s="521"/>
      <c r="X15" s="523">
        <f>+T15</f>
        <v>0</v>
      </c>
      <c r="Y15" s="527"/>
      <c r="Z15" s="527"/>
      <c r="AA15" s="527"/>
      <c r="AB15" s="527"/>
      <c r="AC15" s="531"/>
    </row>
    <row r="16" spans="1:30" s="508" customFormat="1" x14ac:dyDescent="0.25">
      <c r="B16" s="533" t="s">
        <v>438</v>
      </c>
      <c r="D16" s="736" t="s">
        <v>678</v>
      </c>
      <c r="E16" s="737"/>
      <c r="G16" s="534"/>
      <c r="H16" s="522">
        <f t="shared" si="0"/>
        <v>0</v>
      </c>
      <c r="J16" s="534"/>
      <c r="K16" s="523">
        <f>+G16</f>
        <v>0</v>
      </c>
      <c r="L16" s="527"/>
      <c r="M16" s="527"/>
      <c r="N16" s="527"/>
      <c r="O16" s="533" t="s">
        <v>438</v>
      </c>
      <c r="Q16" s="736" t="s">
        <v>678</v>
      </c>
      <c r="R16" s="737"/>
      <c r="T16" s="534"/>
      <c r="U16" s="522">
        <f t="shared" si="2"/>
        <v>0</v>
      </c>
      <c r="W16" s="534"/>
      <c r="X16" s="523">
        <f>+T16</f>
        <v>0</v>
      </c>
      <c r="Y16" s="527"/>
      <c r="Z16" s="527"/>
      <c r="AA16" s="527"/>
      <c r="AB16" s="527"/>
      <c r="AC16" s="535"/>
    </row>
    <row r="17" spans="2:30" s="508" customFormat="1" ht="22" customHeight="1" x14ac:dyDescent="0.25">
      <c r="B17" s="536" t="s">
        <v>679</v>
      </c>
      <c r="D17" s="537"/>
      <c r="E17" s="512"/>
      <c r="G17" s="538">
        <f>SUM(G9:G16)</f>
        <v>0</v>
      </c>
      <c r="H17" s="539">
        <f>SUM(H9:H16)</f>
        <v>0</v>
      </c>
      <c r="J17" s="538">
        <f>SUM(J9:J16)</f>
        <v>0</v>
      </c>
      <c r="K17" s="538">
        <f>SUM(K9:K16)</f>
        <v>0</v>
      </c>
      <c r="L17" s="540"/>
      <c r="M17" s="540"/>
      <c r="N17" s="540"/>
      <c r="O17" s="536" t="s">
        <v>679</v>
      </c>
      <c r="Q17" s="537"/>
      <c r="R17" s="512"/>
      <c r="T17" s="541">
        <f>SUM(T9:T16)</f>
        <v>0</v>
      </c>
      <c r="U17" s="505">
        <f>SUM(U9:U16)</f>
        <v>0</v>
      </c>
      <c r="W17" s="541">
        <f>SUM(W9:W16)</f>
        <v>0</v>
      </c>
      <c r="X17" s="541">
        <f>SUM(X9:X16)</f>
        <v>0</v>
      </c>
      <c r="Y17" s="540"/>
      <c r="Z17" s="540"/>
      <c r="AA17" s="540"/>
      <c r="AB17" s="540"/>
    </row>
    <row r="18" spans="2:30" s="508" customFormat="1" ht="23.5" customHeight="1" x14ac:dyDescent="0.25">
      <c r="B18" s="542" t="s">
        <v>425</v>
      </c>
      <c r="D18" s="543" t="s">
        <v>680</v>
      </c>
      <c r="E18" s="544"/>
      <c r="G18" s="545">
        <v>0</v>
      </c>
      <c r="H18" s="546"/>
      <c r="J18" s="506"/>
      <c r="K18" s="506"/>
      <c r="M18" s="506"/>
      <c r="N18" s="506"/>
      <c r="O18" s="542" t="s">
        <v>425</v>
      </c>
      <c r="Q18" s="543" t="s">
        <v>680</v>
      </c>
      <c r="R18" s="544"/>
      <c r="T18" s="545">
        <v>0</v>
      </c>
      <c r="U18" s="546"/>
      <c r="W18" s="506"/>
      <c r="X18" s="506"/>
      <c r="Z18" s="506"/>
      <c r="AA18" s="506"/>
    </row>
    <row r="19" spans="2:30" s="508" customFormat="1" ht="22" customHeight="1" x14ac:dyDescent="0.25">
      <c r="B19" s="536" t="s">
        <v>681</v>
      </c>
      <c r="D19" s="537"/>
      <c r="E19" s="547"/>
      <c r="G19" s="548">
        <f>G17+SUM(G18:G18)</f>
        <v>0</v>
      </c>
      <c r="H19" s="549"/>
      <c r="O19" s="536" t="s">
        <v>681</v>
      </c>
      <c r="Q19" s="537"/>
      <c r="R19" s="547"/>
      <c r="T19" s="550">
        <v>13</v>
      </c>
      <c r="U19" s="551"/>
    </row>
    <row r="20" spans="2:30" x14ac:dyDescent="0.35">
      <c r="B20" s="552"/>
      <c r="D20" s="553"/>
      <c r="O20" s="552"/>
      <c r="Q20" s="553"/>
    </row>
    <row r="21" spans="2:30" ht="29" x14ac:dyDescent="0.35">
      <c r="B21" s="554" t="s">
        <v>682</v>
      </c>
      <c r="D21" s="555" t="s">
        <v>682</v>
      </c>
      <c r="E21" s="556" t="s">
        <v>683</v>
      </c>
      <c r="G21" s="556" t="s">
        <v>684</v>
      </c>
      <c r="H21" s="555" t="s">
        <v>674</v>
      </c>
      <c r="I21" s="557"/>
      <c r="J21" s="555" t="s">
        <v>675</v>
      </c>
      <c r="K21" s="555" t="s">
        <v>438</v>
      </c>
      <c r="L21" s="555" t="s">
        <v>676</v>
      </c>
      <c r="M21" s="556" t="s">
        <v>678</v>
      </c>
      <c r="N21" s="558"/>
      <c r="O21" s="554" t="s">
        <v>682</v>
      </c>
      <c r="Q21" s="555" t="s">
        <v>682</v>
      </c>
      <c r="R21" s="556" t="s">
        <v>683</v>
      </c>
      <c r="T21" s="556" t="s">
        <v>684</v>
      </c>
      <c r="U21" s="555" t="s">
        <v>674</v>
      </c>
      <c r="V21" s="557"/>
      <c r="W21" s="555" t="s">
        <v>675</v>
      </c>
      <c r="X21" s="555" t="s">
        <v>438</v>
      </c>
      <c r="Y21" s="555" t="s">
        <v>676</v>
      </c>
      <c r="Z21" s="556" t="s">
        <v>678</v>
      </c>
      <c r="AA21" s="559"/>
      <c r="AB21" s="560"/>
      <c r="AC21" s="561"/>
      <c r="AD21" s="561"/>
    </row>
    <row r="22" spans="2:30" x14ac:dyDescent="0.35">
      <c r="B22" s="562" t="s">
        <v>685</v>
      </c>
      <c r="D22" s="563">
        <f>SUM(E22:E22)</f>
        <v>0</v>
      </c>
      <c r="E22" s="563">
        <f>G18</f>
        <v>0</v>
      </c>
      <c r="G22" s="564"/>
      <c r="H22" s="565"/>
      <c r="J22" s="564"/>
      <c r="K22" s="564"/>
      <c r="L22" s="565"/>
      <c r="M22" s="565"/>
      <c r="N22" s="566"/>
      <c r="O22" s="562" t="s">
        <v>685</v>
      </c>
      <c r="Q22" s="563">
        <f>SUM(R22:R22)</f>
        <v>0</v>
      </c>
      <c r="R22" s="563">
        <f>T18</f>
        <v>0</v>
      </c>
      <c r="T22" s="564"/>
      <c r="U22" s="565"/>
      <c r="W22" s="564"/>
      <c r="X22" s="564"/>
      <c r="Y22" s="565"/>
      <c r="Z22" s="565"/>
      <c r="AA22" s="567"/>
      <c r="AB22" s="568"/>
      <c r="AC22" s="567"/>
      <c r="AD22" s="567"/>
    </row>
    <row r="23" spans="2:30" x14ac:dyDescent="0.35">
      <c r="B23" s="569" t="s">
        <v>401</v>
      </c>
      <c r="D23" s="570">
        <f>IFERROR(SUM(E23:E23),"")</f>
        <v>0</v>
      </c>
      <c r="E23" s="571" t="str">
        <f t="shared" ref="E23" si="5">IFERROR(E22/$C22,"")</f>
        <v/>
      </c>
      <c r="G23" s="572" t="str">
        <f t="shared" ref="G23:H23" si="6">IFERROR(G22/$C22,"")</f>
        <v/>
      </c>
      <c r="H23" s="571" t="str">
        <f t="shared" si="6"/>
        <v/>
      </c>
      <c r="J23" s="572" t="str">
        <f t="shared" ref="J23:M23" si="7">IFERROR(J22/$C22,"")</f>
        <v/>
      </c>
      <c r="K23" s="572" t="str">
        <f t="shared" si="7"/>
        <v/>
      </c>
      <c r="L23" s="571" t="str">
        <f t="shared" si="7"/>
        <v/>
      </c>
      <c r="M23" s="571" t="str">
        <f t="shared" si="7"/>
        <v/>
      </c>
      <c r="N23" s="573"/>
      <c r="O23" s="569" t="s">
        <v>401</v>
      </c>
      <c r="Q23" s="570">
        <f>IFERROR(SUM(R23:R23),"")</f>
        <v>0</v>
      </c>
      <c r="R23" s="571" t="str">
        <f t="shared" ref="R23" si="8">IFERROR(R22/$C22,"")</f>
        <v/>
      </c>
      <c r="T23" s="572" t="str">
        <f t="shared" ref="T23:U23" si="9">IFERROR(T22/$C22,"")</f>
        <v/>
      </c>
      <c r="U23" s="571" t="str">
        <f t="shared" si="9"/>
        <v/>
      </c>
      <c r="W23" s="572" t="str">
        <f t="shared" ref="W23:Z23" si="10">IFERROR(W22/$C22,"")</f>
        <v/>
      </c>
      <c r="X23" s="572" t="str">
        <f t="shared" si="10"/>
        <v/>
      </c>
      <c r="Y23" s="571" t="str">
        <f t="shared" si="10"/>
        <v/>
      </c>
      <c r="Z23" s="571" t="str">
        <f t="shared" si="10"/>
        <v/>
      </c>
      <c r="AA23" s="574"/>
      <c r="AB23" s="575"/>
      <c r="AC23" s="574"/>
      <c r="AD23" s="574"/>
    </row>
    <row r="24" spans="2:30" x14ac:dyDescent="0.35">
      <c r="B24" s="569" t="s">
        <v>686</v>
      </c>
      <c r="D24" s="563">
        <f t="shared" ref="D24:D29" si="11">SUM(E24:E24)</f>
        <v>0</v>
      </c>
      <c r="E24" s="576"/>
      <c r="G24" s="577">
        <f>+J9</f>
        <v>0</v>
      </c>
      <c r="H24" s="563">
        <f>+J11</f>
        <v>0</v>
      </c>
      <c r="J24" s="577">
        <f>+J12</f>
        <v>0</v>
      </c>
      <c r="K24" s="577">
        <f>+J13</f>
        <v>0</v>
      </c>
      <c r="L24" s="563">
        <f>+J14</f>
        <v>0</v>
      </c>
      <c r="M24" s="576"/>
      <c r="N24" s="566"/>
      <c r="O24" s="569" t="s">
        <v>686</v>
      </c>
      <c r="Q24" s="563">
        <f t="shared" ref="Q24:Q29" si="12">SUM(R24:R24)</f>
        <v>0</v>
      </c>
      <c r="R24" s="576"/>
      <c r="T24" s="577">
        <f>+W9</f>
        <v>0</v>
      </c>
      <c r="U24" s="563">
        <f>+W11</f>
        <v>0</v>
      </c>
      <c r="W24" s="577">
        <f>+W12</f>
        <v>0</v>
      </c>
      <c r="X24" s="577">
        <f>+W13</f>
        <v>0</v>
      </c>
      <c r="Y24" s="563">
        <f>+W14</f>
        <v>0</v>
      </c>
      <c r="Z24" s="576"/>
      <c r="AA24" s="567"/>
      <c r="AB24" s="568"/>
      <c r="AC24" s="567"/>
      <c r="AD24" s="567"/>
    </row>
    <row r="25" spans="2:30" x14ac:dyDescent="0.35">
      <c r="B25" s="569" t="s">
        <v>401</v>
      </c>
      <c r="D25" s="570">
        <f t="shared" si="11"/>
        <v>0</v>
      </c>
      <c r="E25" s="571" t="str">
        <f t="shared" ref="E25" si="13">IFERROR(E24/$C24,"")</f>
        <v/>
      </c>
      <c r="G25" s="572" t="str">
        <f t="shared" ref="G25:H25" si="14">IFERROR(G24/$C24,"")</f>
        <v/>
      </c>
      <c r="H25" s="571" t="str">
        <f t="shared" si="14"/>
        <v/>
      </c>
      <c r="J25" s="572" t="str">
        <f t="shared" ref="J25:M25" si="15">IFERROR(J24/$C24,"")</f>
        <v/>
      </c>
      <c r="K25" s="572" t="str">
        <f t="shared" si="15"/>
        <v/>
      </c>
      <c r="L25" s="571" t="str">
        <f t="shared" si="15"/>
        <v/>
      </c>
      <c r="M25" s="571" t="str">
        <f t="shared" si="15"/>
        <v/>
      </c>
      <c r="N25" s="573"/>
      <c r="O25" s="569" t="s">
        <v>401</v>
      </c>
      <c r="Q25" s="570">
        <f t="shared" si="12"/>
        <v>0</v>
      </c>
      <c r="R25" s="571" t="str">
        <f t="shared" ref="R25" si="16">IFERROR(R24/$C24,"")</f>
        <v/>
      </c>
      <c r="T25" s="572" t="str">
        <f t="shared" ref="T25:U25" si="17">IFERROR(T24/$C24,"")</f>
        <v/>
      </c>
      <c r="U25" s="571" t="str">
        <f t="shared" si="17"/>
        <v/>
      </c>
      <c r="W25" s="572" t="str">
        <f t="shared" ref="W25:Z25" si="18">IFERROR(W24/$C24,"")</f>
        <v/>
      </c>
      <c r="X25" s="572" t="str">
        <f t="shared" si="18"/>
        <v/>
      </c>
      <c r="Y25" s="571" t="str">
        <f t="shared" si="18"/>
        <v/>
      </c>
      <c r="Z25" s="571" t="str">
        <f t="shared" si="18"/>
        <v/>
      </c>
      <c r="AA25" s="574"/>
      <c r="AB25" s="575"/>
      <c r="AC25" s="574"/>
      <c r="AD25" s="574"/>
    </row>
    <row r="26" spans="2:30" x14ac:dyDescent="0.35">
      <c r="B26" s="569" t="s">
        <v>687</v>
      </c>
      <c r="D26" s="563">
        <f t="shared" si="11"/>
        <v>0</v>
      </c>
      <c r="E26" s="576"/>
      <c r="G26" s="572"/>
      <c r="H26" s="576"/>
      <c r="J26" s="572"/>
      <c r="K26" s="572"/>
      <c r="L26" s="563">
        <f>+K15</f>
        <v>0</v>
      </c>
      <c r="M26" s="563">
        <f>+K16</f>
        <v>0</v>
      </c>
      <c r="N26" s="566"/>
      <c r="O26" s="569" t="s">
        <v>687</v>
      </c>
      <c r="Q26" s="563">
        <f t="shared" si="12"/>
        <v>0</v>
      </c>
      <c r="R26" s="576"/>
      <c r="T26" s="572"/>
      <c r="U26" s="576"/>
      <c r="W26" s="572"/>
      <c r="X26" s="572"/>
      <c r="Y26" s="563">
        <f>+X15</f>
        <v>0</v>
      </c>
      <c r="Z26" s="563">
        <f>+X16</f>
        <v>0</v>
      </c>
      <c r="AA26" s="567"/>
      <c r="AB26" s="575"/>
      <c r="AC26" s="567"/>
      <c r="AD26" s="567"/>
    </row>
    <row r="27" spans="2:30" x14ac:dyDescent="0.35">
      <c r="B27" s="569" t="s">
        <v>401</v>
      </c>
      <c r="D27" s="570">
        <f t="shared" si="11"/>
        <v>0</v>
      </c>
      <c r="E27" s="571" t="str">
        <f t="shared" ref="E27" si="19">IFERROR(E26/$C26,"")</f>
        <v/>
      </c>
      <c r="G27" s="572" t="str">
        <f t="shared" ref="G27:H27" si="20">IFERROR(G26/$C26,"")</f>
        <v/>
      </c>
      <c r="H27" s="571" t="str">
        <f t="shared" si="20"/>
        <v/>
      </c>
      <c r="J27" s="572" t="str">
        <f t="shared" ref="J27:M27" si="21">IFERROR(J26/$C26,"")</f>
        <v/>
      </c>
      <c r="K27" s="572" t="str">
        <f t="shared" si="21"/>
        <v/>
      </c>
      <c r="L27" s="571" t="str">
        <f t="shared" si="21"/>
        <v/>
      </c>
      <c r="M27" s="571" t="str">
        <f t="shared" si="21"/>
        <v/>
      </c>
      <c r="N27" s="573"/>
      <c r="O27" s="569" t="s">
        <v>401</v>
      </c>
      <c r="Q27" s="570">
        <f t="shared" si="12"/>
        <v>0</v>
      </c>
      <c r="R27" s="571" t="str">
        <f t="shared" ref="R27" si="22">IFERROR(R26/$C26,"")</f>
        <v/>
      </c>
      <c r="T27" s="572" t="str">
        <f t="shared" ref="T27:U27" si="23">IFERROR(T26/$C26,"")</f>
        <v/>
      </c>
      <c r="U27" s="571" t="str">
        <f t="shared" si="23"/>
        <v/>
      </c>
      <c r="W27" s="572" t="str">
        <f t="shared" ref="W27:Z27" si="24">IFERROR(W26/$C26,"")</f>
        <v/>
      </c>
      <c r="X27" s="572" t="str">
        <f t="shared" si="24"/>
        <v/>
      </c>
      <c r="Y27" s="571" t="str">
        <f t="shared" si="24"/>
        <v/>
      </c>
      <c r="Z27" s="571" t="str">
        <f t="shared" si="24"/>
        <v/>
      </c>
      <c r="AA27" s="574"/>
      <c r="AB27" s="575"/>
      <c r="AC27" s="574"/>
      <c r="AD27" s="574"/>
    </row>
    <row r="28" spans="2:30" x14ac:dyDescent="0.35">
      <c r="B28" s="569" t="s">
        <v>688</v>
      </c>
      <c r="D28" s="563">
        <f t="shared" si="11"/>
        <v>0</v>
      </c>
      <c r="E28" s="576"/>
      <c r="G28" s="572"/>
      <c r="H28" s="576"/>
      <c r="J28" s="572"/>
      <c r="K28" s="572"/>
      <c r="L28" s="576"/>
      <c r="M28" s="576"/>
      <c r="N28" s="566"/>
      <c r="O28" s="569" t="s">
        <v>688</v>
      </c>
      <c r="Q28" s="563">
        <f t="shared" si="12"/>
        <v>0</v>
      </c>
      <c r="R28" s="576"/>
      <c r="T28" s="572"/>
      <c r="U28" s="576"/>
      <c r="W28" s="572"/>
      <c r="X28" s="572"/>
      <c r="Y28" s="576"/>
      <c r="Z28" s="576"/>
      <c r="AA28" s="567"/>
      <c r="AB28" s="575"/>
      <c r="AC28" s="567"/>
      <c r="AD28" s="567"/>
    </row>
    <row r="29" spans="2:30" x14ac:dyDescent="0.35">
      <c r="B29" s="578" t="s">
        <v>401</v>
      </c>
      <c r="D29" s="570">
        <f t="shared" si="11"/>
        <v>0</v>
      </c>
      <c r="E29" s="571" t="str">
        <f t="shared" ref="E29" si="25">IFERROR(E28/$C28,"")</f>
        <v/>
      </c>
      <c r="G29" s="579" t="str">
        <f t="shared" ref="G29:H29" si="26">IFERROR(G28/$C28,"")</f>
        <v/>
      </c>
      <c r="H29" s="580" t="str">
        <f t="shared" si="26"/>
        <v/>
      </c>
      <c r="J29" s="579" t="str">
        <f t="shared" ref="J29:M29" si="27">IFERROR(J28/$C28,"")</f>
        <v/>
      </c>
      <c r="K29" s="579" t="str">
        <f t="shared" si="27"/>
        <v/>
      </c>
      <c r="L29" s="580" t="str">
        <f t="shared" si="27"/>
        <v/>
      </c>
      <c r="M29" s="580" t="str">
        <f t="shared" si="27"/>
        <v/>
      </c>
      <c r="N29" s="573"/>
      <c r="O29" s="578" t="s">
        <v>401</v>
      </c>
      <c r="Q29" s="570">
        <f t="shared" si="12"/>
        <v>0</v>
      </c>
      <c r="R29" s="571" t="str">
        <f t="shared" ref="R29" si="28">IFERROR(R28/$C28,"")</f>
        <v/>
      </c>
      <c r="T29" s="579" t="str">
        <f t="shared" ref="T29:U29" si="29">IFERROR(T28/$C28,"")</f>
        <v/>
      </c>
      <c r="U29" s="580" t="str">
        <f t="shared" si="29"/>
        <v/>
      </c>
      <c r="W29" s="579" t="str">
        <f t="shared" ref="W29:Z29" si="30">IFERROR(W28/$C28,"")</f>
        <v/>
      </c>
      <c r="X29" s="579" t="str">
        <f t="shared" si="30"/>
        <v/>
      </c>
      <c r="Y29" s="580" t="str">
        <f t="shared" si="30"/>
        <v/>
      </c>
      <c r="Z29" s="580" t="str">
        <f t="shared" si="30"/>
        <v/>
      </c>
      <c r="AA29" s="574"/>
      <c r="AB29" s="575"/>
      <c r="AC29" s="574"/>
      <c r="AD29" s="574"/>
    </row>
    <row r="30" spans="2:30" ht="22" customHeight="1" x14ac:dyDescent="0.4">
      <c r="B30" s="581" t="s">
        <v>681</v>
      </c>
      <c r="D30" s="539">
        <f>D28+D26+D24+D22</f>
        <v>0</v>
      </c>
      <c r="E30" s="539">
        <f>E28+E26+E24+E22</f>
        <v>0</v>
      </c>
      <c r="F30" s="582"/>
      <c r="G30" s="538">
        <f>G28+G26+G24+G22</f>
        <v>0</v>
      </c>
      <c r="H30" s="539">
        <f>H28+H26+H24+H22</f>
        <v>0</v>
      </c>
      <c r="I30" s="583"/>
      <c r="J30" s="538">
        <f>J28+J26+J24+J22</f>
        <v>0</v>
      </c>
      <c r="K30" s="538">
        <f>K28+K26+K24+K22</f>
        <v>0</v>
      </c>
      <c r="L30" s="539">
        <f>L28+L26+L24+L22</f>
        <v>0</v>
      </c>
      <c r="M30" s="539">
        <f>M28+M26+M24+M22</f>
        <v>0</v>
      </c>
      <c r="N30" s="584"/>
      <c r="O30" s="581" t="s">
        <v>681</v>
      </c>
      <c r="P30" s="583"/>
      <c r="Q30" s="539">
        <f>Q28+Q26+Q24+Q22</f>
        <v>0</v>
      </c>
      <c r="R30" s="539">
        <f>R28+R26+R24+R22</f>
        <v>0</v>
      </c>
      <c r="S30" s="582"/>
      <c r="T30" s="538">
        <f>T28+T26+T24+T22</f>
        <v>0</v>
      </c>
      <c r="U30" s="539">
        <f>U28+U26+U24+U22</f>
        <v>0</v>
      </c>
      <c r="V30" s="583"/>
      <c r="W30" s="538">
        <f>W28+W26+W24+W22</f>
        <v>0</v>
      </c>
      <c r="X30" s="538">
        <f>X28+X26+X24+X22</f>
        <v>0</v>
      </c>
      <c r="Y30" s="539">
        <f>Y28+Y26+Y24+Y22</f>
        <v>0</v>
      </c>
      <c r="Z30" s="539">
        <f>Z28+Z26+Z24+Z22</f>
        <v>0</v>
      </c>
      <c r="AA30" s="528"/>
      <c r="AB30" s="585"/>
      <c r="AC30" s="586"/>
      <c r="AD30" s="586"/>
    </row>
  </sheetData>
  <sheetProtection selectLockedCells="1"/>
  <mergeCells count="25">
    <mergeCell ref="D16:E16"/>
    <mergeCell ref="Q16:R16"/>
    <mergeCell ref="D12:E12"/>
    <mergeCell ref="Q12:R12"/>
    <mergeCell ref="D13:E13"/>
    <mergeCell ref="Q13:R13"/>
    <mergeCell ref="D14:E14"/>
    <mergeCell ref="Q14:R14"/>
    <mergeCell ref="D10:E10"/>
    <mergeCell ref="Q10:R10"/>
    <mergeCell ref="D11:E11"/>
    <mergeCell ref="Q11:R11"/>
    <mergeCell ref="D15:E15"/>
    <mergeCell ref="Q15:R15"/>
    <mergeCell ref="D8:E8"/>
    <mergeCell ref="L8:M8"/>
    <mergeCell ref="Q8:R8"/>
    <mergeCell ref="Y8:Z8"/>
    <mergeCell ref="D9:E9"/>
    <mergeCell ref="Q9:R9"/>
    <mergeCell ref="A1:R1"/>
    <mergeCell ref="A2:R2"/>
    <mergeCell ref="B3:L3"/>
    <mergeCell ref="B5:M5"/>
    <mergeCell ref="O5:Z5"/>
  </mergeCells>
  <dataValidations count="1">
    <dataValidation type="list" allowBlank="1" showInputMessage="1" showErrorMessage="1" sqref="K19:K20 M19:N20 Z19:AA20 X19:X20" xr:uid="{0EC19E78-0AB9-4B4D-B6B9-8746DA9267EB}">
      <formula1>"…, Confirmé, Pressenti"</formula1>
    </dataValidation>
  </dataValidations>
  <printOptions horizontalCentered="1"/>
  <pageMargins left="0.23622047244094491" right="0.23622047244094491" top="0.74803149606299213" bottom="0.74803149606299213" header="0.31496062992125984" footer="0.31496062992125984"/>
  <pageSetup scale="59" orientation="portrait" r:id="rId1"/>
  <headerFooter>
    <oddHeader>&amp;L&amp;"Arial,Gras"&amp;8Programme d'aide corporative à la production télévisuelle&amp;"Arial,Normal"
Bonification de la valeur de production de séries télévisées&amp;C&amp;"Arial,Gras"&amp;12
&amp;11ANNEXE 1.3 STRUCTURE DE RÉCUPÉRATION</oddHeader>
  </headerFooter>
  <rowBreaks count="1" manualBreakCount="1">
    <brk id="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8BBCC-7D2C-42AF-B96F-578EE29EC556}">
  <sheetPr>
    <pageSetUpPr fitToPage="1"/>
  </sheetPr>
  <dimension ref="A1:AA120"/>
  <sheetViews>
    <sheetView showGridLines="0" workbookViewId="0">
      <pane ySplit="13" topLeftCell="A56" activePane="bottomLeft" state="frozen"/>
      <selection pane="bottomLeft" activeCell="H95" sqref="H95"/>
    </sheetView>
  </sheetViews>
  <sheetFormatPr baseColWidth="10" defaultColWidth="11.453125" defaultRowHeight="14.5" x14ac:dyDescent="0.35"/>
  <cols>
    <col min="1" max="1" width="9.54296875" style="105" customWidth="1"/>
    <col min="2" max="2" width="33.54296875" style="105" customWidth="1"/>
    <col min="3" max="3" width="0.81640625" style="105" customWidth="1"/>
    <col min="4" max="4" width="20.453125" style="105" customWidth="1"/>
    <col min="5" max="5" width="0.81640625" style="105" customWidth="1"/>
    <col min="6" max="6" width="22" style="105" customWidth="1"/>
    <col min="7" max="7" width="0.81640625" style="105" customWidth="1"/>
    <col min="8" max="8" width="18.1796875" style="105" customWidth="1"/>
    <col min="9" max="9" width="6.54296875" style="105" customWidth="1"/>
    <col min="10" max="10" width="20.453125" style="105" customWidth="1"/>
    <col min="11" max="11" width="0.81640625" style="105" customWidth="1"/>
    <col min="12" max="12" width="22" style="105" customWidth="1"/>
    <col min="13" max="13" width="0.81640625" style="105" customWidth="1"/>
    <col min="14" max="14" width="18.1796875" style="105" customWidth="1"/>
    <col min="15" max="15" width="5.54296875" style="105" hidden="1" customWidth="1"/>
    <col min="16" max="16" width="20.453125" style="105" hidden="1" customWidth="1"/>
    <col min="17" max="17" width="0.81640625" style="105" hidden="1" customWidth="1"/>
    <col min="18" max="18" width="22" style="105" hidden="1" customWidth="1"/>
    <col min="19" max="19" width="0.81640625" style="105" hidden="1" customWidth="1"/>
    <col min="20" max="20" width="18.1796875" style="105" hidden="1" customWidth="1"/>
    <col min="21" max="21" width="3.81640625" style="105" hidden="1" customWidth="1"/>
    <col min="22" max="22" width="16.7265625" style="105" hidden="1" customWidth="1"/>
    <col min="23" max="23" width="13.81640625" style="105" hidden="1" customWidth="1"/>
    <col min="24" max="24" width="11.453125" style="105" customWidth="1"/>
    <col min="25" max="16384" width="11.453125" style="105"/>
  </cols>
  <sheetData>
    <row r="1" spans="1:27" hidden="1" x14ac:dyDescent="0.35"/>
    <row r="2" spans="1:27" hidden="1" x14ac:dyDescent="0.35"/>
    <row r="3" spans="1:27" hidden="1" x14ac:dyDescent="0.35"/>
    <row r="4" spans="1:27" hidden="1" x14ac:dyDescent="0.35"/>
    <row r="5" spans="1:27" hidden="1" x14ac:dyDescent="0.35"/>
    <row r="6" spans="1:27" hidden="1" x14ac:dyDescent="0.35"/>
    <row r="7" spans="1:27" hidden="1" x14ac:dyDescent="0.35"/>
    <row r="8" spans="1:27" ht="18.5" x14ac:dyDescent="0.45">
      <c r="A8" s="721" t="str">
        <f>_xlfn.TEXTJOIN(" - ",,Formulaire!AJ15,Formulaire!AJ33)</f>
        <v/>
      </c>
      <c r="B8" s="721"/>
      <c r="C8" s="721"/>
      <c r="D8" s="721"/>
      <c r="E8" s="721"/>
      <c r="F8" s="721"/>
      <c r="G8" s="721"/>
      <c r="H8" s="721"/>
      <c r="I8" s="721"/>
      <c r="J8" s="721"/>
      <c r="K8" s="721"/>
      <c r="L8" s="721"/>
      <c r="M8" s="721"/>
      <c r="N8" s="721"/>
      <c r="U8" s="418"/>
      <c r="V8" s="418"/>
      <c r="W8" s="418"/>
    </row>
    <row r="9" spans="1:27" ht="18.5" x14ac:dyDescent="0.45">
      <c r="A9" s="742" t="s">
        <v>644</v>
      </c>
      <c r="B9" s="743"/>
      <c r="C9" s="743"/>
      <c r="D9" s="743"/>
      <c r="E9" s="743"/>
      <c r="F9" s="743"/>
      <c r="G9" s="743"/>
      <c r="H9" s="743"/>
      <c r="I9" s="743"/>
      <c r="J9" s="743"/>
      <c r="K9" s="743"/>
      <c r="L9" s="743"/>
      <c r="M9" s="743"/>
      <c r="N9" s="744"/>
      <c r="P9" s="749" t="s">
        <v>645</v>
      </c>
      <c r="Q9" s="750"/>
      <c r="R9" s="750"/>
      <c r="S9" s="750"/>
      <c r="T9" s="750"/>
      <c r="U9" s="750"/>
      <c r="V9" s="750"/>
      <c r="W9" s="750"/>
      <c r="X9" s="418"/>
      <c r="Y9" s="418"/>
      <c r="Z9" s="418"/>
      <c r="AA9" s="418"/>
    </row>
    <row r="10" spans="1:27" ht="21" x14ac:dyDescent="0.5">
      <c r="A10" s="352"/>
      <c r="B10" s="352"/>
      <c r="C10" s="352"/>
      <c r="D10" s="352"/>
      <c r="E10" s="352"/>
      <c r="F10" s="352"/>
      <c r="G10" s="352"/>
      <c r="H10" s="352"/>
      <c r="I10" s="352"/>
      <c r="J10" s="352"/>
      <c r="K10" s="352"/>
      <c r="L10" s="352"/>
      <c r="M10" s="352"/>
      <c r="N10" s="352"/>
      <c r="U10" s="418"/>
      <c r="V10" s="418"/>
      <c r="W10" s="418"/>
    </row>
    <row r="11" spans="1:27" ht="31.5" customHeight="1" x14ac:dyDescent="0.35">
      <c r="A11" s="381"/>
      <c r="B11" s="381"/>
      <c r="C11" s="419"/>
      <c r="D11" s="745" t="s">
        <v>699</v>
      </c>
      <c r="E11" s="746"/>
      <c r="F11" s="746"/>
      <c r="G11" s="746"/>
      <c r="H11" s="747"/>
      <c r="I11" s="420"/>
      <c r="J11" s="738" t="s">
        <v>700</v>
      </c>
      <c r="K11" s="748"/>
      <c r="L11" s="748"/>
      <c r="M11" s="748"/>
      <c r="N11" s="739"/>
      <c r="P11" s="745" t="s">
        <v>703</v>
      </c>
      <c r="Q11" s="746"/>
      <c r="R11" s="746"/>
      <c r="S11" s="746"/>
      <c r="T11" s="747"/>
      <c r="V11" s="740" t="s">
        <v>431</v>
      </c>
      <c r="W11" s="741"/>
    </row>
    <row r="13" spans="1:27" ht="29" x14ac:dyDescent="0.35">
      <c r="D13" s="428" t="s">
        <v>697</v>
      </c>
      <c r="F13" s="606" t="s">
        <v>698</v>
      </c>
      <c r="H13" s="422" t="s">
        <v>646</v>
      </c>
      <c r="J13" s="423" t="s">
        <v>697</v>
      </c>
      <c r="K13" s="106"/>
      <c r="L13" s="606" t="s">
        <v>698</v>
      </c>
      <c r="N13" s="422" t="s">
        <v>647</v>
      </c>
      <c r="P13" s="607" t="s">
        <v>702</v>
      </c>
      <c r="R13" s="606" t="s">
        <v>698</v>
      </c>
      <c r="T13" s="422" t="s">
        <v>648</v>
      </c>
      <c r="V13" s="738" t="s">
        <v>649</v>
      </c>
      <c r="W13" s="739"/>
    </row>
    <row r="14" spans="1:27" x14ac:dyDescent="0.35">
      <c r="B14" s="424" t="s">
        <v>433</v>
      </c>
      <c r="D14" s="113"/>
      <c r="F14" s="114"/>
      <c r="H14" s="426">
        <f>D14+F14</f>
        <v>0</v>
      </c>
      <c r="J14" s="425"/>
      <c r="L14" s="426"/>
      <c r="N14" s="426">
        <f>SUM(J14+L14)</f>
        <v>0</v>
      </c>
      <c r="P14" s="113"/>
      <c r="R14" s="114"/>
      <c r="T14" s="426">
        <f>SUM(P14+R14)</f>
        <v>0</v>
      </c>
      <c r="V14" s="427">
        <f>SUM(T14-N14)</f>
        <v>0</v>
      </c>
      <c r="W14" s="306">
        <f>IFERROR(V14/N14,0)</f>
        <v>0</v>
      </c>
    </row>
    <row r="15" spans="1:27" x14ac:dyDescent="0.35">
      <c r="B15" s="587" t="s">
        <v>689</v>
      </c>
      <c r="D15" s="114"/>
      <c r="F15" s="114"/>
      <c r="H15" s="426">
        <f>D15+F15</f>
        <v>0</v>
      </c>
      <c r="J15" s="426"/>
      <c r="L15" s="426"/>
      <c r="N15" s="426">
        <f t="shared" ref="N15:N16" si="0">SUM(J15+L15)</f>
        <v>0</v>
      </c>
      <c r="P15" s="114"/>
      <c r="R15" s="114"/>
      <c r="T15" s="426">
        <f>SUM(P15+R15)</f>
        <v>0</v>
      </c>
      <c r="V15" s="427">
        <f>SUM(T15-N15)</f>
        <v>0</v>
      </c>
      <c r="W15" s="306">
        <f>IFERROR(V15/N15,0)</f>
        <v>0</v>
      </c>
    </row>
    <row r="16" spans="1:27" x14ac:dyDescent="0.35">
      <c r="B16" s="424" t="s">
        <v>9</v>
      </c>
      <c r="D16" s="114"/>
      <c r="F16" s="114"/>
      <c r="H16" s="426">
        <f>D16+F16</f>
        <v>0</v>
      </c>
      <c r="J16" s="426"/>
      <c r="L16" s="426"/>
      <c r="N16" s="426">
        <f t="shared" si="0"/>
        <v>0</v>
      </c>
      <c r="P16" s="114"/>
      <c r="R16" s="114"/>
      <c r="T16" s="426">
        <f>SUM(P16+R16)</f>
        <v>0</v>
      </c>
      <c r="V16" s="427">
        <f>SUM(T16-N16)</f>
        <v>0</v>
      </c>
      <c r="W16" s="306">
        <f>IFERROR(V16/N16,0)</f>
        <v>0</v>
      </c>
    </row>
    <row r="18" spans="1:23" ht="29" x14ac:dyDescent="0.35">
      <c r="B18" s="384" t="s">
        <v>434</v>
      </c>
      <c r="C18" s="106"/>
      <c r="D18" s="423" t="s">
        <v>697</v>
      </c>
      <c r="E18" s="106"/>
      <c r="F18" s="606" t="s">
        <v>701</v>
      </c>
      <c r="G18" s="106"/>
      <c r="H18" s="354" t="s">
        <v>647</v>
      </c>
      <c r="J18" s="423" t="s">
        <v>697</v>
      </c>
      <c r="K18" s="106"/>
      <c r="L18" s="606" t="s">
        <v>701</v>
      </c>
      <c r="M18" s="106"/>
      <c r="N18" s="354" t="s">
        <v>647</v>
      </c>
      <c r="P18" s="607" t="s">
        <v>702</v>
      </c>
      <c r="R18" s="606" t="s">
        <v>698</v>
      </c>
      <c r="T18" s="422" t="s">
        <v>648</v>
      </c>
      <c r="V18" s="738" t="s">
        <v>649</v>
      </c>
      <c r="W18" s="739"/>
    </row>
    <row r="19" spans="1:23" ht="7" customHeight="1" x14ac:dyDescent="0.35"/>
    <row r="20" spans="1:23" x14ac:dyDescent="0.35">
      <c r="A20" s="429" t="s">
        <v>435</v>
      </c>
      <c r="B20" s="430"/>
      <c r="C20" s="109"/>
      <c r="D20" s="431">
        <f>SUM(D21:D26)</f>
        <v>0</v>
      </c>
      <c r="E20" s="432"/>
      <c r="F20" s="433">
        <f>SUM(F21:F26)</f>
        <v>0</v>
      </c>
      <c r="G20" s="432"/>
      <c r="H20" s="434">
        <f>SUM(H21:H26)</f>
        <v>0</v>
      </c>
      <c r="J20" s="435">
        <f>SUM(J21:J26)</f>
        <v>0</v>
      </c>
      <c r="K20" s="432"/>
      <c r="L20" s="435">
        <f>SUM(L21:L26)</f>
        <v>0</v>
      </c>
      <c r="M20" s="432"/>
      <c r="N20" s="434">
        <f>SUM(N21:N26)</f>
        <v>0</v>
      </c>
      <c r="P20" s="431">
        <f>SUM(P21:P26)</f>
        <v>0</v>
      </c>
      <c r="Q20" s="432"/>
      <c r="R20" s="435">
        <f>SUM(R21:R26)</f>
        <v>0</v>
      </c>
      <c r="S20" s="432"/>
      <c r="T20" s="434">
        <f>SUM(T21:T26)</f>
        <v>0</v>
      </c>
      <c r="V20" s="436">
        <f>SUM(V21:V26)</f>
        <v>0</v>
      </c>
      <c r="W20" s="437">
        <f t="shared" ref="W20:W26" si="1">IFERROR(V20/N20,0)</f>
        <v>0</v>
      </c>
    </row>
    <row r="21" spans="1:23" x14ac:dyDescent="0.35">
      <c r="A21" s="438">
        <v>1</v>
      </c>
      <c r="B21" s="439" t="s">
        <v>436</v>
      </c>
      <c r="C21" s="109"/>
      <c r="D21" s="110"/>
      <c r="E21" s="109"/>
      <c r="F21" s="110"/>
      <c r="G21" s="109"/>
      <c r="H21" s="440">
        <f t="shared" ref="H21:H26" si="2">SUM(D21+F21)</f>
        <v>0</v>
      </c>
      <c r="J21" s="440"/>
      <c r="K21" s="109"/>
      <c r="L21" s="440"/>
      <c r="M21" s="109"/>
      <c r="N21" s="440">
        <f>SUM(J21+L21)</f>
        <v>0</v>
      </c>
      <c r="P21" s="110"/>
      <c r="Q21" s="109"/>
      <c r="R21" s="110"/>
      <c r="S21" s="109"/>
      <c r="T21" s="440">
        <f>SUM(P21+R21)</f>
        <v>0</v>
      </c>
      <c r="V21" s="441">
        <f t="shared" ref="V21:V26" si="3">SUM(T21-N21)</f>
        <v>0</v>
      </c>
      <c r="W21" s="307">
        <f t="shared" si="1"/>
        <v>0</v>
      </c>
    </row>
    <row r="22" spans="1:23" x14ac:dyDescent="0.35">
      <c r="A22" s="438">
        <v>2</v>
      </c>
      <c r="B22" s="439" t="s">
        <v>265</v>
      </c>
      <c r="C22" s="109"/>
      <c r="D22" s="110"/>
      <c r="E22" s="109"/>
      <c r="F22" s="110"/>
      <c r="G22" s="109"/>
      <c r="H22" s="440">
        <f t="shared" si="2"/>
        <v>0</v>
      </c>
      <c r="J22" s="440"/>
      <c r="K22" s="109"/>
      <c r="L22" s="440"/>
      <c r="M22" s="109"/>
      <c r="N22" s="440">
        <f t="shared" ref="N22:N26" si="4">SUM(J22+L22)</f>
        <v>0</v>
      </c>
      <c r="P22" s="110"/>
      <c r="Q22" s="109"/>
      <c r="R22" s="110"/>
      <c r="S22" s="109"/>
      <c r="T22" s="440">
        <f>SUM(P22+R22)</f>
        <v>0</v>
      </c>
      <c r="V22" s="441">
        <f t="shared" si="3"/>
        <v>0</v>
      </c>
      <c r="W22" s="307">
        <f t="shared" si="1"/>
        <v>0</v>
      </c>
    </row>
    <row r="23" spans="1:23" x14ac:dyDescent="0.35">
      <c r="A23" s="438">
        <v>3</v>
      </c>
      <c r="B23" s="439" t="s">
        <v>437</v>
      </c>
      <c r="C23" s="109"/>
      <c r="D23" s="110"/>
      <c r="E23" s="109"/>
      <c r="F23" s="110"/>
      <c r="G23" s="109"/>
      <c r="H23" s="440">
        <f t="shared" si="2"/>
        <v>0</v>
      </c>
      <c r="J23" s="440"/>
      <c r="K23" s="109"/>
      <c r="L23" s="440"/>
      <c r="M23" s="109"/>
      <c r="N23" s="440">
        <f t="shared" si="4"/>
        <v>0</v>
      </c>
      <c r="P23" s="110"/>
      <c r="Q23" s="109"/>
      <c r="R23" s="110"/>
      <c r="S23" s="109"/>
      <c r="T23" s="440">
        <f t="shared" ref="T23:T26" si="5">SUM(P23+R23)</f>
        <v>0</v>
      </c>
      <c r="V23" s="441">
        <f t="shared" si="3"/>
        <v>0</v>
      </c>
      <c r="W23" s="307">
        <f t="shared" si="1"/>
        <v>0</v>
      </c>
    </row>
    <row r="24" spans="1:23" x14ac:dyDescent="0.35">
      <c r="A24" s="438">
        <v>4</v>
      </c>
      <c r="B24" s="439" t="s">
        <v>438</v>
      </c>
      <c r="C24" s="109"/>
      <c r="D24" s="110"/>
      <c r="E24" s="109"/>
      <c r="F24" s="110"/>
      <c r="G24" s="109"/>
      <c r="H24" s="440">
        <f t="shared" si="2"/>
        <v>0</v>
      </c>
      <c r="J24" s="440"/>
      <c r="K24" s="109"/>
      <c r="L24" s="440"/>
      <c r="M24" s="109"/>
      <c r="N24" s="440">
        <f t="shared" si="4"/>
        <v>0</v>
      </c>
      <c r="P24" s="110"/>
      <c r="Q24" s="109"/>
      <c r="R24" s="110"/>
      <c r="S24" s="109"/>
      <c r="T24" s="440">
        <f t="shared" si="5"/>
        <v>0</v>
      </c>
      <c r="V24" s="441">
        <f t="shared" si="3"/>
        <v>0</v>
      </c>
      <c r="W24" s="307">
        <f t="shared" si="1"/>
        <v>0</v>
      </c>
    </row>
    <row r="25" spans="1:23" x14ac:dyDescent="0.35">
      <c r="A25" s="438">
        <v>5</v>
      </c>
      <c r="B25" s="439" t="s">
        <v>439</v>
      </c>
      <c r="C25" s="109"/>
      <c r="D25" s="110"/>
      <c r="E25" s="109"/>
      <c r="F25" s="110"/>
      <c r="G25" s="109"/>
      <c r="H25" s="440">
        <f t="shared" si="2"/>
        <v>0</v>
      </c>
      <c r="J25" s="440"/>
      <c r="K25" s="109"/>
      <c r="L25" s="440"/>
      <c r="M25" s="109"/>
      <c r="N25" s="440">
        <f t="shared" si="4"/>
        <v>0</v>
      </c>
      <c r="P25" s="110"/>
      <c r="Q25" s="109"/>
      <c r="R25" s="110"/>
      <c r="S25" s="109"/>
      <c r="T25" s="440">
        <f t="shared" si="5"/>
        <v>0</v>
      </c>
      <c r="V25" s="441">
        <f t="shared" si="3"/>
        <v>0</v>
      </c>
      <c r="W25" s="307">
        <f t="shared" si="1"/>
        <v>0</v>
      </c>
    </row>
    <row r="26" spans="1:23" x14ac:dyDescent="0.35">
      <c r="A26" s="438">
        <v>6</v>
      </c>
      <c r="B26" s="442" t="s">
        <v>440</v>
      </c>
      <c r="C26" s="109"/>
      <c r="D26" s="115"/>
      <c r="E26" s="109"/>
      <c r="F26" s="115"/>
      <c r="G26" s="109"/>
      <c r="H26" s="443">
        <f t="shared" si="2"/>
        <v>0</v>
      </c>
      <c r="J26" s="443"/>
      <c r="K26" s="109"/>
      <c r="L26" s="443"/>
      <c r="M26" s="109"/>
      <c r="N26" s="443">
        <f t="shared" si="4"/>
        <v>0</v>
      </c>
      <c r="P26" s="115"/>
      <c r="Q26" s="109"/>
      <c r="R26" s="115"/>
      <c r="S26" s="109"/>
      <c r="T26" s="443">
        <f t="shared" si="5"/>
        <v>0</v>
      </c>
      <c r="V26" s="444">
        <f t="shared" si="3"/>
        <v>0</v>
      </c>
      <c r="W26" s="308">
        <f t="shared" si="1"/>
        <v>0</v>
      </c>
    </row>
    <row r="27" spans="1:23" ht="7" customHeight="1" x14ac:dyDescent="0.35"/>
    <row r="28" spans="1:23" x14ac:dyDescent="0.35">
      <c r="A28" s="429" t="s">
        <v>441</v>
      </c>
      <c r="B28" s="430"/>
      <c r="C28" s="109"/>
      <c r="D28" s="431">
        <f>SUM(D29:D70)</f>
        <v>0</v>
      </c>
      <c r="E28" s="432"/>
      <c r="F28" s="433">
        <f>SUM(F29:F70)</f>
        <v>0</v>
      </c>
      <c r="G28" s="432"/>
      <c r="H28" s="434">
        <f>SUM(H29:H70)</f>
        <v>0</v>
      </c>
      <c r="J28" s="431">
        <f>SUM(J29:J70)</f>
        <v>0</v>
      </c>
      <c r="K28" s="432"/>
      <c r="L28" s="435">
        <f>SUM(L29:L70)</f>
        <v>0</v>
      </c>
      <c r="M28" s="432"/>
      <c r="N28" s="434">
        <f>SUM(N29:N70)</f>
        <v>0</v>
      </c>
      <c r="P28" s="431">
        <f>SUM(P29:P70)</f>
        <v>0</v>
      </c>
      <c r="Q28" s="432"/>
      <c r="R28" s="435">
        <f>SUM(R29:R70)</f>
        <v>0</v>
      </c>
      <c r="S28" s="432"/>
      <c r="T28" s="434">
        <f>SUM(T29:T70)</f>
        <v>0</v>
      </c>
      <c r="V28" s="434">
        <f>SUM(V29:V70)</f>
        <v>0</v>
      </c>
      <c r="W28" s="119">
        <f t="shared" ref="W28:W70" si="6">IFERROR(V28/N28,0)</f>
        <v>0</v>
      </c>
    </row>
    <row r="29" spans="1:23" x14ac:dyDescent="0.35">
      <c r="A29" s="438">
        <v>10</v>
      </c>
      <c r="B29" s="439" t="s">
        <v>442</v>
      </c>
      <c r="C29" s="109"/>
      <c r="D29" s="110"/>
      <c r="E29" s="109"/>
      <c r="F29" s="110"/>
      <c r="G29" s="109"/>
      <c r="H29" s="440">
        <f t="shared" ref="H29:H70" si="7">SUM(D29+F29)</f>
        <v>0</v>
      </c>
      <c r="J29" s="440"/>
      <c r="K29" s="109"/>
      <c r="L29" s="440"/>
      <c r="M29" s="109"/>
      <c r="N29" s="440">
        <f>SUM(J29+L29)</f>
        <v>0</v>
      </c>
      <c r="P29" s="110"/>
      <c r="Q29" s="109"/>
      <c r="R29" s="110"/>
      <c r="S29" s="109"/>
      <c r="T29" s="440">
        <f>SUM(P29+R29)</f>
        <v>0</v>
      </c>
      <c r="V29" s="445">
        <f t="shared" ref="V29:V70" si="8">SUM(T29-N29)</f>
        <v>0</v>
      </c>
      <c r="W29" s="446">
        <f t="shared" si="6"/>
        <v>0</v>
      </c>
    </row>
    <row r="30" spans="1:23" x14ac:dyDescent="0.35">
      <c r="A30" s="438">
        <v>11</v>
      </c>
      <c r="B30" s="439" t="s">
        <v>443</v>
      </c>
      <c r="C30" s="109"/>
      <c r="D30" s="110"/>
      <c r="E30" s="109"/>
      <c r="F30" s="110"/>
      <c r="G30" s="109"/>
      <c r="H30" s="440">
        <f t="shared" si="7"/>
        <v>0</v>
      </c>
      <c r="J30" s="440"/>
      <c r="K30" s="109"/>
      <c r="L30" s="440"/>
      <c r="M30" s="109"/>
      <c r="N30" s="440">
        <f t="shared" ref="N30:N70" si="9">SUM(J30+L30)</f>
        <v>0</v>
      </c>
      <c r="P30" s="110"/>
      <c r="Q30" s="109"/>
      <c r="R30" s="110"/>
      <c r="S30" s="109"/>
      <c r="T30" s="440">
        <f t="shared" ref="T30:T70" si="10">SUM(P30+R30)</f>
        <v>0</v>
      </c>
      <c r="V30" s="445">
        <f t="shared" si="8"/>
        <v>0</v>
      </c>
      <c r="W30" s="446">
        <f t="shared" si="6"/>
        <v>0</v>
      </c>
    </row>
    <row r="31" spans="1:23" x14ac:dyDescent="0.35">
      <c r="A31" s="438">
        <v>12</v>
      </c>
      <c r="B31" s="439" t="s">
        <v>444</v>
      </c>
      <c r="C31" s="109"/>
      <c r="D31" s="110"/>
      <c r="E31" s="109"/>
      <c r="F31" s="110"/>
      <c r="G31" s="109"/>
      <c r="H31" s="440">
        <f t="shared" si="7"/>
        <v>0</v>
      </c>
      <c r="J31" s="440"/>
      <c r="K31" s="109"/>
      <c r="L31" s="440"/>
      <c r="M31" s="109"/>
      <c r="N31" s="440">
        <f t="shared" si="9"/>
        <v>0</v>
      </c>
      <c r="P31" s="110"/>
      <c r="Q31" s="109"/>
      <c r="R31" s="110"/>
      <c r="S31" s="109"/>
      <c r="T31" s="440">
        <f t="shared" si="10"/>
        <v>0</v>
      </c>
      <c r="V31" s="445">
        <f t="shared" si="8"/>
        <v>0</v>
      </c>
      <c r="W31" s="446">
        <f t="shared" si="6"/>
        <v>0</v>
      </c>
    </row>
    <row r="32" spans="1:23" x14ac:dyDescent="0.35">
      <c r="A32" s="438">
        <v>13</v>
      </c>
      <c r="B32" s="439" t="s">
        <v>445</v>
      </c>
      <c r="C32" s="109"/>
      <c r="D32" s="110"/>
      <c r="E32" s="109"/>
      <c r="F32" s="110"/>
      <c r="G32" s="109"/>
      <c r="H32" s="440">
        <f t="shared" si="7"/>
        <v>0</v>
      </c>
      <c r="J32" s="440"/>
      <c r="K32" s="109"/>
      <c r="L32" s="440"/>
      <c r="M32" s="109"/>
      <c r="N32" s="440">
        <f t="shared" si="9"/>
        <v>0</v>
      </c>
      <c r="P32" s="110"/>
      <c r="Q32" s="109"/>
      <c r="R32" s="110"/>
      <c r="S32" s="109"/>
      <c r="T32" s="440">
        <f t="shared" si="10"/>
        <v>0</v>
      </c>
      <c r="V32" s="445">
        <f t="shared" si="8"/>
        <v>0</v>
      </c>
      <c r="W32" s="446">
        <f t="shared" si="6"/>
        <v>0</v>
      </c>
    </row>
    <row r="33" spans="1:23" x14ac:dyDescent="0.35">
      <c r="A33" s="438">
        <v>14</v>
      </c>
      <c r="B33" s="439" t="s">
        <v>446</v>
      </c>
      <c r="C33" s="109"/>
      <c r="D33" s="110"/>
      <c r="E33" s="109"/>
      <c r="F33" s="110"/>
      <c r="G33" s="109"/>
      <c r="H33" s="440">
        <f t="shared" si="7"/>
        <v>0</v>
      </c>
      <c r="J33" s="440"/>
      <c r="K33" s="109"/>
      <c r="L33" s="440"/>
      <c r="M33" s="109"/>
      <c r="N33" s="440">
        <f t="shared" si="9"/>
        <v>0</v>
      </c>
      <c r="P33" s="110"/>
      <c r="Q33" s="109"/>
      <c r="R33" s="110"/>
      <c r="S33" s="109"/>
      <c r="T33" s="440">
        <f t="shared" si="10"/>
        <v>0</v>
      </c>
      <c r="V33" s="445">
        <f t="shared" si="8"/>
        <v>0</v>
      </c>
      <c r="W33" s="446">
        <f t="shared" si="6"/>
        <v>0</v>
      </c>
    </row>
    <row r="34" spans="1:23" x14ac:dyDescent="0.35">
      <c r="A34" s="438">
        <v>15</v>
      </c>
      <c r="B34" s="439" t="s">
        <v>447</v>
      </c>
      <c r="C34" s="109"/>
      <c r="D34" s="110"/>
      <c r="E34" s="109"/>
      <c r="F34" s="110"/>
      <c r="G34" s="109"/>
      <c r="H34" s="440">
        <f t="shared" si="7"/>
        <v>0</v>
      </c>
      <c r="J34" s="440"/>
      <c r="K34" s="109"/>
      <c r="L34" s="440"/>
      <c r="M34" s="109"/>
      <c r="N34" s="440">
        <f t="shared" si="9"/>
        <v>0</v>
      </c>
      <c r="P34" s="110"/>
      <c r="Q34" s="109"/>
      <c r="R34" s="110"/>
      <c r="S34" s="109"/>
      <c r="T34" s="440">
        <f t="shared" si="10"/>
        <v>0</v>
      </c>
      <c r="V34" s="445">
        <f t="shared" si="8"/>
        <v>0</v>
      </c>
      <c r="W34" s="446">
        <f t="shared" si="6"/>
        <v>0</v>
      </c>
    </row>
    <row r="35" spans="1:23" x14ac:dyDescent="0.35">
      <c r="A35" s="438">
        <v>16</v>
      </c>
      <c r="B35" s="439" t="s">
        <v>448</v>
      </c>
      <c r="C35" s="109"/>
      <c r="D35" s="110"/>
      <c r="E35" s="109"/>
      <c r="F35" s="110"/>
      <c r="G35" s="109"/>
      <c r="H35" s="440">
        <f t="shared" si="7"/>
        <v>0</v>
      </c>
      <c r="J35" s="440"/>
      <c r="K35" s="109"/>
      <c r="L35" s="440"/>
      <c r="M35" s="109"/>
      <c r="N35" s="440">
        <f t="shared" si="9"/>
        <v>0</v>
      </c>
      <c r="P35" s="110"/>
      <c r="Q35" s="109"/>
      <c r="R35" s="110"/>
      <c r="S35" s="109"/>
      <c r="T35" s="440">
        <f t="shared" si="10"/>
        <v>0</v>
      </c>
      <c r="V35" s="445">
        <f t="shared" si="8"/>
        <v>0</v>
      </c>
      <c r="W35" s="446">
        <f t="shared" si="6"/>
        <v>0</v>
      </c>
    </row>
    <row r="36" spans="1:23" x14ac:dyDescent="0.35">
      <c r="A36" s="438">
        <v>17</v>
      </c>
      <c r="B36" s="439" t="s">
        <v>449</v>
      </c>
      <c r="C36" s="109"/>
      <c r="D36" s="110"/>
      <c r="E36" s="109"/>
      <c r="F36" s="110"/>
      <c r="G36" s="109"/>
      <c r="H36" s="440">
        <f t="shared" si="7"/>
        <v>0</v>
      </c>
      <c r="J36" s="440"/>
      <c r="K36" s="109"/>
      <c r="L36" s="440"/>
      <c r="M36" s="109"/>
      <c r="N36" s="440">
        <f t="shared" si="9"/>
        <v>0</v>
      </c>
      <c r="P36" s="110"/>
      <c r="Q36" s="109"/>
      <c r="R36" s="110"/>
      <c r="S36" s="109"/>
      <c r="T36" s="440">
        <f t="shared" si="10"/>
        <v>0</v>
      </c>
      <c r="V36" s="445">
        <f t="shared" si="8"/>
        <v>0</v>
      </c>
      <c r="W36" s="446">
        <f t="shared" si="6"/>
        <v>0</v>
      </c>
    </row>
    <row r="37" spans="1:23" x14ac:dyDescent="0.35">
      <c r="A37" s="438">
        <v>18</v>
      </c>
      <c r="B37" s="439" t="s">
        <v>450</v>
      </c>
      <c r="C37" s="109"/>
      <c r="D37" s="110"/>
      <c r="E37" s="109"/>
      <c r="F37" s="110"/>
      <c r="G37" s="109"/>
      <c r="H37" s="440">
        <f t="shared" si="7"/>
        <v>0</v>
      </c>
      <c r="J37" s="440"/>
      <c r="K37" s="109"/>
      <c r="L37" s="440"/>
      <c r="M37" s="109"/>
      <c r="N37" s="440">
        <f t="shared" si="9"/>
        <v>0</v>
      </c>
      <c r="P37" s="110"/>
      <c r="Q37" s="109"/>
      <c r="R37" s="110"/>
      <c r="S37" s="109"/>
      <c r="T37" s="440">
        <f t="shared" si="10"/>
        <v>0</v>
      </c>
      <c r="V37" s="445">
        <f t="shared" si="8"/>
        <v>0</v>
      </c>
      <c r="W37" s="446">
        <f t="shared" si="6"/>
        <v>0</v>
      </c>
    </row>
    <row r="38" spans="1:23" x14ac:dyDescent="0.35">
      <c r="A38" s="438">
        <v>19</v>
      </c>
      <c r="B38" s="439" t="s">
        <v>451</v>
      </c>
      <c r="C38" s="109"/>
      <c r="D38" s="110"/>
      <c r="E38" s="109"/>
      <c r="F38" s="110"/>
      <c r="G38" s="109"/>
      <c r="H38" s="440">
        <f t="shared" si="7"/>
        <v>0</v>
      </c>
      <c r="J38" s="440"/>
      <c r="K38" s="109"/>
      <c r="L38" s="440"/>
      <c r="M38" s="109"/>
      <c r="N38" s="440">
        <f t="shared" si="9"/>
        <v>0</v>
      </c>
      <c r="P38" s="110"/>
      <c r="Q38" s="109"/>
      <c r="R38" s="110"/>
      <c r="S38" s="109"/>
      <c r="T38" s="440">
        <f t="shared" si="10"/>
        <v>0</v>
      </c>
      <c r="V38" s="445">
        <f t="shared" si="8"/>
        <v>0</v>
      </c>
      <c r="W38" s="446">
        <f t="shared" si="6"/>
        <v>0</v>
      </c>
    </row>
    <row r="39" spans="1:23" x14ac:dyDescent="0.35">
      <c r="A39" s="438">
        <v>20</v>
      </c>
      <c r="B39" s="439" t="s">
        <v>452</v>
      </c>
      <c r="C39" s="109"/>
      <c r="D39" s="110"/>
      <c r="E39" s="109"/>
      <c r="F39" s="110"/>
      <c r="G39" s="109"/>
      <c r="H39" s="440">
        <f t="shared" si="7"/>
        <v>0</v>
      </c>
      <c r="J39" s="440"/>
      <c r="K39" s="109"/>
      <c r="L39" s="440"/>
      <c r="M39" s="109"/>
      <c r="N39" s="440">
        <f t="shared" si="9"/>
        <v>0</v>
      </c>
      <c r="P39" s="110"/>
      <c r="Q39" s="109"/>
      <c r="R39" s="110"/>
      <c r="S39" s="109"/>
      <c r="T39" s="440">
        <f t="shared" si="10"/>
        <v>0</v>
      </c>
      <c r="V39" s="445">
        <f t="shared" si="8"/>
        <v>0</v>
      </c>
      <c r="W39" s="446">
        <f t="shared" si="6"/>
        <v>0</v>
      </c>
    </row>
    <row r="40" spans="1:23" x14ac:dyDescent="0.35">
      <c r="A40" s="438">
        <v>21</v>
      </c>
      <c r="B40" s="439" t="s">
        <v>453</v>
      </c>
      <c r="C40" s="109"/>
      <c r="D40" s="110"/>
      <c r="E40" s="109"/>
      <c r="F40" s="110"/>
      <c r="G40" s="109"/>
      <c r="H40" s="440">
        <f t="shared" si="7"/>
        <v>0</v>
      </c>
      <c r="J40" s="440"/>
      <c r="K40" s="109"/>
      <c r="L40" s="440"/>
      <c r="M40" s="109"/>
      <c r="N40" s="440">
        <f t="shared" si="9"/>
        <v>0</v>
      </c>
      <c r="P40" s="110"/>
      <c r="Q40" s="109"/>
      <c r="R40" s="110"/>
      <c r="S40" s="109"/>
      <c r="T40" s="440">
        <f t="shared" si="10"/>
        <v>0</v>
      </c>
      <c r="V40" s="445">
        <f t="shared" si="8"/>
        <v>0</v>
      </c>
      <c r="W40" s="446">
        <f t="shared" si="6"/>
        <v>0</v>
      </c>
    </row>
    <row r="41" spans="1:23" x14ac:dyDescent="0.35">
      <c r="A41" s="438">
        <v>22</v>
      </c>
      <c r="B41" s="439" t="s">
        <v>454</v>
      </c>
      <c r="C41" s="109"/>
      <c r="D41" s="110"/>
      <c r="E41" s="109"/>
      <c r="F41" s="110"/>
      <c r="G41" s="109"/>
      <c r="H41" s="440">
        <f t="shared" si="7"/>
        <v>0</v>
      </c>
      <c r="J41" s="440"/>
      <c r="K41" s="109"/>
      <c r="L41" s="440"/>
      <c r="M41" s="109"/>
      <c r="N41" s="440">
        <f t="shared" si="9"/>
        <v>0</v>
      </c>
      <c r="P41" s="110"/>
      <c r="Q41" s="109"/>
      <c r="R41" s="110"/>
      <c r="S41" s="109"/>
      <c r="T41" s="440">
        <f t="shared" si="10"/>
        <v>0</v>
      </c>
      <c r="V41" s="445">
        <f t="shared" si="8"/>
        <v>0</v>
      </c>
      <c r="W41" s="446">
        <f t="shared" si="6"/>
        <v>0</v>
      </c>
    </row>
    <row r="42" spans="1:23" x14ac:dyDescent="0.35">
      <c r="A42" s="438">
        <v>23</v>
      </c>
      <c r="B42" s="439" t="s">
        <v>455</v>
      </c>
      <c r="C42" s="109"/>
      <c r="D42" s="110"/>
      <c r="E42" s="109"/>
      <c r="F42" s="110"/>
      <c r="G42" s="109"/>
      <c r="H42" s="440">
        <f t="shared" si="7"/>
        <v>0</v>
      </c>
      <c r="J42" s="440"/>
      <c r="K42" s="109"/>
      <c r="L42" s="440"/>
      <c r="M42" s="109"/>
      <c r="N42" s="440">
        <f t="shared" si="9"/>
        <v>0</v>
      </c>
      <c r="P42" s="110"/>
      <c r="Q42" s="109"/>
      <c r="R42" s="110"/>
      <c r="S42" s="109"/>
      <c r="T42" s="440">
        <f t="shared" si="10"/>
        <v>0</v>
      </c>
      <c r="V42" s="445">
        <f t="shared" si="8"/>
        <v>0</v>
      </c>
      <c r="W42" s="446">
        <f t="shared" si="6"/>
        <v>0</v>
      </c>
    </row>
    <row r="43" spans="1:23" x14ac:dyDescent="0.35">
      <c r="A43" s="438">
        <v>24</v>
      </c>
      <c r="B43" s="439" t="s">
        <v>456</v>
      </c>
      <c r="C43" s="109"/>
      <c r="D43" s="110"/>
      <c r="E43" s="109"/>
      <c r="F43" s="110"/>
      <c r="G43" s="109"/>
      <c r="H43" s="440">
        <f t="shared" si="7"/>
        <v>0</v>
      </c>
      <c r="J43" s="440"/>
      <c r="K43" s="109"/>
      <c r="L43" s="440"/>
      <c r="M43" s="109"/>
      <c r="N43" s="440">
        <f t="shared" si="9"/>
        <v>0</v>
      </c>
      <c r="P43" s="110"/>
      <c r="Q43" s="109"/>
      <c r="R43" s="110"/>
      <c r="S43" s="109"/>
      <c r="T43" s="440">
        <f t="shared" si="10"/>
        <v>0</v>
      </c>
      <c r="V43" s="445">
        <f t="shared" si="8"/>
        <v>0</v>
      </c>
      <c r="W43" s="446">
        <f t="shared" si="6"/>
        <v>0</v>
      </c>
    </row>
    <row r="44" spans="1:23" x14ac:dyDescent="0.35">
      <c r="A44" s="438">
        <v>25</v>
      </c>
      <c r="B44" s="439" t="s">
        <v>457</v>
      </c>
      <c r="C44" s="109"/>
      <c r="D44" s="110"/>
      <c r="E44" s="109"/>
      <c r="F44" s="110"/>
      <c r="G44" s="109"/>
      <c r="H44" s="440">
        <f t="shared" si="7"/>
        <v>0</v>
      </c>
      <c r="J44" s="440"/>
      <c r="K44" s="109"/>
      <c r="L44" s="440"/>
      <c r="M44" s="109"/>
      <c r="N44" s="440">
        <f t="shared" si="9"/>
        <v>0</v>
      </c>
      <c r="P44" s="110"/>
      <c r="Q44" s="109"/>
      <c r="R44" s="110"/>
      <c r="S44" s="109"/>
      <c r="T44" s="440">
        <f t="shared" si="10"/>
        <v>0</v>
      </c>
      <c r="V44" s="445">
        <f t="shared" si="8"/>
        <v>0</v>
      </c>
      <c r="W44" s="446">
        <f t="shared" si="6"/>
        <v>0</v>
      </c>
    </row>
    <row r="45" spans="1:23" x14ac:dyDescent="0.35">
      <c r="A45" s="438">
        <v>26</v>
      </c>
      <c r="B45" s="439" t="s">
        <v>458</v>
      </c>
      <c r="C45" s="109"/>
      <c r="D45" s="110"/>
      <c r="E45" s="109"/>
      <c r="F45" s="110"/>
      <c r="G45" s="109"/>
      <c r="H45" s="440">
        <f t="shared" si="7"/>
        <v>0</v>
      </c>
      <c r="J45" s="440"/>
      <c r="K45" s="109"/>
      <c r="L45" s="440"/>
      <c r="M45" s="109"/>
      <c r="N45" s="440">
        <f t="shared" si="9"/>
        <v>0</v>
      </c>
      <c r="P45" s="110"/>
      <c r="Q45" s="109"/>
      <c r="R45" s="110"/>
      <c r="S45" s="109"/>
      <c r="T45" s="440">
        <f t="shared" si="10"/>
        <v>0</v>
      </c>
      <c r="V45" s="445">
        <f t="shared" si="8"/>
        <v>0</v>
      </c>
      <c r="W45" s="446">
        <f t="shared" si="6"/>
        <v>0</v>
      </c>
    </row>
    <row r="46" spans="1:23" x14ac:dyDescent="0.35">
      <c r="A46" s="438">
        <v>27</v>
      </c>
      <c r="B46" s="439" t="s">
        <v>459</v>
      </c>
      <c r="C46" s="109"/>
      <c r="D46" s="110"/>
      <c r="E46" s="109"/>
      <c r="F46" s="110"/>
      <c r="G46" s="109"/>
      <c r="H46" s="440">
        <f t="shared" si="7"/>
        <v>0</v>
      </c>
      <c r="J46" s="440"/>
      <c r="K46" s="109"/>
      <c r="L46" s="440"/>
      <c r="M46" s="109"/>
      <c r="N46" s="440">
        <f t="shared" si="9"/>
        <v>0</v>
      </c>
      <c r="P46" s="110"/>
      <c r="Q46" s="109"/>
      <c r="R46" s="110"/>
      <c r="S46" s="109"/>
      <c r="T46" s="440">
        <f t="shared" si="10"/>
        <v>0</v>
      </c>
      <c r="V46" s="445">
        <f t="shared" si="8"/>
        <v>0</v>
      </c>
      <c r="W46" s="446">
        <f t="shared" si="6"/>
        <v>0</v>
      </c>
    </row>
    <row r="47" spans="1:23" x14ac:dyDescent="0.35">
      <c r="A47" s="438">
        <v>28</v>
      </c>
      <c r="B47" s="439" t="s">
        <v>460</v>
      </c>
      <c r="C47" s="109"/>
      <c r="D47" s="110"/>
      <c r="E47" s="109"/>
      <c r="F47" s="110"/>
      <c r="G47" s="109"/>
      <c r="H47" s="440">
        <f t="shared" si="7"/>
        <v>0</v>
      </c>
      <c r="J47" s="440"/>
      <c r="K47" s="109"/>
      <c r="L47" s="440"/>
      <c r="M47" s="109"/>
      <c r="N47" s="440">
        <f t="shared" si="9"/>
        <v>0</v>
      </c>
      <c r="P47" s="110"/>
      <c r="Q47" s="109"/>
      <c r="R47" s="110"/>
      <c r="S47" s="109"/>
      <c r="T47" s="440">
        <f t="shared" si="10"/>
        <v>0</v>
      </c>
      <c r="V47" s="445">
        <f t="shared" si="8"/>
        <v>0</v>
      </c>
      <c r="W47" s="446">
        <f t="shared" si="6"/>
        <v>0</v>
      </c>
    </row>
    <row r="48" spans="1:23" x14ac:dyDescent="0.35">
      <c r="A48" s="438">
        <v>29</v>
      </c>
      <c r="B48" s="439" t="s">
        <v>461</v>
      </c>
      <c r="C48" s="109"/>
      <c r="D48" s="110"/>
      <c r="E48" s="109"/>
      <c r="F48" s="110"/>
      <c r="G48" s="109"/>
      <c r="H48" s="440">
        <f t="shared" si="7"/>
        <v>0</v>
      </c>
      <c r="J48" s="440"/>
      <c r="K48" s="109"/>
      <c r="L48" s="440"/>
      <c r="M48" s="109"/>
      <c r="N48" s="440">
        <f t="shared" si="9"/>
        <v>0</v>
      </c>
      <c r="P48" s="110"/>
      <c r="Q48" s="109"/>
      <c r="R48" s="110"/>
      <c r="S48" s="109"/>
      <c r="T48" s="440">
        <f t="shared" si="10"/>
        <v>0</v>
      </c>
      <c r="V48" s="445">
        <f t="shared" si="8"/>
        <v>0</v>
      </c>
      <c r="W48" s="446">
        <f t="shared" si="6"/>
        <v>0</v>
      </c>
    </row>
    <row r="49" spans="1:23" x14ac:dyDescent="0.35">
      <c r="A49" s="438">
        <v>30</v>
      </c>
      <c r="B49" s="439" t="s">
        <v>462</v>
      </c>
      <c r="C49" s="109"/>
      <c r="D49" s="110"/>
      <c r="E49" s="109"/>
      <c r="F49" s="110"/>
      <c r="G49" s="109"/>
      <c r="H49" s="440">
        <f t="shared" si="7"/>
        <v>0</v>
      </c>
      <c r="J49" s="440"/>
      <c r="K49" s="109"/>
      <c r="L49" s="440"/>
      <c r="M49" s="109"/>
      <c r="N49" s="440">
        <f t="shared" si="9"/>
        <v>0</v>
      </c>
      <c r="P49" s="110"/>
      <c r="Q49" s="109"/>
      <c r="R49" s="110"/>
      <c r="S49" s="109"/>
      <c r="T49" s="440">
        <f t="shared" si="10"/>
        <v>0</v>
      </c>
      <c r="V49" s="445">
        <f t="shared" si="8"/>
        <v>0</v>
      </c>
      <c r="W49" s="446">
        <f t="shared" si="6"/>
        <v>0</v>
      </c>
    </row>
    <row r="50" spans="1:23" x14ac:dyDescent="0.35">
      <c r="A50" s="438">
        <v>31</v>
      </c>
      <c r="B50" s="439" t="s">
        <v>463</v>
      </c>
      <c r="C50" s="109"/>
      <c r="D50" s="110"/>
      <c r="E50" s="109"/>
      <c r="F50" s="110"/>
      <c r="G50" s="109"/>
      <c r="H50" s="440">
        <f t="shared" si="7"/>
        <v>0</v>
      </c>
      <c r="J50" s="440"/>
      <c r="K50" s="109"/>
      <c r="L50" s="440"/>
      <c r="M50" s="109"/>
      <c r="N50" s="440">
        <f t="shared" si="9"/>
        <v>0</v>
      </c>
      <c r="P50" s="110"/>
      <c r="Q50" s="109"/>
      <c r="R50" s="110"/>
      <c r="S50" s="109"/>
      <c r="T50" s="440">
        <f t="shared" si="10"/>
        <v>0</v>
      </c>
      <c r="V50" s="445">
        <f t="shared" si="8"/>
        <v>0</v>
      </c>
      <c r="W50" s="446">
        <f t="shared" si="6"/>
        <v>0</v>
      </c>
    </row>
    <row r="51" spans="1:23" x14ac:dyDescent="0.35">
      <c r="A51" s="438">
        <v>32</v>
      </c>
      <c r="B51" s="439" t="s">
        <v>464</v>
      </c>
      <c r="C51" s="109"/>
      <c r="D51" s="110"/>
      <c r="E51" s="109"/>
      <c r="F51" s="110"/>
      <c r="G51" s="109"/>
      <c r="H51" s="440">
        <f t="shared" si="7"/>
        <v>0</v>
      </c>
      <c r="J51" s="440"/>
      <c r="K51" s="109"/>
      <c r="L51" s="440"/>
      <c r="M51" s="109"/>
      <c r="N51" s="440">
        <f t="shared" si="9"/>
        <v>0</v>
      </c>
      <c r="P51" s="110"/>
      <c r="Q51" s="109"/>
      <c r="R51" s="110"/>
      <c r="S51" s="109"/>
      <c r="T51" s="440">
        <f t="shared" si="10"/>
        <v>0</v>
      </c>
      <c r="V51" s="445">
        <f t="shared" si="8"/>
        <v>0</v>
      </c>
      <c r="W51" s="446">
        <f t="shared" si="6"/>
        <v>0</v>
      </c>
    </row>
    <row r="52" spans="1:23" x14ac:dyDescent="0.35">
      <c r="A52" s="438">
        <v>33</v>
      </c>
      <c r="B52" s="439" t="s">
        <v>655</v>
      </c>
      <c r="C52" s="109"/>
      <c r="D52" s="110"/>
      <c r="E52" s="109"/>
      <c r="F52" s="110"/>
      <c r="G52" s="109"/>
      <c r="H52" s="440">
        <f t="shared" si="7"/>
        <v>0</v>
      </c>
      <c r="J52" s="440"/>
      <c r="K52" s="109"/>
      <c r="L52" s="440"/>
      <c r="M52" s="109"/>
      <c r="N52" s="440">
        <f t="shared" si="9"/>
        <v>0</v>
      </c>
      <c r="P52" s="110"/>
      <c r="Q52" s="109"/>
      <c r="R52" s="110"/>
      <c r="S52" s="109"/>
      <c r="T52" s="440">
        <f t="shared" si="10"/>
        <v>0</v>
      </c>
      <c r="V52" s="445">
        <f t="shared" si="8"/>
        <v>0</v>
      </c>
      <c r="W52" s="446">
        <f t="shared" si="6"/>
        <v>0</v>
      </c>
    </row>
    <row r="53" spans="1:23" x14ac:dyDescent="0.35">
      <c r="A53" s="438">
        <v>34</v>
      </c>
      <c r="B53" s="439" t="s">
        <v>466</v>
      </c>
      <c r="C53" s="109"/>
      <c r="D53" s="110"/>
      <c r="E53" s="109"/>
      <c r="F53" s="110"/>
      <c r="G53" s="109"/>
      <c r="H53" s="440">
        <f t="shared" si="7"/>
        <v>0</v>
      </c>
      <c r="J53" s="440"/>
      <c r="K53" s="109"/>
      <c r="L53" s="440"/>
      <c r="M53" s="109"/>
      <c r="N53" s="440">
        <f t="shared" si="9"/>
        <v>0</v>
      </c>
      <c r="P53" s="110"/>
      <c r="Q53" s="109"/>
      <c r="R53" s="110"/>
      <c r="S53" s="109"/>
      <c r="T53" s="440">
        <f t="shared" si="10"/>
        <v>0</v>
      </c>
      <c r="V53" s="445">
        <f t="shared" si="8"/>
        <v>0</v>
      </c>
      <c r="W53" s="446">
        <f t="shared" si="6"/>
        <v>0</v>
      </c>
    </row>
    <row r="54" spans="1:23" x14ac:dyDescent="0.35">
      <c r="A54" s="438">
        <v>35</v>
      </c>
      <c r="B54" s="439" t="s">
        <v>467</v>
      </c>
      <c r="C54" s="109"/>
      <c r="D54" s="110"/>
      <c r="E54" s="109"/>
      <c r="F54" s="110"/>
      <c r="G54" s="109"/>
      <c r="H54" s="440">
        <f t="shared" si="7"/>
        <v>0</v>
      </c>
      <c r="J54" s="440"/>
      <c r="K54" s="109"/>
      <c r="L54" s="440"/>
      <c r="M54" s="109"/>
      <c r="N54" s="440">
        <f t="shared" si="9"/>
        <v>0</v>
      </c>
      <c r="P54" s="110"/>
      <c r="Q54" s="109"/>
      <c r="R54" s="110"/>
      <c r="S54" s="109"/>
      <c r="T54" s="440">
        <f t="shared" si="10"/>
        <v>0</v>
      </c>
      <c r="V54" s="445">
        <f t="shared" si="8"/>
        <v>0</v>
      </c>
      <c r="W54" s="446">
        <f t="shared" si="6"/>
        <v>0</v>
      </c>
    </row>
    <row r="55" spans="1:23" x14ac:dyDescent="0.35">
      <c r="A55" s="438">
        <v>36</v>
      </c>
      <c r="B55" s="439" t="s">
        <v>468</v>
      </c>
      <c r="C55" s="109"/>
      <c r="D55" s="110"/>
      <c r="E55" s="109"/>
      <c r="F55" s="110"/>
      <c r="G55" s="109"/>
      <c r="H55" s="440">
        <f t="shared" si="7"/>
        <v>0</v>
      </c>
      <c r="J55" s="440"/>
      <c r="K55" s="109"/>
      <c r="L55" s="440"/>
      <c r="M55" s="109"/>
      <c r="N55" s="440">
        <f t="shared" si="9"/>
        <v>0</v>
      </c>
      <c r="P55" s="110"/>
      <c r="Q55" s="109"/>
      <c r="R55" s="110"/>
      <c r="S55" s="109"/>
      <c r="T55" s="440">
        <f t="shared" si="10"/>
        <v>0</v>
      </c>
      <c r="V55" s="445">
        <f t="shared" si="8"/>
        <v>0</v>
      </c>
      <c r="W55" s="446">
        <f t="shared" si="6"/>
        <v>0</v>
      </c>
    </row>
    <row r="56" spans="1:23" x14ac:dyDescent="0.35">
      <c r="A56" s="438">
        <v>37</v>
      </c>
      <c r="B56" s="439" t="s">
        <v>469</v>
      </c>
      <c r="C56" s="109"/>
      <c r="D56" s="110"/>
      <c r="E56" s="109"/>
      <c r="F56" s="110"/>
      <c r="G56" s="109"/>
      <c r="H56" s="440">
        <f t="shared" si="7"/>
        <v>0</v>
      </c>
      <c r="J56" s="440"/>
      <c r="K56" s="109"/>
      <c r="L56" s="440"/>
      <c r="M56" s="109"/>
      <c r="N56" s="440">
        <f t="shared" si="9"/>
        <v>0</v>
      </c>
      <c r="P56" s="110"/>
      <c r="Q56" s="109"/>
      <c r="R56" s="110"/>
      <c r="S56" s="109"/>
      <c r="T56" s="440">
        <f t="shared" si="10"/>
        <v>0</v>
      </c>
      <c r="V56" s="445">
        <f t="shared" si="8"/>
        <v>0</v>
      </c>
      <c r="W56" s="446">
        <f t="shared" si="6"/>
        <v>0</v>
      </c>
    </row>
    <row r="57" spans="1:23" x14ac:dyDescent="0.35">
      <c r="A57" s="438">
        <v>38</v>
      </c>
      <c r="B57" s="439" t="s">
        <v>470</v>
      </c>
      <c r="C57" s="109"/>
      <c r="D57" s="110"/>
      <c r="E57" s="109"/>
      <c r="F57" s="110"/>
      <c r="G57" s="109"/>
      <c r="H57" s="440">
        <f t="shared" si="7"/>
        <v>0</v>
      </c>
      <c r="J57" s="440"/>
      <c r="K57" s="109"/>
      <c r="L57" s="440"/>
      <c r="M57" s="109"/>
      <c r="N57" s="440">
        <f t="shared" si="9"/>
        <v>0</v>
      </c>
      <c r="P57" s="110"/>
      <c r="Q57" s="109"/>
      <c r="R57" s="110"/>
      <c r="S57" s="109"/>
      <c r="T57" s="440">
        <f t="shared" si="10"/>
        <v>0</v>
      </c>
      <c r="V57" s="445">
        <f t="shared" si="8"/>
        <v>0</v>
      </c>
      <c r="W57" s="446">
        <f t="shared" si="6"/>
        <v>0</v>
      </c>
    </row>
    <row r="58" spans="1:23" x14ac:dyDescent="0.35">
      <c r="A58" s="438">
        <v>39</v>
      </c>
      <c r="B58" s="439" t="s">
        <v>471</v>
      </c>
      <c r="C58" s="109"/>
      <c r="D58" s="110"/>
      <c r="E58" s="109"/>
      <c r="F58" s="110"/>
      <c r="G58" s="109"/>
      <c r="H58" s="440">
        <f t="shared" si="7"/>
        <v>0</v>
      </c>
      <c r="J58" s="440"/>
      <c r="K58" s="109"/>
      <c r="L58" s="440"/>
      <c r="M58" s="109"/>
      <c r="N58" s="440">
        <f t="shared" si="9"/>
        <v>0</v>
      </c>
      <c r="P58" s="110"/>
      <c r="Q58" s="109"/>
      <c r="R58" s="110"/>
      <c r="S58" s="109"/>
      <c r="T58" s="440">
        <f t="shared" si="10"/>
        <v>0</v>
      </c>
      <c r="V58" s="445">
        <f t="shared" si="8"/>
        <v>0</v>
      </c>
      <c r="W58" s="446">
        <f t="shared" si="6"/>
        <v>0</v>
      </c>
    </row>
    <row r="59" spans="1:23" x14ac:dyDescent="0.35">
      <c r="A59" s="438">
        <v>40</v>
      </c>
      <c r="B59" s="439" t="s">
        <v>472</v>
      </c>
      <c r="C59" s="109"/>
      <c r="D59" s="110"/>
      <c r="E59" s="109"/>
      <c r="F59" s="110"/>
      <c r="G59" s="109"/>
      <c r="H59" s="440">
        <f t="shared" si="7"/>
        <v>0</v>
      </c>
      <c r="J59" s="440"/>
      <c r="K59" s="109"/>
      <c r="L59" s="440"/>
      <c r="M59" s="109"/>
      <c r="N59" s="440">
        <f t="shared" si="9"/>
        <v>0</v>
      </c>
      <c r="P59" s="110"/>
      <c r="Q59" s="109"/>
      <c r="R59" s="110"/>
      <c r="S59" s="109"/>
      <c r="T59" s="440">
        <f t="shared" si="10"/>
        <v>0</v>
      </c>
      <c r="V59" s="445">
        <f t="shared" si="8"/>
        <v>0</v>
      </c>
      <c r="W59" s="446">
        <f t="shared" si="6"/>
        <v>0</v>
      </c>
    </row>
    <row r="60" spans="1:23" x14ac:dyDescent="0.35">
      <c r="A60" s="438">
        <v>41</v>
      </c>
      <c r="B60" s="439" t="s">
        <v>473</v>
      </c>
      <c r="C60" s="109"/>
      <c r="D60" s="110"/>
      <c r="E60" s="109"/>
      <c r="F60" s="110"/>
      <c r="G60" s="109"/>
      <c r="H60" s="440">
        <f t="shared" si="7"/>
        <v>0</v>
      </c>
      <c r="J60" s="440"/>
      <c r="K60" s="109"/>
      <c r="L60" s="440"/>
      <c r="M60" s="109"/>
      <c r="N60" s="440">
        <f t="shared" si="9"/>
        <v>0</v>
      </c>
      <c r="P60" s="110"/>
      <c r="Q60" s="109"/>
      <c r="R60" s="110"/>
      <c r="S60" s="109"/>
      <c r="T60" s="440">
        <f t="shared" si="10"/>
        <v>0</v>
      </c>
      <c r="V60" s="445">
        <f t="shared" si="8"/>
        <v>0</v>
      </c>
      <c r="W60" s="446">
        <f t="shared" si="6"/>
        <v>0</v>
      </c>
    </row>
    <row r="61" spans="1:23" x14ac:dyDescent="0.35">
      <c r="A61" s="438">
        <v>42</v>
      </c>
      <c r="B61" s="439" t="s">
        <v>474</v>
      </c>
      <c r="C61" s="109"/>
      <c r="D61" s="110"/>
      <c r="E61" s="109"/>
      <c r="F61" s="110"/>
      <c r="G61" s="109"/>
      <c r="H61" s="440">
        <f t="shared" si="7"/>
        <v>0</v>
      </c>
      <c r="J61" s="440"/>
      <c r="K61" s="109"/>
      <c r="L61" s="440"/>
      <c r="M61" s="109"/>
      <c r="N61" s="440">
        <f t="shared" si="9"/>
        <v>0</v>
      </c>
      <c r="P61" s="110"/>
      <c r="Q61" s="109"/>
      <c r="R61" s="110"/>
      <c r="S61" s="109"/>
      <c r="T61" s="440">
        <f t="shared" si="10"/>
        <v>0</v>
      </c>
      <c r="V61" s="445">
        <f t="shared" si="8"/>
        <v>0</v>
      </c>
      <c r="W61" s="446">
        <f t="shared" si="6"/>
        <v>0</v>
      </c>
    </row>
    <row r="62" spans="1:23" x14ac:dyDescent="0.35">
      <c r="A62" s="438">
        <v>43</v>
      </c>
      <c r="B62" s="439" t="s">
        <v>475</v>
      </c>
      <c r="C62" s="109"/>
      <c r="D62" s="110"/>
      <c r="E62" s="109"/>
      <c r="F62" s="110"/>
      <c r="G62" s="109"/>
      <c r="H62" s="440">
        <f t="shared" si="7"/>
        <v>0</v>
      </c>
      <c r="J62" s="440"/>
      <c r="K62" s="109"/>
      <c r="L62" s="440"/>
      <c r="M62" s="109"/>
      <c r="N62" s="440">
        <f t="shared" si="9"/>
        <v>0</v>
      </c>
      <c r="P62" s="110"/>
      <c r="Q62" s="109"/>
      <c r="R62" s="110"/>
      <c r="S62" s="109"/>
      <c r="T62" s="440">
        <f t="shared" si="10"/>
        <v>0</v>
      </c>
      <c r="V62" s="445">
        <f t="shared" si="8"/>
        <v>0</v>
      </c>
      <c r="W62" s="446">
        <f t="shared" si="6"/>
        <v>0</v>
      </c>
    </row>
    <row r="63" spans="1:23" x14ac:dyDescent="0.35">
      <c r="A63" s="438">
        <v>44</v>
      </c>
      <c r="B63" s="439" t="s">
        <v>476</v>
      </c>
      <c r="C63" s="109"/>
      <c r="D63" s="110"/>
      <c r="E63" s="109"/>
      <c r="F63" s="110"/>
      <c r="G63" s="109"/>
      <c r="H63" s="440">
        <f t="shared" si="7"/>
        <v>0</v>
      </c>
      <c r="J63" s="440"/>
      <c r="K63" s="109"/>
      <c r="L63" s="440"/>
      <c r="M63" s="109"/>
      <c r="N63" s="440">
        <f t="shared" si="9"/>
        <v>0</v>
      </c>
      <c r="P63" s="110"/>
      <c r="Q63" s="109"/>
      <c r="R63" s="110"/>
      <c r="S63" s="109"/>
      <c r="T63" s="440">
        <f t="shared" si="10"/>
        <v>0</v>
      </c>
      <c r="V63" s="445">
        <f t="shared" si="8"/>
        <v>0</v>
      </c>
      <c r="W63" s="446">
        <f t="shared" si="6"/>
        <v>0</v>
      </c>
    </row>
    <row r="64" spans="1:23" x14ac:dyDescent="0.35">
      <c r="A64" s="438">
        <v>45</v>
      </c>
      <c r="B64" s="439" t="s">
        <v>477</v>
      </c>
      <c r="C64" s="109"/>
      <c r="D64" s="110"/>
      <c r="E64" s="109"/>
      <c r="F64" s="110"/>
      <c r="G64" s="109"/>
      <c r="H64" s="440">
        <f t="shared" si="7"/>
        <v>0</v>
      </c>
      <c r="J64" s="440"/>
      <c r="K64" s="109"/>
      <c r="L64" s="440"/>
      <c r="M64" s="109"/>
      <c r="N64" s="440">
        <f t="shared" si="9"/>
        <v>0</v>
      </c>
      <c r="P64" s="110"/>
      <c r="Q64" s="109"/>
      <c r="R64" s="110"/>
      <c r="S64" s="109"/>
      <c r="T64" s="440">
        <f t="shared" si="10"/>
        <v>0</v>
      </c>
      <c r="V64" s="445">
        <f t="shared" si="8"/>
        <v>0</v>
      </c>
      <c r="W64" s="446">
        <f t="shared" si="6"/>
        <v>0</v>
      </c>
    </row>
    <row r="65" spans="1:23" x14ac:dyDescent="0.35">
      <c r="A65" s="438">
        <v>46</v>
      </c>
      <c r="B65" s="439" t="s">
        <v>478</v>
      </c>
      <c r="C65" s="109"/>
      <c r="D65" s="110"/>
      <c r="E65" s="109"/>
      <c r="F65" s="110"/>
      <c r="G65" s="109"/>
      <c r="H65" s="440">
        <f t="shared" si="7"/>
        <v>0</v>
      </c>
      <c r="J65" s="440"/>
      <c r="K65" s="109"/>
      <c r="L65" s="440"/>
      <c r="M65" s="109"/>
      <c r="N65" s="440">
        <f t="shared" si="9"/>
        <v>0</v>
      </c>
      <c r="P65" s="110"/>
      <c r="Q65" s="109"/>
      <c r="R65" s="110"/>
      <c r="S65" s="109"/>
      <c r="T65" s="440">
        <f t="shared" si="10"/>
        <v>0</v>
      </c>
      <c r="V65" s="445">
        <f t="shared" si="8"/>
        <v>0</v>
      </c>
      <c r="W65" s="446">
        <f t="shared" si="6"/>
        <v>0</v>
      </c>
    </row>
    <row r="66" spans="1:23" x14ac:dyDescent="0.35">
      <c r="A66" s="438">
        <v>47</v>
      </c>
      <c r="B66" s="439" t="s">
        <v>479</v>
      </c>
      <c r="C66" s="109"/>
      <c r="D66" s="110"/>
      <c r="E66" s="109"/>
      <c r="F66" s="110"/>
      <c r="G66" s="109"/>
      <c r="H66" s="440">
        <f t="shared" si="7"/>
        <v>0</v>
      </c>
      <c r="J66" s="440"/>
      <c r="K66" s="109"/>
      <c r="L66" s="440"/>
      <c r="M66" s="109"/>
      <c r="N66" s="440">
        <f t="shared" si="9"/>
        <v>0</v>
      </c>
      <c r="P66" s="110"/>
      <c r="Q66" s="109"/>
      <c r="R66" s="110"/>
      <c r="S66" s="109"/>
      <c r="T66" s="440">
        <f t="shared" si="10"/>
        <v>0</v>
      </c>
      <c r="V66" s="445">
        <f t="shared" si="8"/>
        <v>0</v>
      </c>
      <c r="W66" s="446">
        <f t="shared" si="6"/>
        <v>0</v>
      </c>
    </row>
    <row r="67" spans="1:23" x14ac:dyDescent="0.35">
      <c r="A67" s="438">
        <v>48</v>
      </c>
      <c r="B67" s="439" t="s">
        <v>480</v>
      </c>
      <c r="C67" s="109"/>
      <c r="D67" s="110"/>
      <c r="E67" s="109"/>
      <c r="F67" s="110"/>
      <c r="G67" s="109"/>
      <c r="H67" s="440">
        <f t="shared" si="7"/>
        <v>0</v>
      </c>
      <c r="J67" s="440"/>
      <c r="K67" s="109"/>
      <c r="L67" s="440"/>
      <c r="M67" s="109"/>
      <c r="N67" s="440">
        <f t="shared" si="9"/>
        <v>0</v>
      </c>
      <c r="P67" s="110"/>
      <c r="Q67" s="109"/>
      <c r="R67" s="110"/>
      <c r="S67" s="109"/>
      <c r="T67" s="440">
        <f t="shared" si="10"/>
        <v>0</v>
      </c>
      <c r="V67" s="445">
        <f t="shared" si="8"/>
        <v>0</v>
      </c>
      <c r="W67" s="446">
        <f t="shared" si="6"/>
        <v>0</v>
      </c>
    </row>
    <row r="68" spans="1:23" x14ac:dyDescent="0.35">
      <c r="A68" s="438">
        <v>49</v>
      </c>
      <c r="B68" s="447" t="s">
        <v>481</v>
      </c>
      <c r="C68" s="109"/>
      <c r="D68" s="110"/>
      <c r="E68" s="109"/>
      <c r="F68" s="110"/>
      <c r="G68" s="109"/>
      <c r="H68" s="440">
        <f t="shared" si="7"/>
        <v>0</v>
      </c>
      <c r="J68" s="448"/>
      <c r="K68" s="109"/>
      <c r="L68" s="448"/>
      <c r="M68" s="109"/>
      <c r="N68" s="440">
        <f t="shared" si="9"/>
        <v>0</v>
      </c>
      <c r="P68" s="116"/>
      <c r="Q68" s="109"/>
      <c r="R68" s="116"/>
      <c r="S68" s="109"/>
      <c r="T68" s="440">
        <f t="shared" si="10"/>
        <v>0</v>
      </c>
      <c r="V68" s="445">
        <f t="shared" si="8"/>
        <v>0</v>
      </c>
      <c r="W68" s="446">
        <f t="shared" si="6"/>
        <v>0</v>
      </c>
    </row>
    <row r="69" spans="1:23" x14ac:dyDescent="0.35">
      <c r="A69" s="438">
        <v>50</v>
      </c>
      <c r="B69" s="447" t="s">
        <v>482</v>
      </c>
      <c r="C69" s="109"/>
      <c r="D69" s="116"/>
      <c r="E69" s="109"/>
      <c r="F69" s="116"/>
      <c r="G69" s="109"/>
      <c r="H69" s="440">
        <f t="shared" si="7"/>
        <v>0</v>
      </c>
      <c r="J69" s="448"/>
      <c r="K69" s="109"/>
      <c r="L69" s="448"/>
      <c r="M69" s="109"/>
      <c r="N69" s="440">
        <f t="shared" si="9"/>
        <v>0</v>
      </c>
      <c r="P69" s="116"/>
      <c r="Q69" s="109"/>
      <c r="R69" s="116"/>
      <c r="S69" s="109"/>
      <c r="T69" s="440">
        <f t="shared" si="10"/>
        <v>0</v>
      </c>
      <c r="V69" s="441">
        <f t="shared" si="8"/>
        <v>0</v>
      </c>
      <c r="W69" s="446">
        <f t="shared" si="6"/>
        <v>0</v>
      </c>
    </row>
    <row r="70" spans="1:23" x14ac:dyDescent="0.35">
      <c r="A70" s="438">
        <v>51</v>
      </c>
      <c r="B70" s="442" t="s">
        <v>483</v>
      </c>
      <c r="C70" s="109"/>
      <c r="D70" s="115"/>
      <c r="E70" s="109"/>
      <c r="F70" s="115"/>
      <c r="G70" s="109"/>
      <c r="H70" s="443">
        <f t="shared" si="7"/>
        <v>0</v>
      </c>
      <c r="J70" s="443"/>
      <c r="K70" s="109"/>
      <c r="L70" s="443"/>
      <c r="M70" s="109"/>
      <c r="N70" s="443">
        <f t="shared" si="9"/>
        <v>0</v>
      </c>
      <c r="P70" s="115"/>
      <c r="Q70" s="109"/>
      <c r="R70" s="115"/>
      <c r="S70" s="109"/>
      <c r="T70" s="443">
        <f t="shared" si="10"/>
        <v>0</v>
      </c>
      <c r="V70" s="449">
        <f t="shared" si="8"/>
        <v>0</v>
      </c>
      <c r="W70" s="450">
        <f t="shared" si="6"/>
        <v>0</v>
      </c>
    </row>
    <row r="71" spans="1:23" ht="7" customHeight="1" x14ac:dyDescent="0.35"/>
    <row r="72" spans="1:23" x14ac:dyDescent="0.35">
      <c r="A72" s="429" t="s">
        <v>484</v>
      </c>
      <c r="B72" s="430"/>
      <c r="C72" s="109"/>
      <c r="D72" s="431">
        <f>SUM(D73:D82)</f>
        <v>0</v>
      </c>
      <c r="E72" s="432"/>
      <c r="F72" s="435">
        <f>SUM(F73:F82)</f>
        <v>0</v>
      </c>
      <c r="G72" s="432"/>
      <c r="H72" s="434">
        <f>SUM(H73:H82)</f>
        <v>0</v>
      </c>
      <c r="J72" s="431">
        <f>SUM(J73:J82)</f>
        <v>0</v>
      </c>
      <c r="K72" s="432"/>
      <c r="L72" s="435">
        <f>SUM(L73:L82)</f>
        <v>0</v>
      </c>
      <c r="M72" s="432"/>
      <c r="N72" s="434">
        <f>SUM(N73:N82)</f>
        <v>0</v>
      </c>
      <c r="P72" s="431">
        <f>SUM(P73:P82)</f>
        <v>0</v>
      </c>
      <c r="Q72" s="432"/>
      <c r="R72" s="435">
        <f>SUM(R73:R82)</f>
        <v>0</v>
      </c>
      <c r="S72" s="432"/>
      <c r="T72" s="434">
        <f>SUM(T73:T82)</f>
        <v>0</v>
      </c>
      <c r="V72" s="434">
        <f>SUM(V73:V82)</f>
        <v>0</v>
      </c>
      <c r="W72" s="119">
        <f t="shared" ref="W72:W82" si="11">IFERROR(V72/N72,0)</f>
        <v>0</v>
      </c>
    </row>
    <row r="73" spans="1:23" x14ac:dyDescent="0.35">
      <c r="A73" s="438">
        <v>60</v>
      </c>
      <c r="B73" s="439" t="s">
        <v>485</v>
      </c>
      <c r="C73" s="109"/>
      <c r="D73" s="110"/>
      <c r="E73" s="109"/>
      <c r="F73" s="110"/>
      <c r="G73" s="109"/>
      <c r="H73" s="440">
        <f t="shared" ref="H73:H82" si="12">SUM(D73+F73)</f>
        <v>0</v>
      </c>
      <c r="J73" s="440"/>
      <c r="K73" s="109"/>
      <c r="L73" s="440"/>
      <c r="M73" s="109"/>
      <c r="N73" s="440">
        <f>SUM(J73+L73)</f>
        <v>0</v>
      </c>
      <c r="P73" s="110"/>
      <c r="Q73" s="109"/>
      <c r="R73" s="110"/>
      <c r="S73" s="109"/>
      <c r="T73" s="440">
        <f>SUM(P73+R73)</f>
        <v>0</v>
      </c>
      <c r="V73" s="441">
        <f t="shared" ref="V73:V82" si="13">SUM(T73-N73)</f>
        <v>0</v>
      </c>
      <c r="W73" s="307">
        <f t="shared" si="11"/>
        <v>0</v>
      </c>
    </row>
    <row r="74" spans="1:23" x14ac:dyDescent="0.35">
      <c r="A74" s="438">
        <v>61</v>
      </c>
      <c r="B74" s="439" t="s">
        <v>486</v>
      </c>
      <c r="C74" s="109"/>
      <c r="D74" s="110"/>
      <c r="E74" s="109"/>
      <c r="F74" s="110"/>
      <c r="G74" s="109"/>
      <c r="H74" s="440">
        <f t="shared" si="12"/>
        <v>0</v>
      </c>
      <c r="J74" s="440"/>
      <c r="K74" s="109"/>
      <c r="L74" s="440"/>
      <c r="M74" s="109"/>
      <c r="N74" s="440">
        <f t="shared" ref="N74:N82" si="14">SUM(J74+L74)</f>
        <v>0</v>
      </c>
      <c r="P74" s="110"/>
      <c r="Q74" s="109"/>
      <c r="R74" s="110"/>
      <c r="S74" s="109"/>
      <c r="T74" s="440">
        <f t="shared" ref="T74:T82" si="15">SUM(P74+R74)</f>
        <v>0</v>
      </c>
      <c r="V74" s="441">
        <f t="shared" si="13"/>
        <v>0</v>
      </c>
      <c r="W74" s="307">
        <f t="shared" si="11"/>
        <v>0</v>
      </c>
    </row>
    <row r="75" spans="1:23" x14ac:dyDescent="0.35">
      <c r="A75" s="438">
        <v>62</v>
      </c>
      <c r="B75" s="588" t="s">
        <v>690</v>
      </c>
      <c r="C75" s="109"/>
      <c r="D75" s="110"/>
      <c r="E75" s="109"/>
      <c r="F75" s="110"/>
      <c r="G75" s="109"/>
      <c r="H75" s="440">
        <f t="shared" si="12"/>
        <v>0</v>
      </c>
      <c r="J75" s="440"/>
      <c r="K75" s="109"/>
      <c r="L75" s="440"/>
      <c r="M75" s="109"/>
      <c r="N75" s="440">
        <f t="shared" si="14"/>
        <v>0</v>
      </c>
      <c r="P75" s="110"/>
      <c r="Q75" s="109"/>
      <c r="R75" s="110"/>
      <c r="S75" s="109"/>
      <c r="T75" s="440">
        <f t="shared" si="15"/>
        <v>0</v>
      </c>
      <c r="V75" s="441">
        <f t="shared" si="13"/>
        <v>0</v>
      </c>
      <c r="W75" s="307">
        <f t="shared" si="11"/>
        <v>0</v>
      </c>
    </row>
    <row r="76" spans="1:23" x14ac:dyDescent="0.35">
      <c r="A76" s="438">
        <v>63</v>
      </c>
      <c r="B76" s="588" t="s">
        <v>691</v>
      </c>
      <c r="C76" s="109"/>
      <c r="D76" s="110"/>
      <c r="E76" s="109"/>
      <c r="F76" s="110"/>
      <c r="G76" s="109"/>
      <c r="H76" s="440">
        <f t="shared" si="12"/>
        <v>0</v>
      </c>
      <c r="J76" s="440"/>
      <c r="K76" s="109"/>
      <c r="L76" s="440"/>
      <c r="M76" s="109"/>
      <c r="N76" s="440">
        <f t="shared" si="14"/>
        <v>0</v>
      </c>
      <c r="P76" s="110"/>
      <c r="Q76" s="109"/>
      <c r="R76" s="110"/>
      <c r="S76" s="109"/>
      <c r="T76" s="440">
        <f t="shared" si="15"/>
        <v>0</v>
      </c>
      <c r="V76" s="441">
        <f t="shared" si="13"/>
        <v>0</v>
      </c>
      <c r="W76" s="307">
        <f t="shared" si="11"/>
        <v>0</v>
      </c>
    </row>
    <row r="77" spans="1:23" x14ac:dyDescent="0.35">
      <c r="A77" s="438">
        <v>64</v>
      </c>
      <c r="B77" s="588" t="s">
        <v>692</v>
      </c>
      <c r="C77" s="109"/>
      <c r="D77" s="110"/>
      <c r="E77" s="109"/>
      <c r="F77" s="110"/>
      <c r="G77" s="109"/>
      <c r="H77" s="440">
        <f t="shared" si="12"/>
        <v>0</v>
      </c>
      <c r="J77" s="440"/>
      <c r="K77" s="109"/>
      <c r="L77" s="440"/>
      <c r="M77" s="109"/>
      <c r="N77" s="440">
        <f t="shared" si="14"/>
        <v>0</v>
      </c>
      <c r="P77" s="110"/>
      <c r="Q77" s="109"/>
      <c r="R77" s="110"/>
      <c r="S77" s="109"/>
      <c r="T77" s="440">
        <f t="shared" si="15"/>
        <v>0</v>
      </c>
      <c r="V77" s="441">
        <f t="shared" si="13"/>
        <v>0</v>
      </c>
      <c r="W77" s="307">
        <f t="shared" si="11"/>
        <v>0</v>
      </c>
    </row>
    <row r="78" spans="1:23" x14ac:dyDescent="0.35">
      <c r="A78" s="438">
        <v>65</v>
      </c>
      <c r="B78" s="588" t="s">
        <v>693</v>
      </c>
      <c r="C78" s="109"/>
      <c r="D78" s="110"/>
      <c r="E78" s="109"/>
      <c r="F78" s="110"/>
      <c r="G78" s="109"/>
      <c r="H78" s="440">
        <f t="shared" si="12"/>
        <v>0</v>
      </c>
      <c r="J78" s="440"/>
      <c r="K78" s="109"/>
      <c r="L78" s="440"/>
      <c r="M78" s="109"/>
      <c r="N78" s="440">
        <f t="shared" si="14"/>
        <v>0</v>
      </c>
      <c r="P78" s="110"/>
      <c r="Q78" s="109"/>
      <c r="R78" s="110"/>
      <c r="S78" s="109"/>
      <c r="T78" s="440">
        <f t="shared" si="15"/>
        <v>0</v>
      </c>
      <c r="V78" s="441">
        <f t="shared" si="13"/>
        <v>0</v>
      </c>
      <c r="W78" s="307">
        <f t="shared" si="11"/>
        <v>0</v>
      </c>
    </row>
    <row r="79" spans="1:23" x14ac:dyDescent="0.35">
      <c r="A79" s="438">
        <v>66</v>
      </c>
      <c r="B79" s="588" t="s">
        <v>487</v>
      </c>
      <c r="C79" s="109"/>
      <c r="D79" s="110"/>
      <c r="E79" s="109"/>
      <c r="F79" s="110"/>
      <c r="G79" s="109"/>
      <c r="H79" s="440">
        <f t="shared" si="12"/>
        <v>0</v>
      </c>
      <c r="J79" s="440"/>
      <c r="K79" s="109"/>
      <c r="L79" s="440"/>
      <c r="M79" s="109"/>
      <c r="N79" s="440">
        <f t="shared" si="14"/>
        <v>0</v>
      </c>
      <c r="P79" s="110"/>
      <c r="Q79" s="109"/>
      <c r="R79" s="110"/>
      <c r="S79" s="109"/>
      <c r="T79" s="440">
        <f t="shared" si="15"/>
        <v>0</v>
      </c>
      <c r="V79" s="441">
        <f t="shared" si="13"/>
        <v>0</v>
      </c>
      <c r="W79" s="307">
        <f t="shared" si="11"/>
        <v>0</v>
      </c>
    </row>
    <row r="80" spans="1:23" x14ac:dyDescent="0.35">
      <c r="A80" s="438">
        <v>67</v>
      </c>
      <c r="B80" s="439" t="s">
        <v>488</v>
      </c>
      <c r="C80" s="109"/>
      <c r="D80" s="110"/>
      <c r="E80" s="109"/>
      <c r="F80" s="110"/>
      <c r="G80" s="109"/>
      <c r="H80" s="440">
        <f t="shared" si="12"/>
        <v>0</v>
      </c>
      <c r="J80" s="440"/>
      <c r="K80" s="109"/>
      <c r="L80" s="440"/>
      <c r="M80" s="109"/>
      <c r="N80" s="440">
        <f t="shared" si="14"/>
        <v>0</v>
      </c>
      <c r="P80" s="110"/>
      <c r="Q80" s="109"/>
      <c r="R80" s="110"/>
      <c r="S80" s="109"/>
      <c r="T80" s="440">
        <f t="shared" si="15"/>
        <v>0</v>
      </c>
      <c r="V80" s="441">
        <f t="shared" si="13"/>
        <v>0</v>
      </c>
      <c r="W80" s="307">
        <f t="shared" si="11"/>
        <v>0</v>
      </c>
    </row>
    <row r="81" spans="1:23" x14ac:dyDescent="0.35">
      <c r="A81" s="438">
        <v>68</v>
      </c>
      <c r="B81" s="439" t="s">
        <v>489</v>
      </c>
      <c r="C81" s="109"/>
      <c r="D81" s="110"/>
      <c r="E81" s="109"/>
      <c r="F81" s="110"/>
      <c r="G81" s="109"/>
      <c r="H81" s="440">
        <f t="shared" si="12"/>
        <v>0</v>
      </c>
      <c r="J81" s="440"/>
      <c r="K81" s="109"/>
      <c r="L81" s="440"/>
      <c r="M81" s="109"/>
      <c r="N81" s="440">
        <f t="shared" si="14"/>
        <v>0</v>
      </c>
      <c r="P81" s="110"/>
      <c r="Q81" s="109"/>
      <c r="R81" s="110"/>
      <c r="S81" s="109"/>
      <c r="T81" s="440">
        <f t="shared" si="15"/>
        <v>0</v>
      </c>
      <c r="V81" s="441">
        <f t="shared" si="13"/>
        <v>0</v>
      </c>
      <c r="W81" s="307">
        <f t="shared" si="11"/>
        <v>0</v>
      </c>
    </row>
    <row r="82" spans="1:23" x14ac:dyDescent="0.35">
      <c r="A82" s="438">
        <v>69</v>
      </c>
      <c r="B82" s="442" t="s">
        <v>490</v>
      </c>
      <c r="C82" s="109"/>
      <c r="D82" s="115"/>
      <c r="E82" s="109"/>
      <c r="F82" s="115"/>
      <c r="G82" s="109"/>
      <c r="H82" s="443">
        <f t="shared" si="12"/>
        <v>0</v>
      </c>
      <c r="J82" s="443"/>
      <c r="K82" s="109"/>
      <c r="L82" s="443"/>
      <c r="M82" s="109"/>
      <c r="N82" s="443">
        <f t="shared" si="14"/>
        <v>0</v>
      </c>
      <c r="P82" s="115"/>
      <c r="Q82" s="109"/>
      <c r="R82" s="115"/>
      <c r="S82" s="109"/>
      <c r="T82" s="443">
        <f t="shared" si="15"/>
        <v>0</v>
      </c>
      <c r="V82" s="444">
        <f t="shared" si="13"/>
        <v>0</v>
      </c>
      <c r="W82" s="308">
        <f t="shared" si="11"/>
        <v>0</v>
      </c>
    </row>
    <row r="83" spans="1:23" ht="7" customHeight="1" x14ac:dyDescent="0.35"/>
    <row r="84" spans="1:23" x14ac:dyDescent="0.35">
      <c r="A84" s="451"/>
      <c r="B84" s="452" t="s">
        <v>491</v>
      </c>
      <c r="C84" s="388"/>
      <c r="D84" s="453">
        <f>SUM(D85)</f>
        <v>0</v>
      </c>
      <c r="E84" s="388"/>
      <c r="F84" s="454">
        <f>SUM(F85)</f>
        <v>0</v>
      </c>
      <c r="H84" s="455">
        <f>SUM(H85)</f>
        <v>0</v>
      </c>
      <c r="J84" s="453">
        <f>SUM(J85)</f>
        <v>0</v>
      </c>
      <c r="K84" s="388"/>
      <c r="L84" s="456">
        <f>SUM(L85)</f>
        <v>0</v>
      </c>
      <c r="N84" s="455">
        <f>SUM(N85)</f>
        <v>0</v>
      </c>
      <c r="P84" s="453">
        <f>SUM(P85)</f>
        <v>0</v>
      </c>
      <c r="Q84" s="388"/>
      <c r="R84" s="454">
        <f>SUM(R85)</f>
        <v>0</v>
      </c>
      <c r="T84" s="455">
        <f>SUM(T85)</f>
        <v>0</v>
      </c>
      <c r="V84" s="457">
        <f>SUM(V85)</f>
        <v>0</v>
      </c>
      <c r="W84" s="119">
        <f>IFERROR(V84/N84,0)</f>
        <v>0</v>
      </c>
    </row>
    <row r="85" spans="1:23" x14ac:dyDescent="0.35">
      <c r="A85" s="388"/>
      <c r="B85" s="458" t="s">
        <v>492</v>
      </c>
      <c r="C85" s="388"/>
      <c r="D85" s="459">
        <f>SUM(D28+D72)</f>
        <v>0</v>
      </c>
      <c r="E85" s="388"/>
      <c r="F85" s="459">
        <f>SUM(F28+F72)</f>
        <v>0</v>
      </c>
      <c r="G85" s="388"/>
      <c r="H85" s="459">
        <f>SUM(H28+H72)</f>
        <v>0</v>
      </c>
      <c r="J85" s="459">
        <f>SUM(J28+J72)</f>
        <v>0</v>
      </c>
      <c r="K85" s="388"/>
      <c r="L85" s="459">
        <f>SUM(L28+L72)</f>
        <v>0</v>
      </c>
      <c r="M85" s="388"/>
      <c r="N85" s="459">
        <f>SUM(N28+N72)</f>
        <v>0</v>
      </c>
      <c r="P85" s="459">
        <f>SUM(P28+P72)</f>
        <v>0</v>
      </c>
      <c r="Q85" s="388"/>
      <c r="R85" s="459">
        <f>SUM(R28+R72)</f>
        <v>0</v>
      </c>
      <c r="S85" s="388"/>
      <c r="T85" s="459">
        <f>SUM(T28+T72)</f>
        <v>0</v>
      </c>
      <c r="V85" s="444">
        <f>SUM(T85-N85)</f>
        <v>0</v>
      </c>
      <c r="W85" s="308">
        <f>IFERROR(V85/N85,0)</f>
        <v>0</v>
      </c>
    </row>
    <row r="86" spans="1:23" ht="7" customHeight="1" x14ac:dyDescent="0.35"/>
    <row r="87" spans="1:23" x14ac:dyDescent="0.35">
      <c r="A87" s="429" t="s">
        <v>493</v>
      </c>
      <c r="B87" s="430"/>
      <c r="C87" s="109"/>
      <c r="D87" s="431">
        <f>SUM(D88:D90)</f>
        <v>0</v>
      </c>
      <c r="E87" s="432"/>
      <c r="F87" s="435">
        <f>SUM(F88:F90)</f>
        <v>0</v>
      </c>
      <c r="G87" s="432"/>
      <c r="H87" s="434">
        <f>SUM(H88:H90)</f>
        <v>0</v>
      </c>
      <c r="J87" s="431">
        <f>SUM(J88:J90)</f>
        <v>0</v>
      </c>
      <c r="K87" s="432"/>
      <c r="L87" s="435">
        <f>SUM(L88:L90)</f>
        <v>0</v>
      </c>
      <c r="M87" s="432"/>
      <c r="N87" s="434">
        <f>SUM(N88:N90)</f>
        <v>0</v>
      </c>
      <c r="P87" s="431">
        <f>SUM(P88:P90)</f>
        <v>0</v>
      </c>
      <c r="Q87" s="432"/>
      <c r="R87" s="435">
        <f>SUM(R88:R90)</f>
        <v>0</v>
      </c>
      <c r="S87" s="432"/>
      <c r="T87" s="434">
        <f>SUM(T88:T90)</f>
        <v>0</v>
      </c>
      <c r="V87" s="434">
        <f>SUM(V88:V90)</f>
        <v>0</v>
      </c>
      <c r="W87" s="119">
        <f>IFERROR(V87/N87,0)</f>
        <v>0</v>
      </c>
    </row>
    <row r="88" spans="1:23" x14ac:dyDescent="0.35">
      <c r="A88" s="438">
        <v>70</v>
      </c>
      <c r="B88" s="439" t="s">
        <v>494</v>
      </c>
      <c r="C88" s="109"/>
      <c r="D88" s="110"/>
      <c r="E88" s="109"/>
      <c r="F88" s="110"/>
      <c r="G88" s="109"/>
      <c r="H88" s="440">
        <f>SUM(D88+F88)</f>
        <v>0</v>
      </c>
      <c r="J88" s="440"/>
      <c r="K88" s="109"/>
      <c r="L88" s="440"/>
      <c r="M88" s="109"/>
      <c r="N88" s="440">
        <f>SUM(J88+L88)</f>
        <v>0</v>
      </c>
      <c r="P88" s="110"/>
      <c r="Q88" s="109"/>
      <c r="R88" s="110"/>
      <c r="S88" s="109"/>
      <c r="T88" s="440">
        <f>SUM(P88+R88)</f>
        <v>0</v>
      </c>
      <c r="V88" s="441">
        <f>SUM(T88-N88)</f>
        <v>0</v>
      </c>
      <c r="W88" s="307">
        <f>IFERROR(V88/N88,0)</f>
        <v>0</v>
      </c>
    </row>
    <row r="89" spans="1:23" x14ac:dyDescent="0.35">
      <c r="A89" s="438">
        <v>71</v>
      </c>
      <c r="B89" s="439" t="s">
        <v>495</v>
      </c>
      <c r="C89" s="109"/>
      <c r="D89" s="110"/>
      <c r="E89" s="109"/>
      <c r="F89" s="110"/>
      <c r="G89" s="109"/>
      <c r="H89" s="440">
        <f>SUM(D89+F89)</f>
        <v>0</v>
      </c>
      <c r="J89" s="440"/>
      <c r="K89" s="109"/>
      <c r="L89" s="440"/>
      <c r="M89" s="109"/>
      <c r="N89" s="440">
        <f t="shared" ref="N89:N90" si="16">SUM(J89+L89)</f>
        <v>0</v>
      </c>
      <c r="P89" s="110"/>
      <c r="Q89" s="109"/>
      <c r="R89" s="110"/>
      <c r="S89" s="109"/>
      <c r="T89" s="440">
        <f t="shared" ref="T89:T90" si="17">SUM(P89+R89)</f>
        <v>0</v>
      </c>
      <c r="V89" s="441">
        <f>SUM(T89-N89)</f>
        <v>0</v>
      </c>
      <c r="W89" s="307">
        <f>IFERROR(V89/N89,0)</f>
        <v>0</v>
      </c>
    </row>
    <row r="90" spans="1:23" x14ac:dyDescent="0.35">
      <c r="A90" s="438">
        <v>72</v>
      </c>
      <c r="B90" s="442" t="s">
        <v>496</v>
      </c>
      <c r="C90" s="109"/>
      <c r="D90" s="115"/>
      <c r="E90" s="109"/>
      <c r="F90" s="115"/>
      <c r="G90" s="109"/>
      <c r="H90" s="440">
        <f>SUM(D90+F90)</f>
        <v>0</v>
      </c>
      <c r="J90" s="443"/>
      <c r="K90" s="109"/>
      <c r="L90" s="443"/>
      <c r="M90" s="109"/>
      <c r="N90" s="443">
        <f t="shared" si="16"/>
        <v>0</v>
      </c>
      <c r="P90" s="115"/>
      <c r="Q90" s="109"/>
      <c r="R90" s="115"/>
      <c r="S90" s="109"/>
      <c r="T90" s="443">
        <f t="shared" si="17"/>
        <v>0</v>
      </c>
      <c r="V90" s="444">
        <f>SUM(T90-N90)</f>
        <v>0</v>
      </c>
      <c r="W90" s="308">
        <f>IFERROR(V90/N90,0)</f>
        <v>0</v>
      </c>
    </row>
    <row r="91" spans="1:23" ht="7" customHeight="1" x14ac:dyDescent="0.35"/>
    <row r="92" spans="1:23" x14ac:dyDescent="0.35">
      <c r="A92" s="451"/>
      <c r="B92" s="452" t="s">
        <v>497</v>
      </c>
      <c r="C92" s="388"/>
      <c r="D92" s="453">
        <f>SUM(D93)</f>
        <v>0</v>
      </c>
      <c r="E92" s="388"/>
      <c r="F92" s="454">
        <f>SUM(F93)</f>
        <v>0</v>
      </c>
      <c r="H92" s="455">
        <f>SUM(H93)</f>
        <v>0</v>
      </c>
      <c r="J92" s="453">
        <f>SUM(J93)</f>
        <v>0</v>
      </c>
      <c r="K92" s="388"/>
      <c r="L92" s="456">
        <f>SUM(L93)</f>
        <v>0</v>
      </c>
      <c r="N92" s="455">
        <f>SUM(N93)</f>
        <v>0</v>
      </c>
      <c r="P92" s="453">
        <f>SUM(P93)</f>
        <v>0</v>
      </c>
      <c r="Q92" s="388"/>
      <c r="R92" s="454">
        <f>SUM(R93)</f>
        <v>0</v>
      </c>
      <c r="T92" s="455">
        <f>SUM(T93)</f>
        <v>0</v>
      </c>
      <c r="V92" s="457">
        <f>SUM(V93)</f>
        <v>0</v>
      </c>
      <c r="W92" s="119">
        <f>IFERROR(V92/N92,0)</f>
        <v>0</v>
      </c>
    </row>
    <row r="93" spans="1:23" x14ac:dyDescent="0.35">
      <c r="A93" s="388"/>
      <c r="B93" s="458" t="s">
        <v>498</v>
      </c>
      <c r="C93" s="388"/>
      <c r="D93" s="459">
        <f>SUM(D20+D28+D72+D87)</f>
        <v>0</v>
      </c>
      <c r="E93" s="388"/>
      <c r="F93" s="459">
        <f>SUM(F20+F28+F72+F87)</f>
        <v>0</v>
      </c>
      <c r="G93" s="388"/>
      <c r="H93" s="459">
        <f>SUM(H20+H28+H72+H87)</f>
        <v>0</v>
      </c>
      <c r="J93" s="459">
        <f>SUM(J20+J28+J72+J87)</f>
        <v>0</v>
      </c>
      <c r="K93" s="388"/>
      <c r="L93" s="459">
        <f>SUM(L20+L28+L72+L87)</f>
        <v>0</v>
      </c>
      <c r="M93" s="388"/>
      <c r="N93" s="459">
        <f>SUM(N20+N28+N72+N87)</f>
        <v>0</v>
      </c>
      <c r="P93" s="459">
        <f>SUM(P20+P28+P72+P87)</f>
        <v>0</v>
      </c>
      <c r="Q93" s="388"/>
      <c r="R93" s="459">
        <f>SUM(R20+R28+R72+R87)</f>
        <v>0</v>
      </c>
      <c r="S93" s="388"/>
      <c r="T93" s="459">
        <f>SUM(T20+T28+T72+T87)</f>
        <v>0</v>
      </c>
      <c r="V93" s="444">
        <f>SUM(T93-N93)</f>
        <v>0</v>
      </c>
      <c r="W93" s="308">
        <f>IFERROR(V93/N93,0)</f>
        <v>0</v>
      </c>
    </row>
    <row r="94" spans="1:23" ht="7" customHeight="1" x14ac:dyDescent="0.35"/>
    <row r="95" spans="1:23" x14ac:dyDescent="0.35">
      <c r="A95" s="438">
        <v>80</v>
      </c>
      <c r="B95" s="460" t="s">
        <v>499</v>
      </c>
      <c r="C95" s="109"/>
      <c r="D95" s="117"/>
      <c r="E95" s="109"/>
      <c r="F95" s="117"/>
      <c r="G95" s="109"/>
      <c r="H95" s="461">
        <f>SUM(D95+F95)</f>
        <v>0</v>
      </c>
      <c r="J95" s="461"/>
      <c r="K95" s="109"/>
      <c r="L95" s="461"/>
      <c r="M95" s="109"/>
      <c r="N95" s="461">
        <f>SUM(J95+L95)</f>
        <v>0</v>
      </c>
      <c r="P95" s="117"/>
      <c r="Q95" s="109"/>
      <c r="R95" s="117"/>
      <c r="S95" s="109"/>
      <c r="T95" s="461">
        <f>SUM(P95+R95)</f>
        <v>0</v>
      </c>
      <c r="V95" s="462">
        <f>SUM(T95-N95)</f>
        <v>0</v>
      </c>
      <c r="W95" s="120">
        <f>IFERROR(V95/N95,0)</f>
        <v>0</v>
      </c>
    </row>
    <row r="96" spans="1:23" ht="7" customHeight="1" x14ac:dyDescent="0.35"/>
    <row r="97" spans="1:23" x14ac:dyDescent="0.35">
      <c r="A97" s="451"/>
      <c r="B97" s="452" t="s">
        <v>500</v>
      </c>
      <c r="C97" s="388"/>
      <c r="D97" s="453">
        <f>SUM(D98)</f>
        <v>0</v>
      </c>
      <c r="E97" s="388"/>
      <c r="F97" s="454">
        <f>SUM(F98)</f>
        <v>0</v>
      </c>
      <c r="H97" s="455">
        <f>SUM(H98)</f>
        <v>0</v>
      </c>
      <c r="J97" s="453">
        <f>SUM(J98)</f>
        <v>0</v>
      </c>
      <c r="K97" s="388"/>
      <c r="L97" s="456">
        <f>SUM(L98)</f>
        <v>0</v>
      </c>
      <c r="N97" s="455">
        <f>SUM(N98)</f>
        <v>0</v>
      </c>
      <c r="P97" s="453">
        <f>SUM(P98)</f>
        <v>0</v>
      </c>
      <c r="Q97" s="388"/>
      <c r="R97" s="454">
        <f>SUM(R98)</f>
        <v>0</v>
      </c>
      <c r="T97" s="455">
        <f>SUM(T98)</f>
        <v>0</v>
      </c>
      <c r="V97" s="457">
        <f>SUM(V98)</f>
        <v>0</v>
      </c>
      <c r="W97" s="119">
        <f>IFERROR(V97/N97,0)</f>
        <v>0</v>
      </c>
    </row>
    <row r="98" spans="1:23" x14ac:dyDescent="0.35">
      <c r="A98" s="388"/>
      <c r="B98" s="458" t="s">
        <v>501</v>
      </c>
      <c r="C98" s="388"/>
      <c r="D98" s="459">
        <f>SUM(D92+D95)</f>
        <v>0</v>
      </c>
      <c r="E98" s="388"/>
      <c r="F98" s="459">
        <f>SUM(F92+F95)</f>
        <v>0</v>
      </c>
      <c r="G98" s="388"/>
      <c r="H98" s="459">
        <f>SUM(H92+H95)</f>
        <v>0</v>
      </c>
      <c r="J98" s="459">
        <f>SUM(J92+J95)</f>
        <v>0</v>
      </c>
      <c r="K98" s="388"/>
      <c r="L98" s="459">
        <f>SUM(L92+L95)</f>
        <v>0</v>
      </c>
      <c r="M98" s="388"/>
      <c r="N98" s="459">
        <f>SUM(N92+N95)</f>
        <v>0</v>
      </c>
      <c r="P98" s="459">
        <f>SUM(P92+P95)</f>
        <v>0</v>
      </c>
      <c r="Q98" s="388"/>
      <c r="R98" s="459">
        <f>SUM(R92+R95)</f>
        <v>0</v>
      </c>
      <c r="S98" s="388"/>
      <c r="T98" s="459">
        <f>SUM(T92+T95)</f>
        <v>0</v>
      </c>
      <c r="V98" s="444">
        <f>SUM(T98-N98)</f>
        <v>0</v>
      </c>
      <c r="W98" s="308">
        <f>IFERROR(V98/N98,0)</f>
        <v>0</v>
      </c>
    </row>
    <row r="99" spans="1:23" ht="7" customHeight="1" x14ac:dyDescent="0.35"/>
    <row r="100" spans="1:23" x14ac:dyDescent="0.35">
      <c r="A100" s="463">
        <v>81</v>
      </c>
      <c r="B100" s="460" t="s">
        <v>502</v>
      </c>
      <c r="D100" s="117"/>
      <c r="F100" s="117"/>
      <c r="G100" s="107"/>
      <c r="H100" s="461">
        <f>SUM(D100+F100)</f>
        <v>0</v>
      </c>
      <c r="J100" s="613"/>
      <c r="L100" s="461"/>
      <c r="M100" s="107"/>
      <c r="N100" s="461">
        <f>SUM(J100+L100)</f>
        <v>0</v>
      </c>
      <c r="P100" s="117"/>
      <c r="R100" s="117"/>
      <c r="S100" s="107"/>
      <c r="T100" s="461">
        <f>SUM(P100+R100)</f>
        <v>0</v>
      </c>
      <c r="V100" s="462">
        <f>SUM(T100-N100)</f>
        <v>0</v>
      </c>
      <c r="W100" s="120">
        <f>IFERROR(V100/N100,0)</f>
        <v>0</v>
      </c>
    </row>
    <row r="101" spans="1:23" ht="7" customHeight="1" x14ac:dyDescent="0.35"/>
    <row r="102" spans="1:23" x14ac:dyDescent="0.35">
      <c r="A102" s="463">
        <v>82</v>
      </c>
      <c r="B102" s="460" t="s">
        <v>503</v>
      </c>
      <c r="D102" s="461">
        <f>IFERROR(D106/D16,0)</f>
        <v>0</v>
      </c>
      <c r="F102" s="464"/>
      <c r="G102" s="107"/>
      <c r="H102" s="461">
        <f>IFERROR(H106/H16,0)</f>
        <v>0</v>
      </c>
      <c r="J102" s="461">
        <f>IFERROR(J106/J16,0)</f>
        <v>0</v>
      </c>
      <c r="L102" s="464"/>
      <c r="M102" s="107"/>
      <c r="N102" s="461">
        <f>IFERROR(N106/N16,0)</f>
        <v>0</v>
      </c>
      <c r="P102" s="461">
        <f>IFERROR(P106/P16,0)</f>
        <v>0</v>
      </c>
      <c r="R102" s="464"/>
      <c r="S102" s="107"/>
      <c r="T102" s="461">
        <f>IFERROR(T106/T16,0)</f>
        <v>0</v>
      </c>
      <c r="V102" s="462">
        <f>SUM(T102-N102)</f>
        <v>0</v>
      </c>
      <c r="W102" s="120">
        <f>IFERROR(V102/N102,0)</f>
        <v>0</v>
      </c>
    </row>
    <row r="103" spans="1:23" ht="7" customHeight="1" x14ac:dyDescent="0.35"/>
    <row r="104" spans="1:23" x14ac:dyDescent="0.35">
      <c r="A104" s="438">
        <v>85</v>
      </c>
      <c r="B104" s="460" t="s">
        <v>504</v>
      </c>
      <c r="C104" s="109"/>
      <c r="D104" s="117"/>
      <c r="E104" s="109"/>
      <c r="F104" s="117"/>
      <c r="G104" s="109"/>
      <c r="H104" s="461">
        <f>SUM(D104+F104)</f>
        <v>0</v>
      </c>
      <c r="J104" s="461"/>
      <c r="K104" s="109"/>
      <c r="L104" s="461"/>
      <c r="M104" s="109"/>
      <c r="N104" s="461">
        <f>SUM(J104+L104)</f>
        <v>0</v>
      </c>
      <c r="P104" s="117"/>
      <c r="Q104" s="109"/>
      <c r="R104" s="117"/>
      <c r="S104" s="109"/>
      <c r="T104" s="461">
        <f>SUM(P104+R104)</f>
        <v>0</v>
      </c>
      <c r="V104" s="462">
        <f>SUM(T104-N104)</f>
        <v>0</v>
      </c>
      <c r="W104" s="120">
        <f>IFERROR(V104/N104,0)</f>
        <v>0</v>
      </c>
    </row>
    <row r="105" spans="1:23" ht="7" customHeight="1" x14ac:dyDescent="0.35"/>
    <row r="106" spans="1:23" ht="26.15" customHeight="1" x14ac:dyDescent="0.35">
      <c r="B106" s="384" t="s">
        <v>650</v>
      </c>
      <c r="C106" s="106"/>
      <c r="D106" s="357">
        <f>SUM(D97+D100+D104)</f>
        <v>0</v>
      </c>
      <c r="E106" s="106"/>
      <c r="F106" s="465">
        <f>SUM(F97+F100+F104)</f>
        <v>0</v>
      </c>
      <c r="G106" s="106"/>
      <c r="H106" s="366">
        <f>SUM(H97+H100+H104)</f>
        <v>0</v>
      </c>
      <c r="J106" s="357">
        <f>SUM(J97+J100+J104)</f>
        <v>0</v>
      </c>
      <c r="K106" s="106"/>
      <c r="L106" s="465">
        <f>SUM(L97+L100+L104)</f>
        <v>0</v>
      </c>
      <c r="M106" s="106"/>
      <c r="N106" s="366">
        <f>SUM(N97+N100+N104)</f>
        <v>0</v>
      </c>
      <c r="P106" s="357">
        <f>SUM(P97+P100+P104)</f>
        <v>0</v>
      </c>
      <c r="Q106" s="106"/>
      <c r="R106" s="465">
        <f>SUM(R97+R100+R104)</f>
        <v>0</v>
      </c>
      <c r="S106" s="106"/>
      <c r="T106" s="366">
        <f>SUM(T97+T100+T104)</f>
        <v>0</v>
      </c>
      <c r="V106" s="366">
        <f>SUM(T106-N106)</f>
        <v>0</v>
      </c>
      <c r="W106" s="466">
        <f>IFERROR(V106/N106,0)</f>
        <v>0</v>
      </c>
    </row>
    <row r="108" spans="1:23" ht="26.15" customHeight="1" x14ac:dyDescent="0.35">
      <c r="B108" s="384" t="s">
        <v>651</v>
      </c>
      <c r="C108" s="106"/>
      <c r="D108" s="357">
        <f>SUM(D106-D104)</f>
        <v>0</v>
      </c>
      <c r="E108" s="106"/>
      <c r="F108" s="465">
        <f>SUM(F106-F104)</f>
        <v>0</v>
      </c>
      <c r="G108" s="106"/>
      <c r="H108" s="366">
        <f>SUM(H106-H104)</f>
        <v>0</v>
      </c>
      <c r="J108" s="357">
        <f>SUM(J106-J104)</f>
        <v>0</v>
      </c>
      <c r="K108" s="106"/>
      <c r="L108" s="465">
        <f>SUM(L106-L104)</f>
        <v>0</v>
      </c>
      <c r="M108" s="106"/>
      <c r="N108" s="366">
        <f>SUM(N106-N104)</f>
        <v>0</v>
      </c>
      <c r="P108" s="467">
        <f>SUM(P106-P104)</f>
        <v>0</v>
      </c>
      <c r="Q108" s="106"/>
      <c r="R108" s="468">
        <f>SUM(R106-R104)</f>
        <v>0</v>
      </c>
      <c r="S108" s="106"/>
      <c r="T108" s="366">
        <f>SUM(T106-T104)</f>
        <v>0</v>
      </c>
      <c r="V108" s="366">
        <f>SUM(T108-N108)</f>
        <v>0</v>
      </c>
      <c r="W108" s="466">
        <f>IFERROR(V108/N108,0)</f>
        <v>0</v>
      </c>
    </row>
    <row r="110" spans="1:23" x14ac:dyDescent="0.35">
      <c r="A110" s="589" t="s">
        <v>694</v>
      </c>
      <c r="B110" s="498"/>
      <c r="C110" s="498"/>
      <c r="D110" s="498"/>
      <c r="E110" s="498"/>
      <c r="F110" s="498"/>
      <c r="G110" s="498"/>
      <c r="H110" s="498"/>
      <c r="I110" s="498"/>
      <c r="J110" s="498"/>
      <c r="K110" s="498"/>
      <c r="L110" s="498"/>
      <c r="M110" s="498"/>
      <c r="N110" s="498"/>
      <c r="O110" s="498"/>
      <c r="P110" s="498"/>
      <c r="Q110" s="498"/>
      <c r="R110" s="498"/>
      <c r="S110" s="498"/>
      <c r="T110" s="498"/>
      <c r="U110" s="498"/>
      <c r="V110" s="498"/>
      <c r="W110" s="498"/>
    </row>
    <row r="111" spans="1:23" ht="7.5" customHeight="1" x14ac:dyDescent="0.35"/>
    <row r="112" spans="1:23" x14ac:dyDescent="0.35">
      <c r="A112" s="383" t="s">
        <v>505</v>
      </c>
      <c r="V112" s="738" t="s">
        <v>432</v>
      </c>
      <c r="W112" s="739"/>
    </row>
    <row r="113" spans="1:23" x14ac:dyDescent="0.35">
      <c r="A113" s="469">
        <v>4</v>
      </c>
      <c r="B113" s="470" t="s">
        <v>438</v>
      </c>
      <c r="D113" s="471">
        <f>SUM(D24)</f>
        <v>0</v>
      </c>
      <c r="E113" s="109"/>
      <c r="F113" s="471">
        <f>SUM(F24)</f>
        <v>0</v>
      </c>
      <c r="G113" s="109"/>
      <c r="H113" s="471">
        <f>SUM(H24)</f>
        <v>0</v>
      </c>
      <c r="J113" s="471">
        <f>SUM(J24)</f>
        <v>0</v>
      </c>
      <c r="K113" s="109"/>
      <c r="L113" s="471">
        <f>SUM(L24)</f>
        <v>0</v>
      </c>
      <c r="M113" s="109"/>
      <c r="N113" s="471">
        <f>SUM(N24)</f>
        <v>0</v>
      </c>
      <c r="P113" s="471">
        <f>SUM(P24)</f>
        <v>0</v>
      </c>
      <c r="Q113" s="109"/>
      <c r="R113" s="471">
        <f>SUM(R24)</f>
        <v>0</v>
      </c>
      <c r="S113" s="109"/>
      <c r="T113" s="471">
        <f>SUM(T24)</f>
        <v>0</v>
      </c>
      <c r="V113" s="471">
        <f>SUM(T113-N113)</f>
        <v>0</v>
      </c>
      <c r="W113" s="118">
        <f>IFERROR(V113/N113,0)</f>
        <v>0</v>
      </c>
    </row>
    <row r="114" spans="1:23" x14ac:dyDescent="0.35">
      <c r="A114" s="472">
        <v>4.01</v>
      </c>
      <c r="B114" s="473" t="s">
        <v>506</v>
      </c>
      <c r="C114" s="109"/>
      <c r="D114" s="609"/>
      <c r="E114" s="109"/>
      <c r="F114" s="608"/>
      <c r="G114" s="109"/>
      <c r="H114" s="610">
        <f>SUM(D114+F114)</f>
        <v>0</v>
      </c>
      <c r="J114" s="612"/>
      <c r="K114" s="109"/>
      <c r="L114" s="611"/>
      <c r="M114" s="109"/>
      <c r="N114" s="610">
        <f>SUM(J114+L114)</f>
        <v>0</v>
      </c>
      <c r="P114" s="612"/>
      <c r="Q114" s="109"/>
      <c r="R114" s="611"/>
      <c r="S114" s="109"/>
      <c r="T114" s="610">
        <f>SUM(P114+R114)</f>
        <v>0</v>
      </c>
      <c r="V114" s="474">
        <f>SUM(T114-N114)</f>
        <v>0</v>
      </c>
      <c r="W114" s="475">
        <f>IFERROR(V114/N114,0)</f>
        <v>0</v>
      </c>
    </row>
    <row r="115" spans="1:23" x14ac:dyDescent="0.35">
      <c r="A115" s="476"/>
      <c r="B115" s="477" t="s">
        <v>507</v>
      </c>
      <c r="D115" s="464"/>
      <c r="F115" s="118">
        <f>IFERROR(F114/F84,0)</f>
        <v>0</v>
      </c>
      <c r="H115" s="118">
        <f>IFERROR(H114/H84,0)</f>
        <v>0</v>
      </c>
      <c r="J115" s="118">
        <f>IFERROR(J114/J84,0)</f>
        <v>0</v>
      </c>
      <c r="L115" s="118">
        <f>IFERROR(L114/L84,0)</f>
        <v>0</v>
      </c>
      <c r="N115" s="118">
        <f>IFERROR(N114/N85,0)</f>
        <v>0</v>
      </c>
      <c r="P115" s="464"/>
      <c r="R115" s="118">
        <f>IFERROR(R114/R84,0)</f>
        <v>0</v>
      </c>
      <c r="T115" s="118">
        <f>IFERROR(T114/T84,0)</f>
        <v>0</v>
      </c>
      <c r="V115" s="478"/>
    </row>
    <row r="116" spans="1:23" ht="6" customHeight="1" x14ac:dyDescent="0.35"/>
    <row r="117" spans="1:23" x14ac:dyDescent="0.35">
      <c r="A117" s="383" t="s">
        <v>508</v>
      </c>
    </row>
    <row r="118" spans="1:23" x14ac:dyDescent="0.35">
      <c r="A118" s="469">
        <v>7.2</v>
      </c>
      <c r="B118" s="470" t="s">
        <v>496</v>
      </c>
      <c r="D118" s="471">
        <f>SUM(D90)</f>
        <v>0</v>
      </c>
      <c r="E118" s="109"/>
      <c r="F118" s="471">
        <f>SUM(F90)</f>
        <v>0</v>
      </c>
      <c r="G118" s="109"/>
      <c r="H118" s="471">
        <f>SUM(H90)</f>
        <v>0</v>
      </c>
      <c r="J118" s="471">
        <f>SUM(J90)</f>
        <v>0</v>
      </c>
      <c r="K118" s="109"/>
      <c r="L118" s="471">
        <f>SUM(L90)</f>
        <v>0</v>
      </c>
      <c r="M118" s="109"/>
      <c r="N118" s="471">
        <f>SUM(N90)</f>
        <v>0</v>
      </c>
      <c r="P118" s="471">
        <f>SUM(P90)</f>
        <v>0</v>
      </c>
      <c r="Q118" s="109"/>
      <c r="R118" s="471">
        <f>SUM(R90)</f>
        <v>0</v>
      </c>
      <c r="S118" s="109"/>
      <c r="T118" s="471">
        <f>SUM(T90)</f>
        <v>0</v>
      </c>
      <c r="V118" s="471">
        <f>SUM(T118-N118)</f>
        <v>0</v>
      </c>
      <c r="W118" s="479">
        <f>IFERROR(V118/N118,0)</f>
        <v>0</v>
      </c>
    </row>
    <row r="119" spans="1:23" x14ac:dyDescent="0.35">
      <c r="A119" s="472">
        <v>7.2009999999999996</v>
      </c>
      <c r="B119" s="473" t="s">
        <v>509</v>
      </c>
      <c r="C119" s="109"/>
      <c r="D119" s="609"/>
      <c r="E119" s="109"/>
      <c r="F119" s="608"/>
      <c r="G119" s="109"/>
      <c r="H119" s="610">
        <f>SUM(D119+F119)</f>
        <v>0</v>
      </c>
      <c r="J119" s="612"/>
      <c r="K119" s="109"/>
      <c r="L119" s="611"/>
      <c r="M119" s="109"/>
      <c r="N119" s="610">
        <f>SUM(J119+L119)</f>
        <v>0</v>
      </c>
      <c r="P119" s="612"/>
      <c r="Q119" s="109"/>
      <c r="R119" s="611"/>
      <c r="S119" s="109"/>
      <c r="T119" s="610">
        <f>SUM(P119+R119)</f>
        <v>0</v>
      </c>
      <c r="V119" s="474">
        <f>SUM(T119-N119)</f>
        <v>0</v>
      </c>
      <c r="W119" s="480">
        <f>IFERROR(V119/N119,0)</f>
        <v>0</v>
      </c>
    </row>
    <row r="120" spans="1:23" x14ac:dyDescent="0.35">
      <c r="B120" s="477" t="s">
        <v>507</v>
      </c>
      <c r="F120" s="118">
        <f>IFERROR(F119/F84,0)</f>
        <v>0</v>
      </c>
      <c r="H120" s="118">
        <f>IFERROR(H119/H84,0)</f>
        <v>0</v>
      </c>
      <c r="J120" s="118">
        <f>IFERROR(J119/J84,0)</f>
        <v>0</v>
      </c>
      <c r="L120" s="118">
        <f>IFERROR(L119/L84,0)</f>
        <v>0</v>
      </c>
      <c r="N120" s="118">
        <f>IFERROR(N119/N85,0)</f>
        <v>0</v>
      </c>
      <c r="R120" s="118">
        <f>IFERROR(R119/R84,0)</f>
        <v>0</v>
      </c>
      <c r="T120" s="118">
        <f>IFERROR(T119/T84,0)</f>
        <v>0</v>
      </c>
    </row>
  </sheetData>
  <sheetProtection algorithmName="SHA-512" hashValue="4q7K0qEVwlRag8BVE6MRzXV8989pFg4XKUBERjG2T/b7Xww2gyxHQSS5PigVZRSCnCgCvgBjATF4r+3mpBgpTw==" saltValue="/nXjIxc87LedeKXEmo37lg==" spinCount="100000" sheet="1" objects="1" scenarios="1"/>
  <mergeCells count="10">
    <mergeCell ref="V112:W112"/>
    <mergeCell ref="V13:W13"/>
    <mergeCell ref="V18:W18"/>
    <mergeCell ref="V11:W11"/>
    <mergeCell ref="A8:N8"/>
    <mergeCell ref="A9:N9"/>
    <mergeCell ref="D11:H11"/>
    <mergeCell ref="J11:N11"/>
    <mergeCell ref="P11:T11"/>
    <mergeCell ref="P9:W9"/>
  </mergeCells>
  <printOptions horizontalCentered="1"/>
  <pageMargins left="0.23622047244094491" right="0.23622047244094491" top="0.74803149606299213" bottom="0.74803149606299213" header="0.31496062992125984" footer="0.31496062992125984"/>
  <pageSetup scale="48" fitToHeight="2" orientation="portrait" r:id="rId1"/>
  <headerFooter differentOddEven="1">
    <oddHeader xml:space="preserve">&amp;L&amp;"Arial,Gras"&amp;8Programme d'aide corporative à la production télévisuelle&amp;"Arial,Normal"
Financement du manque à gagner&amp;C&amp;"Arial,Gras"&amp;12
&amp;11ANNEXE 1.1 DEVIS DE PRODUCTION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1D629-8FD5-4150-9206-F7BD235066EF}">
  <sheetPr>
    <pageSetUpPr fitToPage="1"/>
  </sheetPr>
  <dimension ref="A1:Z96"/>
  <sheetViews>
    <sheetView showGridLines="0" topLeftCell="A63" workbookViewId="0">
      <selection activeCell="B6" sqref="B6"/>
    </sheetView>
  </sheetViews>
  <sheetFormatPr baseColWidth="10" defaultColWidth="11.453125" defaultRowHeight="14.5" x14ac:dyDescent="0.35"/>
  <cols>
    <col min="1" max="1" width="9.54296875" style="105" customWidth="1"/>
    <col min="2" max="2" width="33.7265625" style="105" customWidth="1"/>
    <col min="3" max="3" width="0.81640625" style="105" customWidth="1"/>
    <col min="4" max="4" width="20.453125" style="105" customWidth="1"/>
    <col min="5" max="5" width="0.81640625" style="105" customWidth="1"/>
    <col min="6" max="6" width="22" style="105" customWidth="1"/>
    <col min="7" max="7" width="0.81640625" style="105" customWidth="1"/>
    <col min="8" max="8" width="18.1796875" style="105" customWidth="1"/>
    <col min="9" max="9" width="6.54296875" style="105" customWidth="1"/>
    <col min="10" max="10" width="20.453125" style="105" customWidth="1"/>
    <col min="11" max="11" width="0.81640625" style="105" customWidth="1"/>
    <col min="12" max="12" width="22" style="105" customWidth="1"/>
    <col min="13" max="13" width="0.81640625" style="105" customWidth="1"/>
    <col min="14" max="14" width="18.1796875" style="105" customWidth="1"/>
    <col min="15" max="15" width="5.54296875" style="105" hidden="1" customWidth="1"/>
    <col min="16" max="16" width="20.453125" style="105" hidden="1" customWidth="1"/>
    <col min="17" max="17" width="0.81640625" style="105" hidden="1" customWidth="1"/>
    <col min="18" max="18" width="22" style="105" hidden="1" customWidth="1"/>
    <col min="19" max="19" width="0.81640625" style="105" hidden="1" customWidth="1"/>
    <col min="20" max="20" width="18.1796875" style="105" hidden="1" customWidth="1"/>
    <col min="21" max="21" width="3.81640625" style="105" hidden="1" customWidth="1"/>
    <col min="22" max="22" width="16.7265625" style="105" hidden="1" customWidth="1"/>
    <col min="23" max="23" width="13.81640625" style="105" hidden="1" customWidth="1"/>
    <col min="24" max="26" width="11.453125" style="105" customWidth="1"/>
    <col min="27" max="16384" width="11.453125" style="105"/>
  </cols>
  <sheetData>
    <row r="1" spans="1:26" ht="20.149999999999999" hidden="1" customHeight="1" x14ac:dyDescent="0.35">
      <c r="A1" s="751"/>
      <c r="B1" s="751"/>
      <c r="C1" s="751"/>
      <c r="D1" s="751"/>
      <c r="E1" s="751"/>
      <c r="F1" s="751"/>
      <c r="G1" s="751"/>
      <c r="H1" s="751"/>
      <c r="I1" s="751"/>
      <c r="J1" s="751"/>
      <c r="K1" s="751"/>
      <c r="L1" s="751"/>
      <c r="M1" s="751"/>
      <c r="N1" s="751"/>
      <c r="O1" s="380"/>
      <c r="P1" s="752"/>
      <c r="Q1" s="752"/>
      <c r="R1" s="752"/>
      <c r="S1" s="752"/>
      <c r="T1" s="752"/>
      <c r="U1" s="752"/>
      <c r="V1" s="752"/>
      <c r="W1" s="752"/>
    </row>
    <row r="2" spans="1:26" ht="20.149999999999999" hidden="1" customHeight="1" x14ac:dyDescent="0.35">
      <c r="A2" s="751"/>
      <c r="B2" s="751"/>
      <c r="C2" s="751"/>
      <c r="D2" s="751"/>
      <c r="E2" s="751"/>
      <c r="F2" s="751"/>
      <c r="G2" s="751"/>
      <c r="H2" s="751"/>
      <c r="I2" s="751"/>
      <c r="J2" s="751"/>
      <c r="K2" s="751"/>
      <c r="L2" s="751"/>
      <c r="M2" s="751"/>
      <c r="N2" s="751"/>
      <c r="O2" s="481"/>
      <c r="P2" s="752"/>
      <c r="Q2" s="752"/>
      <c r="R2" s="752"/>
      <c r="S2" s="752"/>
      <c r="T2" s="752"/>
      <c r="U2" s="752"/>
      <c r="V2" s="752"/>
      <c r="W2" s="752"/>
    </row>
    <row r="3" spans="1:26" ht="18.5" x14ac:dyDescent="0.45">
      <c r="A3" s="721" t="str">
        <f>_xlfn.TEXTJOIN(" - ",,Formulaire!AJ15,Formulaire!AJ33)</f>
        <v/>
      </c>
      <c r="B3" s="721"/>
      <c r="C3" s="721"/>
      <c r="D3" s="721"/>
      <c r="E3" s="721"/>
      <c r="F3" s="721"/>
      <c r="G3" s="721"/>
      <c r="H3" s="721"/>
      <c r="I3" s="721"/>
      <c r="J3" s="721"/>
      <c r="K3" s="721"/>
      <c r="L3" s="721"/>
      <c r="M3" s="721"/>
      <c r="N3" s="721"/>
      <c r="P3" s="752"/>
      <c r="Q3" s="752"/>
      <c r="R3" s="752"/>
      <c r="S3" s="752"/>
      <c r="T3" s="752"/>
      <c r="U3" s="752"/>
      <c r="V3" s="752"/>
      <c r="W3" s="752"/>
    </row>
    <row r="4" spans="1:26" ht="18.5" x14ac:dyDescent="0.45">
      <c r="A4" s="742" t="s">
        <v>652</v>
      </c>
      <c r="B4" s="743"/>
      <c r="C4" s="743"/>
      <c r="D4" s="743"/>
      <c r="E4" s="743"/>
      <c r="F4" s="743"/>
      <c r="G4" s="743"/>
      <c r="H4" s="743"/>
      <c r="I4" s="743"/>
      <c r="J4" s="743"/>
      <c r="K4" s="743"/>
      <c r="L4" s="743"/>
      <c r="M4" s="743"/>
      <c r="N4" s="744"/>
      <c r="P4" s="749" t="s">
        <v>510</v>
      </c>
      <c r="Q4" s="750"/>
      <c r="R4" s="750"/>
      <c r="S4" s="750"/>
      <c r="T4" s="750"/>
      <c r="U4" s="750"/>
      <c r="V4" s="750"/>
      <c r="W4" s="750"/>
      <c r="X4" s="418"/>
      <c r="Y4" s="418"/>
      <c r="Z4" s="418"/>
    </row>
    <row r="5" spans="1:26" ht="21" x14ac:dyDescent="0.5">
      <c r="A5" s="352"/>
      <c r="B5" s="352"/>
      <c r="C5" s="352"/>
      <c r="D5" s="352"/>
      <c r="E5" s="352"/>
      <c r="F5" s="352"/>
      <c r="G5" s="352"/>
      <c r="H5" s="352"/>
      <c r="I5" s="352"/>
      <c r="J5" s="352"/>
      <c r="K5" s="352"/>
      <c r="L5" s="352"/>
      <c r="M5" s="352"/>
      <c r="N5" s="352"/>
      <c r="P5" s="130"/>
      <c r="U5" s="418"/>
      <c r="V5" s="418"/>
    </row>
    <row r="6" spans="1:26" ht="31.5" customHeight="1" x14ac:dyDescent="0.35">
      <c r="A6" s="381"/>
      <c r="B6" s="381"/>
      <c r="C6" s="419"/>
      <c r="D6" s="745" t="s">
        <v>704</v>
      </c>
      <c r="E6" s="746"/>
      <c r="F6" s="746"/>
      <c r="G6" s="746"/>
      <c r="H6" s="747"/>
      <c r="I6" s="420"/>
      <c r="J6" s="738" t="s">
        <v>700</v>
      </c>
      <c r="K6" s="748"/>
      <c r="L6" s="748"/>
      <c r="M6" s="748"/>
      <c r="N6" s="739"/>
      <c r="P6" s="745" t="s">
        <v>703</v>
      </c>
      <c r="Q6" s="746"/>
      <c r="R6" s="746"/>
      <c r="S6" s="746"/>
      <c r="T6" s="747"/>
      <c r="V6" s="755" t="s">
        <v>431</v>
      </c>
      <c r="W6" s="756"/>
    </row>
    <row r="8" spans="1:26" ht="60" customHeight="1" x14ac:dyDescent="0.35">
      <c r="D8" s="605" t="s">
        <v>697</v>
      </c>
      <c r="E8" s="106"/>
      <c r="F8" s="421" t="s">
        <v>701</v>
      </c>
      <c r="H8" s="422" t="s">
        <v>646</v>
      </c>
      <c r="J8" s="605" t="s">
        <v>697</v>
      </c>
      <c r="K8" s="106"/>
      <c r="L8" s="421" t="s">
        <v>701</v>
      </c>
      <c r="N8" s="422" t="s">
        <v>646</v>
      </c>
      <c r="P8" s="605" t="s">
        <v>705</v>
      </c>
      <c r="Q8" s="106"/>
      <c r="R8" s="421" t="s">
        <v>701</v>
      </c>
      <c r="T8" s="422" t="s">
        <v>648</v>
      </c>
      <c r="V8" s="753" t="s">
        <v>649</v>
      </c>
      <c r="W8" s="754"/>
    </row>
    <row r="9" spans="1:26" x14ac:dyDescent="0.35">
      <c r="B9" s="424" t="s">
        <v>433</v>
      </c>
      <c r="D9" s="113"/>
      <c r="F9" s="114"/>
      <c r="H9" s="426">
        <f>SUM(D9+F9)</f>
        <v>0</v>
      </c>
      <c r="J9" s="425"/>
      <c r="L9" s="426"/>
      <c r="N9" s="426">
        <f>SUM(J9+L9)</f>
        <v>0</v>
      </c>
      <c r="P9" s="113"/>
      <c r="R9" s="114"/>
      <c r="T9" s="426">
        <f>SUM(P9+R9)</f>
        <v>0</v>
      </c>
      <c r="V9" s="482">
        <f>SUM(T9-N9)</f>
        <v>0</v>
      </c>
      <c r="W9" s="483">
        <f>IFERROR(V9/N9,0)</f>
        <v>0</v>
      </c>
    </row>
    <row r="10" spans="1:26" x14ac:dyDescent="0.35">
      <c r="B10" s="590" t="s">
        <v>689</v>
      </c>
      <c r="D10" s="114"/>
      <c r="F10" s="114"/>
      <c r="H10" s="426">
        <f>SUM(D10+F10)</f>
        <v>0</v>
      </c>
      <c r="J10" s="426"/>
      <c r="L10" s="426"/>
      <c r="N10" s="426">
        <f>SUM(J10+L10)</f>
        <v>0</v>
      </c>
      <c r="P10" s="114"/>
      <c r="R10" s="114"/>
      <c r="T10" s="426">
        <f>SUM(P10+R10)</f>
        <v>0</v>
      </c>
      <c r="V10" s="482">
        <f>SUM(T10-N10)</f>
        <v>0</v>
      </c>
      <c r="W10" s="483">
        <f>IFERROR(V10/N10,0)</f>
        <v>0</v>
      </c>
    </row>
    <row r="11" spans="1:26" x14ac:dyDescent="0.35">
      <c r="B11" s="424" t="s">
        <v>9</v>
      </c>
      <c r="D11" s="114"/>
      <c r="F11" s="114"/>
      <c r="H11" s="426">
        <f>SUM(D11+F11)</f>
        <v>0</v>
      </c>
      <c r="J11" s="426"/>
      <c r="L11" s="426"/>
      <c r="N11" s="426">
        <f>SUM(J11+L11)</f>
        <v>0</v>
      </c>
      <c r="P11" s="114"/>
      <c r="R11" s="114"/>
      <c r="T11" s="426">
        <f>SUM(P11+R11)</f>
        <v>0</v>
      </c>
      <c r="V11" s="482">
        <f>SUM(T11-N11)</f>
        <v>0</v>
      </c>
      <c r="W11" s="483">
        <f>IFERROR(V11/N11,0)</f>
        <v>0</v>
      </c>
    </row>
    <row r="13" spans="1:26" ht="29" x14ac:dyDescent="0.35">
      <c r="B13" s="384" t="s">
        <v>434</v>
      </c>
      <c r="C13" s="106"/>
      <c r="D13" s="605" t="s">
        <v>697</v>
      </c>
      <c r="E13" s="106"/>
      <c r="F13" s="421" t="s">
        <v>701</v>
      </c>
      <c r="H13" s="422" t="s">
        <v>646</v>
      </c>
      <c r="J13" s="605" t="s">
        <v>697</v>
      </c>
      <c r="K13" s="106"/>
      <c r="L13" s="421" t="s">
        <v>701</v>
      </c>
      <c r="N13" s="422" t="s">
        <v>646</v>
      </c>
      <c r="P13" s="605" t="s">
        <v>705</v>
      </c>
      <c r="Q13" s="106"/>
      <c r="R13" s="421" t="s">
        <v>701</v>
      </c>
      <c r="T13" s="422" t="s">
        <v>648</v>
      </c>
      <c r="V13" s="738" t="s">
        <v>649</v>
      </c>
      <c r="W13" s="739"/>
    </row>
    <row r="14" spans="1:26" ht="7" customHeight="1" x14ac:dyDescent="0.35"/>
    <row r="15" spans="1:26" x14ac:dyDescent="0.35">
      <c r="A15" s="429" t="s">
        <v>435</v>
      </c>
      <c r="B15" s="430"/>
      <c r="C15" s="109"/>
      <c r="D15" s="431">
        <f>SUM(D16:D21)</f>
        <v>0</v>
      </c>
      <c r="E15" s="432"/>
      <c r="F15" s="435">
        <f>SUM(F16:F21)</f>
        <v>0</v>
      </c>
      <c r="G15" s="432"/>
      <c r="H15" s="434">
        <f>SUM(H16:H21)</f>
        <v>0</v>
      </c>
      <c r="J15" s="431">
        <f>SUM(J16:J21)</f>
        <v>0</v>
      </c>
      <c r="K15" s="432"/>
      <c r="L15" s="435">
        <f>SUM(L16:L21)</f>
        <v>0</v>
      </c>
      <c r="M15" s="432"/>
      <c r="N15" s="434">
        <f>SUM(N16:N21)</f>
        <v>0</v>
      </c>
      <c r="P15" s="431">
        <f>SUM(P16:P21)</f>
        <v>0</v>
      </c>
      <c r="Q15" s="432"/>
      <c r="R15" s="435">
        <f>SUM(R16:R21)</f>
        <v>0</v>
      </c>
      <c r="S15" s="432"/>
      <c r="T15" s="434">
        <f>SUM(T16:T21)</f>
        <v>0</v>
      </c>
      <c r="V15" s="434">
        <f>SUM(V16:V21)</f>
        <v>0</v>
      </c>
      <c r="W15" s="119">
        <f t="shared" ref="W15:W21" si="0">IFERROR(V15/N15,0)</f>
        <v>0</v>
      </c>
    </row>
    <row r="16" spans="1:26" x14ac:dyDescent="0.35">
      <c r="A16" s="438">
        <v>1</v>
      </c>
      <c r="B16" s="439" t="s">
        <v>436</v>
      </c>
      <c r="C16" s="109"/>
      <c r="D16" s="110"/>
      <c r="E16" s="109"/>
      <c r="F16" s="110"/>
      <c r="G16" s="109"/>
      <c r="H16" s="440">
        <f t="shared" ref="H16:H21" si="1">SUM(D16+F16)</f>
        <v>0</v>
      </c>
      <c r="J16" s="440"/>
      <c r="K16" s="109"/>
      <c r="L16" s="440"/>
      <c r="M16" s="109"/>
      <c r="N16" s="440">
        <f>SUM(J16+L16)</f>
        <v>0</v>
      </c>
      <c r="P16" s="110"/>
      <c r="Q16" s="109"/>
      <c r="R16" s="110"/>
      <c r="S16" s="109"/>
      <c r="T16" s="440">
        <f>SUM(P16+R16)</f>
        <v>0</v>
      </c>
      <c r="V16" s="484">
        <f t="shared" ref="V16:V21" si="2">SUM(T16-N16)</f>
        <v>0</v>
      </c>
      <c r="W16" s="485">
        <f t="shared" si="0"/>
        <v>0</v>
      </c>
    </row>
    <row r="17" spans="1:23" x14ac:dyDescent="0.35">
      <c r="A17" s="438">
        <v>2</v>
      </c>
      <c r="B17" s="439" t="s">
        <v>265</v>
      </c>
      <c r="C17" s="109"/>
      <c r="D17" s="110"/>
      <c r="E17" s="109"/>
      <c r="F17" s="110"/>
      <c r="G17" s="109"/>
      <c r="H17" s="440">
        <f t="shared" si="1"/>
        <v>0</v>
      </c>
      <c r="J17" s="440"/>
      <c r="K17" s="109"/>
      <c r="L17" s="440"/>
      <c r="M17" s="109"/>
      <c r="N17" s="440">
        <f t="shared" ref="N17:N21" si="3">SUM(J17+L17)</f>
        <v>0</v>
      </c>
      <c r="P17" s="110"/>
      <c r="Q17" s="109"/>
      <c r="R17" s="110"/>
      <c r="S17" s="109"/>
      <c r="T17" s="440">
        <f t="shared" ref="T17:T21" si="4">SUM(P17+R17)</f>
        <v>0</v>
      </c>
      <c r="V17" s="484">
        <f t="shared" si="2"/>
        <v>0</v>
      </c>
      <c r="W17" s="485">
        <f t="shared" si="0"/>
        <v>0</v>
      </c>
    </row>
    <row r="18" spans="1:23" x14ac:dyDescent="0.35">
      <c r="A18" s="438">
        <v>3</v>
      </c>
      <c r="B18" s="439" t="s">
        <v>437</v>
      </c>
      <c r="C18" s="109"/>
      <c r="D18" s="110"/>
      <c r="E18" s="109"/>
      <c r="F18" s="110"/>
      <c r="G18" s="109"/>
      <c r="H18" s="440">
        <f t="shared" si="1"/>
        <v>0</v>
      </c>
      <c r="J18" s="440"/>
      <c r="K18" s="109"/>
      <c r="L18" s="440"/>
      <c r="M18" s="109"/>
      <c r="N18" s="440">
        <f t="shared" si="3"/>
        <v>0</v>
      </c>
      <c r="P18" s="110"/>
      <c r="Q18" s="109"/>
      <c r="R18" s="110"/>
      <c r="S18" s="109"/>
      <c r="T18" s="440">
        <f t="shared" si="4"/>
        <v>0</v>
      </c>
      <c r="V18" s="484">
        <f t="shared" si="2"/>
        <v>0</v>
      </c>
      <c r="W18" s="485">
        <f t="shared" si="0"/>
        <v>0</v>
      </c>
    </row>
    <row r="19" spans="1:23" x14ac:dyDescent="0.35">
      <c r="A19" s="438">
        <v>4</v>
      </c>
      <c r="B19" s="439" t="s">
        <v>438</v>
      </c>
      <c r="C19" s="109"/>
      <c r="D19" s="110"/>
      <c r="E19" s="109"/>
      <c r="F19" s="110"/>
      <c r="G19" s="109"/>
      <c r="H19" s="440">
        <f t="shared" si="1"/>
        <v>0</v>
      </c>
      <c r="J19" s="440"/>
      <c r="K19" s="109"/>
      <c r="L19" s="440"/>
      <c r="M19" s="109"/>
      <c r="N19" s="440">
        <f t="shared" si="3"/>
        <v>0</v>
      </c>
      <c r="P19" s="110"/>
      <c r="Q19" s="109"/>
      <c r="R19" s="110"/>
      <c r="S19" s="109"/>
      <c r="T19" s="440">
        <f t="shared" si="4"/>
        <v>0</v>
      </c>
      <c r="V19" s="484">
        <f t="shared" si="2"/>
        <v>0</v>
      </c>
      <c r="W19" s="485">
        <f t="shared" si="0"/>
        <v>0</v>
      </c>
    </row>
    <row r="20" spans="1:23" x14ac:dyDescent="0.35">
      <c r="A20" s="438">
        <v>5</v>
      </c>
      <c r="B20" s="439" t="s">
        <v>439</v>
      </c>
      <c r="C20" s="109"/>
      <c r="D20" s="110"/>
      <c r="E20" s="109"/>
      <c r="F20" s="110"/>
      <c r="G20" s="109"/>
      <c r="H20" s="440">
        <f t="shared" si="1"/>
        <v>0</v>
      </c>
      <c r="J20" s="440"/>
      <c r="K20" s="109"/>
      <c r="L20" s="440"/>
      <c r="M20" s="109"/>
      <c r="N20" s="440">
        <f t="shared" si="3"/>
        <v>0</v>
      </c>
      <c r="P20" s="110"/>
      <c r="Q20" s="109"/>
      <c r="R20" s="110"/>
      <c r="S20" s="109"/>
      <c r="T20" s="440">
        <f t="shared" si="4"/>
        <v>0</v>
      </c>
      <c r="V20" s="484">
        <f t="shared" si="2"/>
        <v>0</v>
      </c>
      <c r="W20" s="485">
        <f t="shared" si="0"/>
        <v>0</v>
      </c>
    </row>
    <row r="21" spans="1:23" x14ac:dyDescent="0.35">
      <c r="A21" s="438">
        <v>6</v>
      </c>
      <c r="B21" s="442" t="s">
        <v>440</v>
      </c>
      <c r="C21" s="109"/>
      <c r="D21" s="115"/>
      <c r="E21" s="109"/>
      <c r="F21" s="115"/>
      <c r="G21" s="109"/>
      <c r="H21" s="443">
        <f t="shared" si="1"/>
        <v>0</v>
      </c>
      <c r="J21" s="443"/>
      <c r="K21" s="109"/>
      <c r="L21" s="443"/>
      <c r="M21" s="109"/>
      <c r="N21" s="443">
        <f t="shared" si="3"/>
        <v>0</v>
      </c>
      <c r="P21" s="115"/>
      <c r="Q21" s="109"/>
      <c r="R21" s="115"/>
      <c r="S21" s="109"/>
      <c r="T21" s="443">
        <f t="shared" si="4"/>
        <v>0</v>
      </c>
      <c r="V21" s="486">
        <f t="shared" si="2"/>
        <v>0</v>
      </c>
      <c r="W21" s="487">
        <f t="shared" si="0"/>
        <v>0</v>
      </c>
    </row>
    <row r="22" spans="1:23" ht="7" customHeight="1" x14ac:dyDescent="0.35"/>
    <row r="23" spans="1:23" x14ac:dyDescent="0.35">
      <c r="A23" s="429" t="s">
        <v>441</v>
      </c>
      <c r="B23" s="430"/>
      <c r="C23" s="109"/>
      <c r="D23" s="431">
        <f>SUM(D24:D46)</f>
        <v>0</v>
      </c>
      <c r="E23" s="432"/>
      <c r="F23" s="435">
        <f>SUM(F24:F46)</f>
        <v>0</v>
      </c>
      <c r="G23" s="432"/>
      <c r="H23" s="434">
        <f>SUM(H24:H46)</f>
        <v>0</v>
      </c>
      <c r="J23" s="431">
        <f>SUM(J24:J46)</f>
        <v>0</v>
      </c>
      <c r="K23" s="432"/>
      <c r="L23" s="435">
        <f>SUM(L24:L46)</f>
        <v>0</v>
      </c>
      <c r="M23" s="432"/>
      <c r="N23" s="434">
        <f>SUM(N24:N46)</f>
        <v>0</v>
      </c>
      <c r="P23" s="431">
        <f>SUM(P24:P46)</f>
        <v>0</v>
      </c>
      <c r="Q23" s="432"/>
      <c r="R23" s="435">
        <f>SUM(R24:R46)</f>
        <v>0</v>
      </c>
      <c r="S23" s="432"/>
      <c r="T23" s="434">
        <f>SUM(T24:T46)</f>
        <v>0</v>
      </c>
      <c r="V23" s="434">
        <f>SUM(V24:V46)</f>
        <v>0</v>
      </c>
      <c r="W23" s="119">
        <f t="shared" ref="W23:W46" si="5">IFERROR(V23/N23,0)</f>
        <v>0</v>
      </c>
    </row>
    <row r="24" spans="1:23" x14ac:dyDescent="0.35">
      <c r="A24" s="438">
        <v>10</v>
      </c>
      <c r="B24" s="439" t="s">
        <v>511</v>
      </c>
      <c r="C24" s="109"/>
      <c r="D24" s="110"/>
      <c r="E24" s="109"/>
      <c r="F24" s="110"/>
      <c r="G24" s="109"/>
      <c r="H24" s="440">
        <f t="shared" ref="H24:H34" si="6">SUM(D24+F24)</f>
        <v>0</v>
      </c>
      <c r="J24" s="440"/>
      <c r="K24" s="109"/>
      <c r="L24" s="440"/>
      <c r="M24" s="109"/>
      <c r="N24" s="440">
        <f>SUM(J24+L24)</f>
        <v>0</v>
      </c>
      <c r="P24" s="110"/>
      <c r="Q24" s="109"/>
      <c r="R24" s="110"/>
      <c r="S24" s="109"/>
      <c r="T24" s="440">
        <f>SUM(P24+R24)</f>
        <v>0</v>
      </c>
      <c r="V24" s="484">
        <f t="shared" ref="V24:V46" si="7">SUM(T24-N24)</f>
        <v>0</v>
      </c>
      <c r="W24" s="485">
        <f t="shared" si="5"/>
        <v>0</v>
      </c>
    </row>
    <row r="25" spans="1:23" x14ac:dyDescent="0.35">
      <c r="A25" s="438">
        <v>11</v>
      </c>
      <c r="B25" s="439" t="s">
        <v>512</v>
      </c>
      <c r="C25" s="109"/>
      <c r="D25" s="110"/>
      <c r="E25" s="109"/>
      <c r="F25" s="110"/>
      <c r="G25" s="109"/>
      <c r="H25" s="440">
        <f t="shared" si="6"/>
        <v>0</v>
      </c>
      <c r="J25" s="440"/>
      <c r="K25" s="109"/>
      <c r="L25" s="440"/>
      <c r="M25" s="109"/>
      <c r="N25" s="440">
        <f t="shared" ref="N25:N46" si="8">SUM(J25+L25)</f>
        <v>0</v>
      </c>
      <c r="P25" s="110"/>
      <c r="Q25" s="109"/>
      <c r="R25" s="110"/>
      <c r="S25" s="109"/>
      <c r="T25" s="440">
        <f t="shared" ref="T25:T46" si="9">SUM(P25+R25)</f>
        <v>0</v>
      </c>
      <c r="V25" s="484">
        <f t="shared" si="7"/>
        <v>0</v>
      </c>
      <c r="W25" s="485">
        <f t="shared" si="5"/>
        <v>0</v>
      </c>
    </row>
    <row r="26" spans="1:23" x14ac:dyDescent="0.35">
      <c r="A26" s="438">
        <v>12</v>
      </c>
      <c r="B26" s="439" t="s">
        <v>444</v>
      </c>
      <c r="C26" s="109"/>
      <c r="D26" s="110"/>
      <c r="E26" s="109"/>
      <c r="F26" s="110"/>
      <c r="G26" s="109"/>
      <c r="H26" s="440">
        <f t="shared" si="6"/>
        <v>0</v>
      </c>
      <c r="J26" s="440"/>
      <c r="K26" s="109"/>
      <c r="L26" s="440"/>
      <c r="M26" s="109"/>
      <c r="N26" s="440">
        <f t="shared" si="8"/>
        <v>0</v>
      </c>
      <c r="P26" s="110"/>
      <c r="Q26" s="109"/>
      <c r="R26" s="110"/>
      <c r="S26" s="109"/>
      <c r="T26" s="440">
        <f t="shared" si="9"/>
        <v>0</v>
      </c>
      <c r="V26" s="484">
        <f t="shared" si="7"/>
        <v>0</v>
      </c>
      <c r="W26" s="485">
        <f t="shared" si="5"/>
        <v>0</v>
      </c>
    </row>
    <row r="27" spans="1:23" x14ac:dyDescent="0.35">
      <c r="A27" s="438">
        <v>13</v>
      </c>
      <c r="B27" s="439" t="s">
        <v>513</v>
      </c>
      <c r="C27" s="109"/>
      <c r="D27" s="110"/>
      <c r="E27" s="109"/>
      <c r="F27" s="110"/>
      <c r="G27" s="109"/>
      <c r="H27" s="440">
        <f t="shared" si="6"/>
        <v>0</v>
      </c>
      <c r="J27" s="440"/>
      <c r="K27" s="109"/>
      <c r="L27" s="440"/>
      <c r="M27" s="109"/>
      <c r="N27" s="440">
        <f t="shared" si="8"/>
        <v>0</v>
      </c>
      <c r="P27" s="110"/>
      <c r="Q27" s="109"/>
      <c r="R27" s="110"/>
      <c r="S27" s="109"/>
      <c r="T27" s="440">
        <f t="shared" si="9"/>
        <v>0</v>
      </c>
      <c r="V27" s="484">
        <f t="shared" si="7"/>
        <v>0</v>
      </c>
      <c r="W27" s="485">
        <f t="shared" si="5"/>
        <v>0</v>
      </c>
    </row>
    <row r="28" spans="1:23" x14ac:dyDescent="0.35">
      <c r="A28" s="438">
        <v>14</v>
      </c>
      <c r="B28" s="439" t="s">
        <v>514</v>
      </c>
      <c r="C28" s="109"/>
      <c r="D28" s="110"/>
      <c r="E28" s="109"/>
      <c r="F28" s="110"/>
      <c r="G28" s="109"/>
      <c r="H28" s="440">
        <f t="shared" si="6"/>
        <v>0</v>
      </c>
      <c r="J28" s="440"/>
      <c r="K28" s="109"/>
      <c r="L28" s="440"/>
      <c r="M28" s="109"/>
      <c r="N28" s="440">
        <f t="shared" si="8"/>
        <v>0</v>
      </c>
      <c r="P28" s="110"/>
      <c r="Q28" s="109"/>
      <c r="R28" s="110"/>
      <c r="S28" s="109"/>
      <c r="T28" s="440">
        <f t="shared" si="9"/>
        <v>0</v>
      </c>
      <c r="V28" s="484">
        <f t="shared" si="7"/>
        <v>0</v>
      </c>
      <c r="W28" s="485">
        <f t="shared" si="5"/>
        <v>0</v>
      </c>
    </row>
    <row r="29" spans="1:23" x14ac:dyDescent="0.35">
      <c r="A29" s="438">
        <v>15</v>
      </c>
      <c r="B29" s="439" t="s">
        <v>515</v>
      </c>
      <c r="C29" s="109"/>
      <c r="D29" s="110"/>
      <c r="E29" s="109"/>
      <c r="F29" s="110"/>
      <c r="G29" s="109"/>
      <c r="H29" s="440">
        <f t="shared" si="6"/>
        <v>0</v>
      </c>
      <c r="J29" s="440"/>
      <c r="K29" s="109"/>
      <c r="L29" s="440"/>
      <c r="M29" s="109"/>
      <c r="N29" s="440">
        <f t="shared" si="8"/>
        <v>0</v>
      </c>
      <c r="P29" s="110"/>
      <c r="Q29" s="109"/>
      <c r="R29" s="110"/>
      <c r="S29" s="109"/>
      <c r="T29" s="440">
        <f t="shared" si="9"/>
        <v>0</v>
      </c>
      <c r="V29" s="484">
        <f t="shared" si="7"/>
        <v>0</v>
      </c>
      <c r="W29" s="485">
        <f t="shared" si="5"/>
        <v>0</v>
      </c>
    </row>
    <row r="30" spans="1:23" x14ac:dyDescent="0.35">
      <c r="A30" s="438">
        <v>18</v>
      </c>
      <c r="B30" s="439" t="s">
        <v>516</v>
      </c>
      <c r="C30" s="109"/>
      <c r="D30" s="110"/>
      <c r="E30" s="109"/>
      <c r="F30" s="110"/>
      <c r="G30" s="109"/>
      <c r="H30" s="440">
        <f t="shared" si="6"/>
        <v>0</v>
      </c>
      <c r="J30" s="440"/>
      <c r="K30" s="109"/>
      <c r="L30" s="440"/>
      <c r="M30" s="109"/>
      <c r="N30" s="440">
        <f t="shared" si="8"/>
        <v>0</v>
      </c>
      <c r="P30" s="110"/>
      <c r="Q30" s="109"/>
      <c r="R30" s="110"/>
      <c r="S30" s="109"/>
      <c r="T30" s="440">
        <f t="shared" si="9"/>
        <v>0</v>
      </c>
      <c r="V30" s="484">
        <f t="shared" si="7"/>
        <v>0</v>
      </c>
      <c r="W30" s="485">
        <f t="shared" si="5"/>
        <v>0</v>
      </c>
    </row>
    <row r="31" spans="1:23" x14ac:dyDescent="0.35">
      <c r="A31" s="438">
        <v>19</v>
      </c>
      <c r="B31" s="439" t="s">
        <v>517</v>
      </c>
      <c r="C31" s="109"/>
      <c r="D31" s="110"/>
      <c r="E31" s="109"/>
      <c r="F31" s="110"/>
      <c r="G31" s="109"/>
      <c r="H31" s="440">
        <f t="shared" si="6"/>
        <v>0</v>
      </c>
      <c r="J31" s="440"/>
      <c r="K31" s="109"/>
      <c r="L31" s="440"/>
      <c r="M31" s="109"/>
      <c r="N31" s="440">
        <f t="shared" si="8"/>
        <v>0</v>
      </c>
      <c r="P31" s="110"/>
      <c r="Q31" s="109"/>
      <c r="R31" s="110"/>
      <c r="S31" s="109"/>
      <c r="T31" s="440">
        <f t="shared" si="9"/>
        <v>0</v>
      </c>
      <c r="V31" s="484">
        <f t="shared" si="7"/>
        <v>0</v>
      </c>
      <c r="W31" s="485">
        <f t="shared" si="5"/>
        <v>0</v>
      </c>
    </row>
    <row r="32" spans="1:23" x14ac:dyDescent="0.35">
      <c r="A32" s="438">
        <v>20</v>
      </c>
      <c r="B32" s="439" t="s">
        <v>518</v>
      </c>
      <c r="C32" s="109"/>
      <c r="D32" s="110"/>
      <c r="E32" s="109"/>
      <c r="F32" s="110"/>
      <c r="G32" s="109"/>
      <c r="H32" s="440">
        <f t="shared" si="6"/>
        <v>0</v>
      </c>
      <c r="J32" s="440"/>
      <c r="K32" s="109"/>
      <c r="L32" s="440"/>
      <c r="M32" s="109"/>
      <c r="N32" s="440">
        <f t="shared" si="8"/>
        <v>0</v>
      </c>
      <c r="P32" s="110"/>
      <c r="Q32" s="109"/>
      <c r="R32" s="110"/>
      <c r="S32" s="109"/>
      <c r="T32" s="440">
        <f t="shared" si="9"/>
        <v>0</v>
      </c>
      <c r="V32" s="484">
        <f t="shared" si="7"/>
        <v>0</v>
      </c>
      <c r="W32" s="485">
        <f t="shared" si="5"/>
        <v>0</v>
      </c>
    </row>
    <row r="33" spans="1:23" x14ac:dyDescent="0.35">
      <c r="A33" s="438">
        <v>21</v>
      </c>
      <c r="B33" s="439" t="s">
        <v>519</v>
      </c>
      <c r="C33" s="109"/>
      <c r="D33" s="110"/>
      <c r="E33" s="109"/>
      <c r="F33" s="110"/>
      <c r="G33" s="109"/>
      <c r="H33" s="440">
        <f t="shared" si="6"/>
        <v>0</v>
      </c>
      <c r="J33" s="440"/>
      <c r="K33" s="109"/>
      <c r="L33" s="440"/>
      <c r="M33" s="109"/>
      <c r="N33" s="440">
        <f t="shared" si="8"/>
        <v>0</v>
      </c>
      <c r="P33" s="110"/>
      <c r="Q33" s="109"/>
      <c r="R33" s="110"/>
      <c r="S33" s="109"/>
      <c r="T33" s="440">
        <f t="shared" si="9"/>
        <v>0</v>
      </c>
      <c r="V33" s="484">
        <f t="shared" si="7"/>
        <v>0</v>
      </c>
      <c r="W33" s="485">
        <f t="shared" si="5"/>
        <v>0</v>
      </c>
    </row>
    <row r="34" spans="1:23" x14ac:dyDescent="0.35">
      <c r="A34" s="438">
        <v>22</v>
      </c>
      <c r="B34" s="439" t="s">
        <v>454</v>
      </c>
      <c r="C34" s="109"/>
      <c r="D34" s="110"/>
      <c r="E34" s="109"/>
      <c r="F34" s="110"/>
      <c r="G34" s="109"/>
      <c r="H34" s="440">
        <f t="shared" si="6"/>
        <v>0</v>
      </c>
      <c r="J34" s="440"/>
      <c r="K34" s="109"/>
      <c r="L34" s="440"/>
      <c r="M34" s="109"/>
      <c r="N34" s="440">
        <f t="shared" si="8"/>
        <v>0</v>
      </c>
      <c r="P34" s="110"/>
      <c r="Q34" s="109"/>
      <c r="R34" s="110"/>
      <c r="S34" s="109"/>
      <c r="T34" s="440">
        <f t="shared" si="9"/>
        <v>0</v>
      </c>
      <c r="V34" s="484">
        <f t="shared" si="7"/>
        <v>0</v>
      </c>
      <c r="W34" s="485">
        <f t="shared" si="5"/>
        <v>0</v>
      </c>
    </row>
    <row r="35" spans="1:23" x14ac:dyDescent="0.35">
      <c r="A35" s="438">
        <v>26</v>
      </c>
      <c r="B35" s="439" t="s">
        <v>520</v>
      </c>
      <c r="C35" s="109"/>
      <c r="D35" s="110"/>
      <c r="E35" s="109"/>
      <c r="F35" s="110"/>
      <c r="G35" s="109"/>
      <c r="H35" s="440">
        <f t="shared" ref="H35:H36" si="10">SUM(D35+F35)</f>
        <v>0</v>
      </c>
      <c r="J35" s="440"/>
      <c r="K35" s="109"/>
      <c r="L35" s="440"/>
      <c r="M35" s="109"/>
      <c r="N35" s="440">
        <f t="shared" si="8"/>
        <v>0</v>
      </c>
      <c r="P35" s="110"/>
      <c r="Q35" s="109"/>
      <c r="R35" s="110"/>
      <c r="S35" s="109"/>
      <c r="T35" s="440">
        <f t="shared" si="9"/>
        <v>0</v>
      </c>
      <c r="V35" s="484">
        <f t="shared" si="7"/>
        <v>0</v>
      </c>
      <c r="W35" s="485">
        <f t="shared" si="5"/>
        <v>0</v>
      </c>
    </row>
    <row r="36" spans="1:23" x14ac:dyDescent="0.35">
      <c r="A36" s="438">
        <v>27</v>
      </c>
      <c r="B36" s="439" t="s">
        <v>459</v>
      </c>
      <c r="C36" s="109"/>
      <c r="D36" s="110"/>
      <c r="E36" s="109"/>
      <c r="F36" s="110"/>
      <c r="G36" s="109"/>
      <c r="H36" s="440">
        <f t="shared" si="10"/>
        <v>0</v>
      </c>
      <c r="J36" s="440"/>
      <c r="K36" s="109"/>
      <c r="L36" s="440"/>
      <c r="M36" s="109"/>
      <c r="N36" s="440">
        <f t="shared" si="8"/>
        <v>0</v>
      </c>
      <c r="P36" s="110"/>
      <c r="Q36" s="109"/>
      <c r="R36" s="110"/>
      <c r="S36" s="109"/>
      <c r="T36" s="440">
        <f t="shared" si="9"/>
        <v>0</v>
      </c>
      <c r="V36" s="484">
        <f t="shared" si="7"/>
        <v>0</v>
      </c>
      <c r="W36" s="485">
        <f t="shared" si="5"/>
        <v>0</v>
      </c>
    </row>
    <row r="37" spans="1:23" x14ac:dyDescent="0.35">
      <c r="A37" s="438">
        <v>28</v>
      </c>
      <c r="B37" s="439" t="s">
        <v>460</v>
      </c>
      <c r="C37" s="109"/>
      <c r="D37" s="110"/>
      <c r="E37" s="109"/>
      <c r="F37" s="110"/>
      <c r="G37" s="109"/>
      <c r="H37" s="440">
        <f t="shared" ref="H37:H46" si="11">SUM(D37+F37)</f>
        <v>0</v>
      </c>
      <c r="J37" s="440"/>
      <c r="K37" s="109"/>
      <c r="L37" s="440"/>
      <c r="M37" s="109"/>
      <c r="N37" s="440">
        <f t="shared" si="8"/>
        <v>0</v>
      </c>
      <c r="P37" s="110"/>
      <c r="Q37" s="109"/>
      <c r="R37" s="110"/>
      <c r="S37" s="109"/>
      <c r="T37" s="440">
        <f t="shared" si="9"/>
        <v>0</v>
      </c>
      <c r="V37" s="484">
        <f t="shared" si="7"/>
        <v>0</v>
      </c>
      <c r="W37" s="485">
        <f t="shared" si="5"/>
        <v>0</v>
      </c>
    </row>
    <row r="38" spans="1:23" x14ac:dyDescent="0.35">
      <c r="A38" s="438">
        <v>29</v>
      </c>
      <c r="B38" s="439" t="s">
        <v>461</v>
      </c>
      <c r="C38" s="109"/>
      <c r="D38" s="110"/>
      <c r="E38" s="109"/>
      <c r="F38" s="110"/>
      <c r="G38" s="109"/>
      <c r="H38" s="440">
        <f t="shared" si="11"/>
        <v>0</v>
      </c>
      <c r="J38" s="440"/>
      <c r="K38" s="109"/>
      <c r="L38" s="440"/>
      <c r="M38" s="109"/>
      <c r="N38" s="440">
        <f t="shared" si="8"/>
        <v>0</v>
      </c>
      <c r="P38" s="110"/>
      <c r="Q38" s="109"/>
      <c r="R38" s="110"/>
      <c r="S38" s="109"/>
      <c r="T38" s="440">
        <f t="shared" si="9"/>
        <v>0</v>
      </c>
      <c r="V38" s="484">
        <f t="shared" si="7"/>
        <v>0</v>
      </c>
      <c r="W38" s="485">
        <f t="shared" si="5"/>
        <v>0</v>
      </c>
    </row>
    <row r="39" spans="1:23" x14ac:dyDescent="0.35">
      <c r="A39" s="438">
        <v>33</v>
      </c>
      <c r="B39" s="439" t="s">
        <v>465</v>
      </c>
      <c r="C39" s="109"/>
      <c r="D39" s="110"/>
      <c r="E39" s="109"/>
      <c r="F39" s="110"/>
      <c r="G39" s="109"/>
      <c r="H39" s="440">
        <f t="shared" si="11"/>
        <v>0</v>
      </c>
      <c r="J39" s="440"/>
      <c r="K39" s="109"/>
      <c r="L39" s="440"/>
      <c r="M39" s="109"/>
      <c r="N39" s="440">
        <f t="shared" si="8"/>
        <v>0</v>
      </c>
      <c r="P39" s="110"/>
      <c r="Q39" s="109"/>
      <c r="R39" s="110"/>
      <c r="S39" s="109"/>
      <c r="T39" s="440">
        <f t="shared" si="9"/>
        <v>0</v>
      </c>
      <c r="V39" s="484">
        <f t="shared" si="7"/>
        <v>0</v>
      </c>
      <c r="W39" s="485">
        <f t="shared" si="5"/>
        <v>0</v>
      </c>
    </row>
    <row r="40" spans="1:23" x14ac:dyDescent="0.35">
      <c r="A40" s="438">
        <v>34</v>
      </c>
      <c r="B40" s="439" t="s">
        <v>466</v>
      </c>
      <c r="C40" s="109"/>
      <c r="D40" s="110"/>
      <c r="E40" s="109"/>
      <c r="F40" s="110"/>
      <c r="G40" s="109"/>
      <c r="H40" s="440">
        <f t="shared" si="11"/>
        <v>0</v>
      </c>
      <c r="J40" s="440"/>
      <c r="K40" s="109"/>
      <c r="L40" s="440"/>
      <c r="M40" s="109"/>
      <c r="N40" s="440">
        <f t="shared" si="8"/>
        <v>0</v>
      </c>
      <c r="P40" s="110"/>
      <c r="Q40" s="109"/>
      <c r="R40" s="110"/>
      <c r="S40" s="109"/>
      <c r="T40" s="440">
        <f t="shared" si="9"/>
        <v>0</v>
      </c>
      <c r="V40" s="484">
        <f t="shared" si="7"/>
        <v>0</v>
      </c>
      <c r="W40" s="485">
        <f t="shared" si="5"/>
        <v>0</v>
      </c>
    </row>
    <row r="41" spans="1:23" x14ac:dyDescent="0.35">
      <c r="A41" s="438">
        <v>35</v>
      </c>
      <c r="B41" s="439" t="s">
        <v>467</v>
      </c>
      <c r="C41" s="109"/>
      <c r="D41" s="110"/>
      <c r="E41" s="109"/>
      <c r="F41" s="110"/>
      <c r="G41" s="109"/>
      <c r="H41" s="440">
        <f t="shared" si="11"/>
        <v>0</v>
      </c>
      <c r="J41" s="440"/>
      <c r="K41" s="109"/>
      <c r="L41" s="440"/>
      <c r="M41" s="109"/>
      <c r="N41" s="440">
        <f t="shared" si="8"/>
        <v>0</v>
      </c>
      <c r="P41" s="110"/>
      <c r="Q41" s="109"/>
      <c r="R41" s="110"/>
      <c r="S41" s="109"/>
      <c r="T41" s="440">
        <f t="shared" si="9"/>
        <v>0</v>
      </c>
      <c r="V41" s="484">
        <f t="shared" si="7"/>
        <v>0</v>
      </c>
      <c r="W41" s="485">
        <f t="shared" si="5"/>
        <v>0</v>
      </c>
    </row>
    <row r="42" spans="1:23" x14ac:dyDescent="0.35">
      <c r="A42" s="438">
        <v>37</v>
      </c>
      <c r="B42" s="439" t="s">
        <v>521</v>
      </c>
      <c r="C42" s="109"/>
      <c r="D42" s="110"/>
      <c r="E42" s="109"/>
      <c r="F42" s="110"/>
      <c r="G42" s="109"/>
      <c r="H42" s="440">
        <f t="shared" si="11"/>
        <v>0</v>
      </c>
      <c r="J42" s="440"/>
      <c r="K42" s="109"/>
      <c r="L42" s="440"/>
      <c r="M42" s="109"/>
      <c r="N42" s="440">
        <f t="shared" si="8"/>
        <v>0</v>
      </c>
      <c r="P42" s="110"/>
      <c r="Q42" s="109"/>
      <c r="R42" s="110"/>
      <c r="S42" s="109"/>
      <c r="T42" s="440">
        <f t="shared" si="9"/>
        <v>0</v>
      </c>
      <c r="V42" s="484">
        <f t="shared" si="7"/>
        <v>0</v>
      </c>
      <c r="W42" s="485">
        <f t="shared" si="5"/>
        <v>0</v>
      </c>
    </row>
    <row r="43" spans="1:23" x14ac:dyDescent="0.35">
      <c r="A43" s="438">
        <v>45</v>
      </c>
      <c r="B43" s="439" t="s">
        <v>477</v>
      </c>
      <c r="C43" s="109"/>
      <c r="D43" s="110"/>
      <c r="E43" s="109"/>
      <c r="F43" s="110"/>
      <c r="G43" s="109"/>
      <c r="H43" s="440">
        <f t="shared" si="11"/>
        <v>0</v>
      </c>
      <c r="J43" s="440"/>
      <c r="K43" s="109"/>
      <c r="L43" s="440"/>
      <c r="M43" s="109"/>
      <c r="N43" s="440">
        <f t="shared" si="8"/>
        <v>0</v>
      </c>
      <c r="P43" s="110"/>
      <c r="Q43" s="109"/>
      <c r="R43" s="110"/>
      <c r="S43" s="109"/>
      <c r="T43" s="440">
        <f t="shared" si="9"/>
        <v>0</v>
      </c>
      <c r="V43" s="484">
        <f t="shared" si="7"/>
        <v>0</v>
      </c>
      <c r="W43" s="485">
        <f t="shared" si="5"/>
        <v>0</v>
      </c>
    </row>
    <row r="44" spans="1:23" x14ac:dyDescent="0.35">
      <c r="A44" s="438">
        <v>46</v>
      </c>
      <c r="B44" s="439" t="s">
        <v>478</v>
      </c>
      <c r="C44" s="109"/>
      <c r="D44" s="110"/>
      <c r="E44" s="109"/>
      <c r="F44" s="110"/>
      <c r="G44" s="109"/>
      <c r="H44" s="440">
        <f t="shared" si="11"/>
        <v>0</v>
      </c>
      <c r="J44" s="440"/>
      <c r="K44" s="109"/>
      <c r="L44" s="440"/>
      <c r="M44" s="109"/>
      <c r="N44" s="440">
        <f t="shared" si="8"/>
        <v>0</v>
      </c>
      <c r="P44" s="110"/>
      <c r="Q44" s="109"/>
      <c r="R44" s="110"/>
      <c r="S44" s="109"/>
      <c r="T44" s="440">
        <f t="shared" si="9"/>
        <v>0</v>
      </c>
      <c r="V44" s="484">
        <f t="shared" si="7"/>
        <v>0</v>
      </c>
      <c r="W44" s="485">
        <f t="shared" si="5"/>
        <v>0</v>
      </c>
    </row>
    <row r="45" spans="1:23" x14ac:dyDescent="0.35">
      <c r="A45" s="438">
        <v>50</v>
      </c>
      <c r="B45" s="447" t="s">
        <v>482</v>
      </c>
      <c r="C45" s="109"/>
      <c r="D45" s="116"/>
      <c r="E45" s="109"/>
      <c r="F45" s="116"/>
      <c r="G45" s="109"/>
      <c r="H45" s="440">
        <f t="shared" si="11"/>
        <v>0</v>
      </c>
      <c r="J45" s="448"/>
      <c r="K45" s="109"/>
      <c r="L45" s="448"/>
      <c r="M45" s="109"/>
      <c r="N45" s="440">
        <f t="shared" si="8"/>
        <v>0</v>
      </c>
      <c r="P45" s="116"/>
      <c r="Q45" s="109"/>
      <c r="R45" s="116"/>
      <c r="S45" s="109"/>
      <c r="T45" s="440">
        <f t="shared" si="9"/>
        <v>0</v>
      </c>
      <c r="V45" s="484">
        <f t="shared" si="7"/>
        <v>0</v>
      </c>
      <c r="W45" s="485">
        <f t="shared" si="5"/>
        <v>0</v>
      </c>
    </row>
    <row r="46" spans="1:23" x14ac:dyDescent="0.35">
      <c r="A46" s="438">
        <v>51</v>
      </c>
      <c r="B46" s="442" t="s">
        <v>483</v>
      </c>
      <c r="C46" s="109"/>
      <c r="D46" s="115"/>
      <c r="E46" s="109"/>
      <c r="F46" s="115"/>
      <c r="G46" s="109"/>
      <c r="H46" s="443">
        <f t="shared" si="11"/>
        <v>0</v>
      </c>
      <c r="J46" s="443"/>
      <c r="K46" s="109"/>
      <c r="L46" s="443"/>
      <c r="M46" s="109"/>
      <c r="N46" s="443">
        <f t="shared" si="8"/>
        <v>0</v>
      </c>
      <c r="P46" s="115"/>
      <c r="Q46" s="109"/>
      <c r="R46" s="115"/>
      <c r="S46" s="109"/>
      <c r="T46" s="443">
        <f t="shared" si="9"/>
        <v>0</v>
      </c>
      <c r="V46" s="486">
        <f t="shared" si="7"/>
        <v>0</v>
      </c>
      <c r="W46" s="487">
        <f t="shared" si="5"/>
        <v>0</v>
      </c>
    </row>
    <row r="47" spans="1:23" ht="7" customHeight="1" x14ac:dyDescent="0.35"/>
    <row r="48" spans="1:23" x14ac:dyDescent="0.35">
      <c r="A48" s="429" t="s">
        <v>484</v>
      </c>
      <c r="B48" s="430"/>
      <c r="C48" s="109"/>
      <c r="D48" s="431">
        <f>SUM(D49:D58)</f>
        <v>0</v>
      </c>
      <c r="E48" s="432"/>
      <c r="F48" s="435">
        <f>SUM(F49:F58)</f>
        <v>0</v>
      </c>
      <c r="G48" s="432"/>
      <c r="H48" s="434">
        <f>SUM(H49:H58)</f>
        <v>0</v>
      </c>
      <c r="J48" s="431">
        <f>SUM(J49:J58)</f>
        <v>0</v>
      </c>
      <c r="K48" s="432"/>
      <c r="L48" s="435">
        <f>SUM(L49:L58)</f>
        <v>0</v>
      </c>
      <c r="M48" s="432"/>
      <c r="N48" s="434">
        <f>SUM(N49:N58)</f>
        <v>0</v>
      </c>
      <c r="P48" s="431">
        <f>SUM(P49:P58)</f>
        <v>0</v>
      </c>
      <c r="Q48" s="432"/>
      <c r="R48" s="435">
        <f>SUM(R49:R58)</f>
        <v>0</v>
      </c>
      <c r="S48" s="432"/>
      <c r="T48" s="434">
        <f>SUM(T49:T58)</f>
        <v>0</v>
      </c>
      <c r="V48" s="434">
        <f>SUM(V49:V58)</f>
        <v>0</v>
      </c>
      <c r="W48" s="119">
        <f t="shared" ref="W48:W58" si="12">IFERROR(V48/N48,0)</f>
        <v>0</v>
      </c>
    </row>
    <row r="49" spans="1:23" x14ac:dyDescent="0.35">
      <c r="A49" s="438">
        <v>60</v>
      </c>
      <c r="B49" s="439" t="s">
        <v>485</v>
      </c>
      <c r="C49" s="109"/>
      <c r="D49" s="110"/>
      <c r="E49" s="109"/>
      <c r="F49" s="110"/>
      <c r="G49" s="109"/>
      <c r="H49" s="440">
        <f t="shared" ref="H49:H58" si="13">SUM(D49+F49)</f>
        <v>0</v>
      </c>
      <c r="J49" s="440"/>
      <c r="K49" s="109"/>
      <c r="L49" s="440"/>
      <c r="M49" s="109"/>
      <c r="N49" s="440">
        <f>SUM(J49+L49)</f>
        <v>0</v>
      </c>
      <c r="P49" s="110"/>
      <c r="Q49" s="109"/>
      <c r="R49" s="110"/>
      <c r="S49" s="109"/>
      <c r="T49" s="440">
        <f>SUM(P49+R49)</f>
        <v>0</v>
      </c>
      <c r="V49" s="484">
        <f t="shared" ref="V49:V58" si="14">SUM(T49-N49)</f>
        <v>0</v>
      </c>
      <c r="W49" s="485">
        <f t="shared" si="12"/>
        <v>0</v>
      </c>
    </row>
    <row r="50" spans="1:23" x14ac:dyDescent="0.35">
      <c r="A50" s="438">
        <v>61</v>
      </c>
      <c r="B50" s="439" t="s">
        <v>486</v>
      </c>
      <c r="C50" s="109"/>
      <c r="D50" s="110"/>
      <c r="E50" s="109"/>
      <c r="F50" s="110"/>
      <c r="G50" s="109"/>
      <c r="H50" s="440">
        <f t="shared" si="13"/>
        <v>0</v>
      </c>
      <c r="J50" s="440"/>
      <c r="K50" s="109"/>
      <c r="L50" s="440"/>
      <c r="M50" s="109"/>
      <c r="N50" s="440">
        <f t="shared" ref="N50:N58" si="15">SUM(J50+L50)</f>
        <v>0</v>
      </c>
      <c r="P50" s="110"/>
      <c r="Q50" s="109"/>
      <c r="R50" s="110"/>
      <c r="S50" s="109"/>
      <c r="T50" s="440">
        <f t="shared" ref="T50:T58" si="16">SUM(P50+R50)</f>
        <v>0</v>
      </c>
      <c r="V50" s="484">
        <f t="shared" si="14"/>
        <v>0</v>
      </c>
      <c r="W50" s="485">
        <f t="shared" si="12"/>
        <v>0</v>
      </c>
    </row>
    <row r="51" spans="1:23" x14ac:dyDescent="0.35">
      <c r="A51" s="438">
        <v>62</v>
      </c>
      <c r="B51" s="588" t="s">
        <v>690</v>
      </c>
      <c r="C51" s="109"/>
      <c r="D51" s="110"/>
      <c r="E51" s="109"/>
      <c r="F51" s="110"/>
      <c r="G51" s="109"/>
      <c r="H51" s="440">
        <f t="shared" si="13"/>
        <v>0</v>
      </c>
      <c r="J51" s="440"/>
      <c r="K51" s="109"/>
      <c r="L51" s="440"/>
      <c r="M51" s="109"/>
      <c r="N51" s="440">
        <f t="shared" si="15"/>
        <v>0</v>
      </c>
      <c r="P51" s="110"/>
      <c r="Q51" s="109"/>
      <c r="R51" s="110"/>
      <c r="S51" s="109"/>
      <c r="T51" s="440">
        <f t="shared" si="16"/>
        <v>0</v>
      </c>
      <c r="V51" s="484">
        <f t="shared" si="14"/>
        <v>0</v>
      </c>
      <c r="W51" s="485">
        <f t="shared" si="12"/>
        <v>0</v>
      </c>
    </row>
    <row r="52" spans="1:23" x14ac:dyDescent="0.35">
      <c r="A52" s="438">
        <v>63</v>
      </c>
      <c r="B52" s="588" t="s">
        <v>691</v>
      </c>
      <c r="C52" s="109"/>
      <c r="D52" s="110"/>
      <c r="E52" s="109"/>
      <c r="F52" s="110"/>
      <c r="G52" s="109"/>
      <c r="H52" s="440">
        <f t="shared" si="13"/>
        <v>0</v>
      </c>
      <c r="J52" s="440"/>
      <c r="K52" s="109"/>
      <c r="L52" s="440"/>
      <c r="M52" s="109"/>
      <c r="N52" s="440">
        <f t="shared" si="15"/>
        <v>0</v>
      </c>
      <c r="P52" s="110"/>
      <c r="Q52" s="109"/>
      <c r="R52" s="110"/>
      <c r="S52" s="109"/>
      <c r="T52" s="440">
        <f t="shared" si="16"/>
        <v>0</v>
      </c>
      <c r="V52" s="484">
        <f t="shared" si="14"/>
        <v>0</v>
      </c>
      <c r="W52" s="485">
        <f t="shared" si="12"/>
        <v>0</v>
      </c>
    </row>
    <row r="53" spans="1:23" x14ac:dyDescent="0.35">
      <c r="A53" s="438">
        <v>64</v>
      </c>
      <c r="B53" s="588" t="s">
        <v>692</v>
      </c>
      <c r="C53" s="109"/>
      <c r="D53" s="110"/>
      <c r="E53" s="109"/>
      <c r="F53" s="110"/>
      <c r="G53" s="109"/>
      <c r="H53" s="440">
        <f t="shared" si="13"/>
        <v>0</v>
      </c>
      <c r="J53" s="440"/>
      <c r="K53" s="109"/>
      <c r="L53" s="440"/>
      <c r="M53" s="109"/>
      <c r="N53" s="440">
        <f t="shared" si="15"/>
        <v>0</v>
      </c>
      <c r="P53" s="110"/>
      <c r="Q53" s="109"/>
      <c r="R53" s="110"/>
      <c r="S53" s="109"/>
      <c r="T53" s="440">
        <f t="shared" si="16"/>
        <v>0</v>
      </c>
      <c r="V53" s="484">
        <f t="shared" si="14"/>
        <v>0</v>
      </c>
      <c r="W53" s="485">
        <f t="shared" si="12"/>
        <v>0</v>
      </c>
    </row>
    <row r="54" spans="1:23" x14ac:dyDescent="0.35">
      <c r="A54" s="438">
        <v>65</v>
      </c>
      <c r="B54" s="588" t="s">
        <v>693</v>
      </c>
      <c r="C54" s="109"/>
      <c r="D54" s="110"/>
      <c r="E54" s="109"/>
      <c r="F54" s="110"/>
      <c r="G54" s="109"/>
      <c r="H54" s="440">
        <f t="shared" si="13"/>
        <v>0</v>
      </c>
      <c r="J54" s="440"/>
      <c r="K54" s="109"/>
      <c r="L54" s="440"/>
      <c r="M54" s="109"/>
      <c r="N54" s="440">
        <f t="shared" si="15"/>
        <v>0</v>
      </c>
      <c r="P54" s="110"/>
      <c r="Q54" s="109"/>
      <c r="R54" s="110"/>
      <c r="S54" s="109"/>
      <c r="T54" s="440">
        <f t="shared" si="16"/>
        <v>0</v>
      </c>
      <c r="V54" s="484">
        <f t="shared" si="14"/>
        <v>0</v>
      </c>
      <c r="W54" s="485">
        <f t="shared" si="12"/>
        <v>0</v>
      </c>
    </row>
    <row r="55" spans="1:23" x14ac:dyDescent="0.35">
      <c r="A55" s="438">
        <v>66</v>
      </c>
      <c r="B55" s="439" t="s">
        <v>487</v>
      </c>
      <c r="C55" s="109"/>
      <c r="D55" s="110"/>
      <c r="E55" s="109"/>
      <c r="F55" s="110"/>
      <c r="G55" s="109"/>
      <c r="H55" s="440">
        <f t="shared" si="13"/>
        <v>0</v>
      </c>
      <c r="J55" s="440"/>
      <c r="K55" s="109"/>
      <c r="L55" s="440"/>
      <c r="M55" s="109"/>
      <c r="N55" s="440">
        <f t="shared" si="15"/>
        <v>0</v>
      </c>
      <c r="P55" s="110"/>
      <c r="Q55" s="109"/>
      <c r="R55" s="110"/>
      <c r="S55" s="109"/>
      <c r="T55" s="440">
        <f t="shared" si="16"/>
        <v>0</v>
      </c>
      <c r="V55" s="484">
        <f t="shared" si="14"/>
        <v>0</v>
      </c>
      <c r="W55" s="485">
        <f t="shared" si="12"/>
        <v>0</v>
      </c>
    </row>
    <row r="56" spans="1:23" x14ac:dyDescent="0.35">
      <c r="A56" s="438">
        <v>67</v>
      </c>
      <c r="B56" s="439" t="s">
        <v>488</v>
      </c>
      <c r="C56" s="109"/>
      <c r="D56" s="110"/>
      <c r="E56" s="109"/>
      <c r="F56" s="110"/>
      <c r="G56" s="109"/>
      <c r="H56" s="440">
        <f t="shared" si="13"/>
        <v>0</v>
      </c>
      <c r="J56" s="440"/>
      <c r="K56" s="109"/>
      <c r="L56" s="440"/>
      <c r="M56" s="109"/>
      <c r="N56" s="440">
        <f t="shared" si="15"/>
        <v>0</v>
      </c>
      <c r="P56" s="110"/>
      <c r="Q56" s="109"/>
      <c r="R56" s="110"/>
      <c r="S56" s="109"/>
      <c r="T56" s="440">
        <f t="shared" si="16"/>
        <v>0</v>
      </c>
      <c r="V56" s="484">
        <f t="shared" si="14"/>
        <v>0</v>
      </c>
      <c r="W56" s="485">
        <f t="shared" si="12"/>
        <v>0</v>
      </c>
    </row>
    <row r="57" spans="1:23" x14ac:dyDescent="0.35">
      <c r="A57" s="438">
        <v>68</v>
      </c>
      <c r="B57" s="439" t="s">
        <v>489</v>
      </c>
      <c r="C57" s="109"/>
      <c r="D57" s="110"/>
      <c r="E57" s="109"/>
      <c r="F57" s="110"/>
      <c r="G57" s="109"/>
      <c r="H57" s="440">
        <f t="shared" si="13"/>
        <v>0</v>
      </c>
      <c r="J57" s="440"/>
      <c r="K57" s="109"/>
      <c r="L57" s="440"/>
      <c r="M57" s="109"/>
      <c r="N57" s="440">
        <f t="shared" si="15"/>
        <v>0</v>
      </c>
      <c r="P57" s="110"/>
      <c r="Q57" s="109"/>
      <c r="R57" s="110"/>
      <c r="S57" s="109"/>
      <c r="T57" s="440">
        <f t="shared" si="16"/>
        <v>0</v>
      </c>
      <c r="V57" s="484">
        <f t="shared" si="14"/>
        <v>0</v>
      </c>
      <c r="W57" s="485">
        <f t="shared" si="12"/>
        <v>0</v>
      </c>
    </row>
    <row r="58" spans="1:23" x14ac:dyDescent="0.35">
      <c r="A58" s="438">
        <v>69</v>
      </c>
      <c r="B58" s="442" t="s">
        <v>490</v>
      </c>
      <c r="C58" s="109"/>
      <c r="D58" s="115"/>
      <c r="E58" s="109"/>
      <c r="F58" s="115"/>
      <c r="G58" s="109"/>
      <c r="H58" s="443">
        <f t="shared" si="13"/>
        <v>0</v>
      </c>
      <c r="J58" s="443"/>
      <c r="K58" s="109"/>
      <c r="L58" s="443"/>
      <c r="M58" s="109"/>
      <c r="N58" s="443">
        <f t="shared" si="15"/>
        <v>0</v>
      </c>
      <c r="P58" s="115"/>
      <c r="Q58" s="109"/>
      <c r="R58" s="115"/>
      <c r="S58" s="109"/>
      <c r="T58" s="443">
        <f t="shared" si="16"/>
        <v>0</v>
      </c>
      <c r="V58" s="486">
        <f t="shared" si="14"/>
        <v>0</v>
      </c>
      <c r="W58" s="487">
        <f t="shared" si="12"/>
        <v>0</v>
      </c>
    </row>
    <row r="59" spans="1:23" ht="7" customHeight="1" x14ac:dyDescent="0.35"/>
    <row r="60" spans="1:23" x14ac:dyDescent="0.35">
      <c r="A60" s="451"/>
      <c r="B60" s="452" t="s">
        <v>491</v>
      </c>
      <c r="C60" s="388"/>
      <c r="D60" s="453">
        <f>SUM(D61)</f>
        <v>0</v>
      </c>
      <c r="E60" s="388"/>
      <c r="F60" s="454">
        <f>SUM(F61)</f>
        <v>0</v>
      </c>
      <c r="H60" s="455">
        <f>SUM(H61)</f>
        <v>0</v>
      </c>
      <c r="J60" s="453">
        <f>SUM(J61)</f>
        <v>0</v>
      </c>
      <c r="K60" s="388"/>
      <c r="L60" s="454">
        <f>SUM(L61)</f>
        <v>0</v>
      </c>
      <c r="N60" s="455">
        <f>SUM(N61)</f>
        <v>0</v>
      </c>
      <c r="P60" s="453">
        <f>SUM(P61)</f>
        <v>0</v>
      </c>
      <c r="Q60" s="388"/>
      <c r="R60" s="454">
        <f>SUM(R61)</f>
        <v>0</v>
      </c>
      <c r="T60" s="455">
        <f>SUM(T61)</f>
        <v>0</v>
      </c>
      <c r="V60" s="457">
        <f>SUM(V61)</f>
        <v>0</v>
      </c>
      <c r="W60" s="119">
        <f>IFERROR(V60/N60,0)</f>
        <v>0</v>
      </c>
    </row>
    <row r="61" spans="1:23" x14ac:dyDescent="0.35">
      <c r="A61" s="388"/>
      <c r="B61" s="458" t="s">
        <v>492</v>
      </c>
      <c r="C61" s="388"/>
      <c r="D61" s="459">
        <f>SUM(D23+D48)</f>
        <v>0</v>
      </c>
      <c r="E61" s="388"/>
      <c r="F61" s="459">
        <f>SUM(F23+F48)</f>
        <v>0</v>
      </c>
      <c r="G61" s="388"/>
      <c r="H61" s="443">
        <f>SUM(D61+F61)</f>
        <v>0</v>
      </c>
      <c r="J61" s="459">
        <f>SUM(J23+J48)</f>
        <v>0</v>
      </c>
      <c r="K61" s="388"/>
      <c r="L61" s="459">
        <f>SUM(L23+L48)</f>
        <v>0</v>
      </c>
      <c r="M61" s="388"/>
      <c r="N61" s="459">
        <f>SUM(N23+N48)</f>
        <v>0</v>
      </c>
      <c r="P61" s="459">
        <f>SUM(P23+P48)</f>
        <v>0</v>
      </c>
      <c r="Q61" s="388"/>
      <c r="R61" s="459">
        <f>SUM(R23+R48)</f>
        <v>0</v>
      </c>
      <c r="S61" s="388"/>
      <c r="T61" s="459">
        <f>SUM(T23+T48)</f>
        <v>0</v>
      </c>
      <c r="V61" s="486">
        <f>SUM(T61-N61)</f>
        <v>0</v>
      </c>
      <c r="W61" s="487">
        <f>IFERROR(V61/N61,0)</f>
        <v>0</v>
      </c>
    </row>
    <row r="62" spans="1:23" ht="7" customHeight="1" x14ac:dyDescent="0.35"/>
    <row r="63" spans="1:23" x14ac:dyDescent="0.35">
      <c r="A63" s="429" t="s">
        <v>493</v>
      </c>
      <c r="B63" s="430"/>
      <c r="C63" s="109"/>
      <c r="D63" s="431">
        <f>SUM(D64:D66)</f>
        <v>0</v>
      </c>
      <c r="E63" s="432"/>
      <c r="F63" s="435">
        <f>SUM(F64:F66)</f>
        <v>0</v>
      </c>
      <c r="G63" s="432"/>
      <c r="H63" s="434">
        <f>SUM(H64:H66)</f>
        <v>0</v>
      </c>
      <c r="J63" s="431">
        <f>SUM(J64:J66)</f>
        <v>0</v>
      </c>
      <c r="K63" s="432"/>
      <c r="L63" s="435">
        <f>SUM(L64:L66)</f>
        <v>0</v>
      </c>
      <c r="M63" s="432"/>
      <c r="N63" s="434">
        <f>SUM(N64:N66)</f>
        <v>0</v>
      </c>
      <c r="P63" s="431">
        <f>SUM(P64:P66)</f>
        <v>0</v>
      </c>
      <c r="Q63" s="432"/>
      <c r="R63" s="435">
        <f>SUM(R64:R66)</f>
        <v>0</v>
      </c>
      <c r="S63" s="432"/>
      <c r="T63" s="434">
        <f>SUM(T64:T66)</f>
        <v>0</v>
      </c>
      <c r="V63" s="434">
        <f>SUM(V64:V66)</f>
        <v>0</v>
      </c>
      <c r="W63" s="119">
        <f>IFERROR(V63/N63,0)</f>
        <v>0</v>
      </c>
    </row>
    <row r="64" spans="1:23" x14ac:dyDescent="0.35">
      <c r="A64" s="438">
        <v>70</v>
      </c>
      <c r="B64" s="439" t="s">
        <v>494</v>
      </c>
      <c r="C64" s="109"/>
      <c r="D64" s="110"/>
      <c r="E64" s="109"/>
      <c r="F64" s="110"/>
      <c r="G64" s="109"/>
      <c r="H64" s="440">
        <f>SUM(D64+F64)</f>
        <v>0</v>
      </c>
      <c r="J64" s="440"/>
      <c r="K64" s="109"/>
      <c r="L64" s="440"/>
      <c r="M64" s="109"/>
      <c r="N64" s="440">
        <f>SUM(J64+L64)</f>
        <v>0</v>
      </c>
      <c r="P64" s="110"/>
      <c r="Q64" s="109"/>
      <c r="R64" s="110"/>
      <c r="S64" s="109"/>
      <c r="T64" s="440">
        <f>SUM(P64+R64)</f>
        <v>0</v>
      </c>
      <c r="V64" s="484">
        <f>SUM(T64-N64)</f>
        <v>0</v>
      </c>
      <c r="W64" s="485">
        <f>IFERROR(V64/N64,0)</f>
        <v>0</v>
      </c>
    </row>
    <row r="65" spans="1:23" x14ac:dyDescent="0.35">
      <c r="A65" s="438">
        <v>71</v>
      </c>
      <c r="B65" s="439" t="s">
        <v>495</v>
      </c>
      <c r="C65" s="109"/>
      <c r="D65" s="110"/>
      <c r="E65" s="109"/>
      <c r="F65" s="110"/>
      <c r="G65" s="109"/>
      <c r="H65" s="440">
        <f>SUM(D65+F65)</f>
        <v>0</v>
      </c>
      <c r="J65" s="440"/>
      <c r="K65" s="109"/>
      <c r="L65" s="440"/>
      <c r="M65" s="109"/>
      <c r="N65" s="440">
        <f t="shared" ref="N65:N66" si="17">SUM(J65+L65)</f>
        <v>0</v>
      </c>
      <c r="P65" s="110"/>
      <c r="Q65" s="109"/>
      <c r="R65" s="110"/>
      <c r="S65" s="109"/>
      <c r="T65" s="440">
        <f>SUM(P65+R65)</f>
        <v>0</v>
      </c>
      <c r="V65" s="484">
        <f>SUM(T65-N65)</f>
        <v>0</v>
      </c>
      <c r="W65" s="485">
        <f>IFERROR(V65/N65,0)</f>
        <v>0</v>
      </c>
    </row>
    <row r="66" spans="1:23" x14ac:dyDescent="0.35">
      <c r="A66" s="438">
        <v>72</v>
      </c>
      <c r="B66" s="442" t="s">
        <v>496</v>
      </c>
      <c r="C66" s="109"/>
      <c r="D66" s="115"/>
      <c r="E66" s="109"/>
      <c r="F66" s="115"/>
      <c r="G66" s="109"/>
      <c r="H66" s="443">
        <f>SUM(D66+F66)</f>
        <v>0</v>
      </c>
      <c r="J66" s="443"/>
      <c r="K66" s="109"/>
      <c r="L66" s="443"/>
      <c r="M66" s="109"/>
      <c r="N66" s="443">
        <f t="shared" si="17"/>
        <v>0</v>
      </c>
      <c r="P66" s="115"/>
      <c r="Q66" s="109"/>
      <c r="R66" s="115"/>
      <c r="S66" s="109"/>
      <c r="T66" s="443">
        <f>SUM(P66+R66)</f>
        <v>0</v>
      </c>
      <c r="V66" s="486">
        <f>SUM(T66-N66)</f>
        <v>0</v>
      </c>
      <c r="W66" s="487">
        <f>IFERROR(V66/N66,0)</f>
        <v>0</v>
      </c>
    </row>
    <row r="67" spans="1:23" ht="7" customHeight="1" x14ac:dyDescent="0.35"/>
    <row r="68" spans="1:23" x14ac:dyDescent="0.35">
      <c r="A68" s="451"/>
      <c r="B68" s="452" t="s">
        <v>497</v>
      </c>
      <c r="C68" s="388"/>
      <c r="D68" s="453">
        <f>SUM(D69)</f>
        <v>0</v>
      </c>
      <c r="E68" s="388"/>
      <c r="F68" s="454">
        <f>SUM(F69)</f>
        <v>0</v>
      </c>
      <c r="H68" s="455">
        <f>SUM(H69)</f>
        <v>0</v>
      </c>
      <c r="J68" s="453">
        <f>SUM(J69)</f>
        <v>0</v>
      </c>
      <c r="K68" s="388"/>
      <c r="L68" s="454">
        <f>SUM(L69)</f>
        <v>0</v>
      </c>
      <c r="N68" s="455">
        <f>SUM(N69)</f>
        <v>0</v>
      </c>
      <c r="P68" s="488">
        <f>SUM(P69)</f>
        <v>0</v>
      </c>
      <c r="Q68" s="388"/>
      <c r="R68" s="454">
        <f>SUM(R69)</f>
        <v>0</v>
      </c>
      <c r="T68" s="455">
        <f>SUM(T69)</f>
        <v>0</v>
      </c>
      <c r="V68" s="457">
        <f>SUM(V69)</f>
        <v>0</v>
      </c>
      <c r="W68" s="119">
        <f>IFERROR(V68/N68,0)</f>
        <v>0</v>
      </c>
    </row>
    <row r="69" spans="1:23" x14ac:dyDescent="0.35">
      <c r="A69" s="388"/>
      <c r="B69" s="458" t="s">
        <v>498</v>
      </c>
      <c r="C69" s="388"/>
      <c r="D69" s="459">
        <f>SUM(D15+D23+D48+D63)</f>
        <v>0</v>
      </c>
      <c r="E69" s="388"/>
      <c r="F69" s="459">
        <f>SUM(F15+F23+F48+F63)</f>
        <v>0</v>
      </c>
      <c r="G69" s="388"/>
      <c r="H69" s="459">
        <f>SUM(H15+H23+H48+H63)</f>
        <v>0</v>
      </c>
      <c r="J69" s="459">
        <f>SUM(J15+J23+J48+J63)</f>
        <v>0</v>
      </c>
      <c r="K69" s="388"/>
      <c r="L69" s="459">
        <f>SUM(L15+L23+L48+L63)</f>
        <v>0</v>
      </c>
      <c r="M69" s="388"/>
      <c r="N69" s="459">
        <f>SUM(N15+N23+N48+N63)</f>
        <v>0</v>
      </c>
      <c r="P69" s="459">
        <f>SUM(P15+P23+P48+P63)</f>
        <v>0</v>
      </c>
      <c r="Q69" s="388"/>
      <c r="R69" s="459">
        <f>SUM(R15+R23+R48+R63)</f>
        <v>0</v>
      </c>
      <c r="S69" s="388"/>
      <c r="T69" s="459">
        <f>SUM(T15+T23+T48+T63)</f>
        <v>0</v>
      </c>
      <c r="V69" s="486">
        <f>SUM(T69-N69)</f>
        <v>0</v>
      </c>
      <c r="W69" s="487">
        <f>IFERROR(V69/N69,0)</f>
        <v>0</v>
      </c>
    </row>
    <row r="70" spans="1:23" ht="7" customHeight="1" x14ac:dyDescent="0.35"/>
    <row r="71" spans="1:23" x14ac:dyDescent="0.35">
      <c r="A71" s="438">
        <v>80</v>
      </c>
      <c r="B71" s="460" t="s">
        <v>499</v>
      </c>
      <c r="C71" s="109"/>
      <c r="D71" s="117"/>
      <c r="E71" s="109"/>
      <c r="F71" s="117"/>
      <c r="G71" s="109"/>
      <c r="H71" s="461">
        <f>SUM(D71+F71)</f>
        <v>0</v>
      </c>
      <c r="J71" s="461"/>
      <c r="K71" s="109"/>
      <c r="L71" s="461"/>
      <c r="M71" s="109"/>
      <c r="N71" s="461">
        <f>SUM(J71+L71)</f>
        <v>0</v>
      </c>
      <c r="P71" s="117"/>
      <c r="Q71" s="109"/>
      <c r="R71" s="117"/>
      <c r="S71" s="109"/>
      <c r="T71" s="461">
        <f>SUM(P71+R71)</f>
        <v>0</v>
      </c>
      <c r="V71" s="462">
        <f>SUM(T71-N71)</f>
        <v>0</v>
      </c>
      <c r="W71" s="120">
        <f>IFERROR(V71/N71,0)</f>
        <v>0</v>
      </c>
    </row>
    <row r="72" spans="1:23" ht="7" customHeight="1" x14ac:dyDescent="0.35"/>
    <row r="73" spans="1:23" x14ac:dyDescent="0.35">
      <c r="A73" s="451"/>
      <c r="B73" s="452" t="s">
        <v>500</v>
      </c>
      <c r="C73" s="388"/>
      <c r="D73" s="453">
        <f>SUM(D74)</f>
        <v>0</v>
      </c>
      <c r="E73" s="388"/>
      <c r="F73" s="454">
        <f>SUM(F74)</f>
        <v>0</v>
      </c>
      <c r="H73" s="455">
        <f>SUM(H74)</f>
        <v>0</v>
      </c>
      <c r="J73" s="453">
        <f>SUM(J74)</f>
        <v>0</v>
      </c>
      <c r="K73" s="388"/>
      <c r="L73" s="454">
        <f>SUM(L74)</f>
        <v>0</v>
      </c>
      <c r="N73" s="455">
        <f>SUM(N74)</f>
        <v>0</v>
      </c>
      <c r="P73" s="488">
        <f>SUM(P74)</f>
        <v>0</v>
      </c>
      <c r="Q73" s="388"/>
      <c r="R73" s="454">
        <f>SUM(R74)</f>
        <v>0</v>
      </c>
      <c r="T73" s="455">
        <f>SUM(T74)</f>
        <v>0</v>
      </c>
      <c r="V73" s="457">
        <f>SUM(V74)</f>
        <v>0</v>
      </c>
      <c r="W73" s="119">
        <f>IFERROR(V73/N73,0)</f>
        <v>0</v>
      </c>
    </row>
    <row r="74" spans="1:23" x14ac:dyDescent="0.35">
      <c r="A74" s="388"/>
      <c r="B74" s="458" t="s">
        <v>501</v>
      </c>
      <c r="C74" s="388"/>
      <c r="D74" s="459"/>
      <c r="E74" s="388"/>
      <c r="F74" s="459">
        <f>SUM(F68+F71)</f>
        <v>0</v>
      </c>
      <c r="G74" s="388"/>
      <c r="H74" s="459">
        <f>SUM(H68+H71)</f>
        <v>0</v>
      </c>
      <c r="J74" s="459">
        <f>SUM(J68+J71)</f>
        <v>0</v>
      </c>
      <c r="K74" s="388"/>
      <c r="L74" s="459">
        <f>SUM(L68+L71)</f>
        <v>0</v>
      </c>
      <c r="M74" s="388"/>
      <c r="N74" s="459">
        <f>SUM(N68+N71)</f>
        <v>0</v>
      </c>
      <c r="P74" s="459">
        <f>SUM(P68+P71)</f>
        <v>0</v>
      </c>
      <c r="Q74" s="388"/>
      <c r="R74" s="459">
        <f>SUM(R68+R71)</f>
        <v>0</v>
      </c>
      <c r="S74" s="388"/>
      <c r="T74" s="459">
        <f>SUM(T68+T71)</f>
        <v>0</v>
      </c>
      <c r="V74" s="486">
        <f>SUM(T74-N74)</f>
        <v>0</v>
      </c>
      <c r="W74" s="487">
        <f>IFERROR(V74/N74,0)</f>
        <v>0</v>
      </c>
    </row>
    <row r="75" spans="1:23" ht="7" customHeight="1" x14ac:dyDescent="0.35"/>
    <row r="76" spans="1:23" x14ac:dyDescent="0.35">
      <c r="A76" s="463">
        <v>81</v>
      </c>
      <c r="B76" s="460" t="s">
        <v>502</v>
      </c>
      <c r="D76" s="117"/>
      <c r="F76" s="117"/>
      <c r="G76" s="107"/>
      <c r="H76" s="461">
        <f>SUM(D76+F76)</f>
        <v>0</v>
      </c>
      <c r="J76" s="461"/>
      <c r="L76" s="461"/>
      <c r="M76" s="107"/>
      <c r="N76" s="461">
        <f>SUM(J76+L76)</f>
        <v>0</v>
      </c>
      <c r="P76" s="117"/>
      <c r="R76" s="117"/>
      <c r="S76" s="107"/>
      <c r="T76" s="461">
        <f>SUM(P76+R76)</f>
        <v>0</v>
      </c>
      <c r="V76" s="462">
        <f>SUM(T76-N76)</f>
        <v>0</v>
      </c>
      <c r="W76" s="120">
        <f>IFERROR(V76/N76,0)</f>
        <v>0</v>
      </c>
    </row>
    <row r="77" spans="1:23" ht="7" customHeight="1" x14ac:dyDescent="0.35"/>
    <row r="78" spans="1:23" x14ac:dyDescent="0.35">
      <c r="A78" s="463">
        <v>82</v>
      </c>
      <c r="B78" s="460" t="s">
        <v>503</v>
      </c>
      <c r="D78" s="461">
        <f>IFERROR(D82/D11,0)</f>
        <v>0</v>
      </c>
      <c r="F78" s="464"/>
      <c r="G78" s="107"/>
      <c r="H78" s="461">
        <f>IFERROR(H82/H11,0)</f>
        <v>0</v>
      </c>
      <c r="J78" s="461">
        <f>IFERROR(J82/J11,0)</f>
        <v>0</v>
      </c>
      <c r="L78" s="464"/>
      <c r="M78" s="107"/>
      <c r="N78" s="461">
        <f>IFERROR(N82/N11,0)</f>
        <v>0</v>
      </c>
      <c r="P78" s="461">
        <f>IFERROR(P82/P11,0)</f>
        <v>0</v>
      </c>
      <c r="R78" s="464"/>
      <c r="S78" s="107"/>
      <c r="T78" s="461">
        <f>IFERROR(T82/T11,0)</f>
        <v>0</v>
      </c>
      <c r="V78" s="462">
        <f>SUM(T78-N78)</f>
        <v>0</v>
      </c>
      <c r="W78" s="120">
        <f>IFERROR(V78/N78,0)</f>
        <v>0</v>
      </c>
    </row>
    <row r="79" spans="1:23" ht="7" customHeight="1" x14ac:dyDescent="0.35"/>
    <row r="80" spans="1:23" x14ac:dyDescent="0.35">
      <c r="A80" s="438">
        <v>85</v>
      </c>
      <c r="B80" s="460" t="s">
        <v>504</v>
      </c>
      <c r="C80" s="109"/>
      <c r="D80" s="117"/>
      <c r="E80" s="109"/>
      <c r="F80" s="117"/>
      <c r="G80" s="109"/>
      <c r="H80" s="461">
        <f>SUM(D80+F80)</f>
        <v>0</v>
      </c>
      <c r="J80" s="461"/>
      <c r="K80" s="109"/>
      <c r="L80" s="461"/>
      <c r="M80" s="109"/>
      <c r="N80" s="461">
        <f>SUM(J80+L80)</f>
        <v>0</v>
      </c>
      <c r="P80" s="117"/>
      <c r="Q80" s="109"/>
      <c r="R80" s="117"/>
      <c r="S80" s="109"/>
      <c r="T80" s="461">
        <f>SUM(P80+R80)</f>
        <v>0</v>
      </c>
      <c r="V80" s="462">
        <f>SUM(T80-N80)</f>
        <v>0</v>
      </c>
      <c r="W80" s="120">
        <f>IFERROR(V80/N80,0)</f>
        <v>0</v>
      </c>
    </row>
    <row r="81" spans="1:23" ht="7" customHeight="1" x14ac:dyDescent="0.35"/>
    <row r="82" spans="1:23" ht="26.15" customHeight="1" x14ac:dyDescent="0.35">
      <c r="B82" s="384" t="s">
        <v>650</v>
      </c>
      <c r="C82" s="106"/>
      <c r="D82" s="357">
        <f>SUM(D73+D76+D80)</f>
        <v>0</v>
      </c>
      <c r="E82" s="106"/>
      <c r="F82" s="468">
        <f>SUM(F73+F76+F80)</f>
        <v>0</v>
      </c>
      <c r="G82" s="106"/>
      <c r="H82" s="366">
        <f>SUM(H73+H76+H80)</f>
        <v>0</v>
      </c>
      <c r="J82" s="467">
        <f>SUM(J73+J76+J80)</f>
        <v>0</v>
      </c>
      <c r="K82" s="106"/>
      <c r="L82" s="468">
        <f>SUM(L73+L76+L80)</f>
        <v>0</v>
      </c>
      <c r="M82" s="106"/>
      <c r="N82" s="366">
        <f>SUM(N73+N76+N80)</f>
        <v>0</v>
      </c>
      <c r="P82" s="357">
        <f>SUM(P73+P76+P80)</f>
        <v>0</v>
      </c>
      <c r="Q82" s="106"/>
      <c r="R82" s="468">
        <f>SUM(R73+R76+R80)</f>
        <v>0</v>
      </c>
      <c r="S82" s="106"/>
      <c r="T82" s="366">
        <f>SUM(T73+T76+T80)</f>
        <v>0</v>
      </c>
      <c r="V82" s="366">
        <f>SUM(T82-N82)</f>
        <v>0</v>
      </c>
      <c r="W82" s="466">
        <f>IFERROR(V82/N82,0)</f>
        <v>0</v>
      </c>
    </row>
    <row r="84" spans="1:23" ht="26.15" customHeight="1" x14ac:dyDescent="0.35">
      <c r="B84" s="384" t="s">
        <v>651</v>
      </c>
      <c r="C84" s="106"/>
      <c r="D84" s="467">
        <f>SUM(D82-D80)</f>
        <v>0</v>
      </c>
      <c r="E84" s="106"/>
      <c r="F84" s="468">
        <f>SUM(F82-F80)</f>
        <v>0</v>
      </c>
      <c r="G84" s="106"/>
      <c r="H84" s="366">
        <f>SUM(H82-H80)</f>
        <v>0</v>
      </c>
      <c r="J84" s="467">
        <f>SUM(J82-J80)</f>
        <v>0</v>
      </c>
      <c r="K84" s="106"/>
      <c r="L84" s="468">
        <f>SUM(L82-L80)</f>
        <v>0</v>
      </c>
      <c r="M84" s="106"/>
      <c r="N84" s="366">
        <f>SUM(N82-N80)</f>
        <v>0</v>
      </c>
      <c r="P84" s="467">
        <f>SUM(P82-P80)</f>
        <v>0</v>
      </c>
      <c r="Q84" s="106"/>
      <c r="R84" s="468">
        <f>SUM(R82-R80)</f>
        <v>0</v>
      </c>
      <c r="S84" s="106"/>
      <c r="T84" s="366">
        <f>SUM(T82-T80)</f>
        <v>0</v>
      </c>
      <c r="V84" s="366">
        <f>SUM(T84-N84)</f>
        <v>0</v>
      </c>
      <c r="W84" s="466">
        <f>IFERROR(V84/N84,0)</f>
        <v>0</v>
      </c>
    </row>
    <row r="86" spans="1:23" x14ac:dyDescent="0.35">
      <c r="A86" s="589" t="s">
        <v>695</v>
      </c>
      <c r="B86" s="498"/>
      <c r="C86" s="498"/>
      <c r="D86" s="498"/>
      <c r="E86" s="498"/>
      <c r="F86" s="498"/>
      <c r="G86" s="498"/>
      <c r="H86" s="498"/>
      <c r="I86" s="498"/>
      <c r="J86" s="498"/>
      <c r="K86" s="498"/>
      <c r="L86" s="498"/>
      <c r="M86" s="498"/>
      <c r="N86" s="498"/>
      <c r="O86" s="498"/>
      <c r="P86" s="498"/>
      <c r="Q86" s="498"/>
      <c r="R86" s="498"/>
      <c r="S86" s="498"/>
      <c r="T86" s="498"/>
      <c r="U86" s="498"/>
      <c r="V86" s="498"/>
      <c r="W86" s="498"/>
    </row>
    <row r="87" spans="1:23" ht="7.5" customHeight="1" x14ac:dyDescent="0.35"/>
    <row r="88" spans="1:23" x14ac:dyDescent="0.35">
      <c r="A88" s="383" t="s">
        <v>505</v>
      </c>
      <c r="V88" s="738" t="s">
        <v>432</v>
      </c>
      <c r="W88" s="739"/>
    </row>
    <row r="89" spans="1:23" x14ac:dyDescent="0.35">
      <c r="A89" s="469">
        <v>4</v>
      </c>
      <c r="B89" s="470" t="s">
        <v>438</v>
      </c>
      <c r="D89" s="471">
        <f>SUM(D19)</f>
        <v>0</v>
      </c>
      <c r="E89" s="109"/>
      <c r="F89" s="471">
        <f>SUM(F19)</f>
        <v>0</v>
      </c>
      <c r="G89" s="109"/>
      <c r="H89" s="471">
        <f>SUM(H19)</f>
        <v>0</v>
      </c>
      <c r="J89" s="471">
        <f>SUM(J19)</f>
        <v>0</v>
      </c>
      <c r="K89" s="109"/>
      <c r="L89" s="471">
        <f>SUM(L19)</f>
        <v>0</v>
      </c>
      <c r="M89" s="109"/>
      <c r="N89" s="471">
        <f>SUM(N19)</f>
        <v>0</v>
      </c>
      <c r="P89" s="471">
        <f>SUM(P19)</f>
        <v>0</v>
      </c>
      <c r="Q89" s="109"/>
      <c r="R89" s="471">
        <f>SUM(R19)</f>
        <v>0</v>
      </c>
      <c r="S89" s="109"/>
      <c r="T89" s="471">
        <f>SUM(T19)</f>
        <v>0</v>
      </c>
      <c r="V89" s="471">
        <f>SUM(T89-N89)</f>
        <v>0</v>
      </c>
      <c r="W89" s="118">
        <f>IFERROR(V89/N89,0)</f>
        <v>0</v>
      </c>
    </row>
    <row r="90" spans="1:23" x14ac:dyDescent="0.35">
      <c r="A90" s="472">
        <v>4.01</v>
      </c>
      <c r="B90" s="473" t="s">
        <v>506</v>
      </c>
      <c r="C90" s="109"/>
      <c r="D90" s="614"/>
      <c r="E90" s="109"/>
      <c r="F90" s="616"/>
      <c r="G90" s="109"/>
      <c r="H90" s="610">
        <f>SUM(D90+F90)</f>
        <v>0</v>
      </c>
      <c r="J90" s="615"/>
      <c r="K90" s="109"/>
      <c r="L90" s="611"/>
      <c r="M90" s="109"/>
      <c r="N90" s="610">
        <f>SUM(J90+L90)</f>
        <v>0</v>
      </c>
      <c r="P90" s="614"/>
      <c r="Q90" s="109"/>
      <c r="R90" s="616"/>
      <c r="S90" s="109"/>
      <c r="T90" s="610">
        <f>SUM(P90+R90)</f>
        <v>0</v>
      </c>
      <c r="V90" s="474">
        <f>SUM(T90-N90)</f>
        <v>0</v>
      </c>
      <c r="W90" s="475">
        <f>IFERROR(V90/N90,0)</f>
        <v>0</v>
      </c>
    </row>
    <row r="91" spans="1:23" x14ac:dyDescent="0.35">
      <c r="A91" s="476"/>
      <c r="B91" s="477" t="s">
        <v>507</v>
      </c>
      <c r="D91" s="464"/>
      <c r="F91" s="118">
        <f>IFERROR(F90/F60,0)</f>
        <v>0</v>
      </c>
      <c r="H91" s="118">
        <f>IFERROR(H90/H60,0)</f>
        <v>0</v>
      </c>
      <c r="J91" s="118">
        <f>IFERROR(J90/J60,0)</f>
        <v>0</v>
      </c>
      <c r="L91" s="118">
        <f>IFERROR(L90/L60,0)</f>
        <v>0</v>
      </c>
      <c r="N91" s="118">
        <f>IFERROR(N90/N61,0)</f>
        <v>0</v>
      </c>
      <c r="P91" s="464"/>
      <c r="R91" s="118">
        <f>IFERROR(R90/R60,0)</f>
        <v>0</v>
      </c>
      <c r="T91" s="118">
        <f>IFERROR(T90/T60,0)</f>
        <v>0</v>
      </c>
      <c r="V91" s="478"/>
    </row>
    <row r="92" spans="1:23" ht="6" customHeight="1" x14ac:dyDescent="0.35"/>
    <row r="93" spans="1:23" x14ac:dyDescent="0.35">
      <c r="A93" s="383" t="s">
        <v>508</v>
      </c>
    </row>
    <row r="94" spans="1:23" x14ac:dyDescent="0.35">
      <c r="A94" s="469">
        <v>7.2</v>
      </c>
      <c r="B94" s="470" t="s">
        <v>496</v>
      </c>
      <c r="D94" s="471">
        <f>SUM(D66)</f>
        <v>0</v>
      </c>
      <c r="E94" s="109"/>
      <c r="F94" s="471">
        <f>SUM(F66)</f>
        <v>0</v>
      </c>
      <c r="G94" s="109"/>
      <c r="H94" s="471">
        <f>SUM(H66)</f>
        <v>0</v>
      </c>
      <c r="J94" s="471">
        <f>SUM(J66)</f>
        <v>0</v>
      </c>
      <c r="K94" s="109"/>
      <c r="L94" s="471">
        <f>SUM(L66)</f>
        <v>0</v>
      </c>
      <c r="M94" s="109"/>
      <c r="N94" s="471">
        <f>SUM(N66)</f>
        <v>0</v>
      </c>
      <c r="P94" s="471">
        <f>SUM(P66)</f>
        <v>0</v>
      </c>
      <c r="Q94" s="109"/>
      <c r="R94" s="471">
        <f>SUM(R66)</f>
        <v>0</v>
      </c>
      <c r="S94" s="109"/>
      <c r="T94" s="471">
        <f>SUM(T66)</f>
        <v>0</v>
      </c>
      <c r="V94" s="471">
        <f>SUM(T94-N94)</f>
        <v>0</v>
      </c>
      <c r="W94" s="479">
        <f>IFERROR(V94/N94,0)</f>
        <v>0</v>
      </c>
    </row>
    <row r="95" spans="1:23" x14ac:dyDescent="0.35">
      <c r="A95" s="472">
        <v>7.2009999999999996</v>
      </c>
      <c r="B95" s="473" t="s">
        <v>509</v>
      </c>
      <c r="C95" s="109"/>
      <c r="D95" s="614"/>
      <c r="E95" s="109"/>
      <c r="F95" s="616"/>
      <c r="G95" s="109"/>
      <c r="H95" s="610">
        <f>SUM(D95+F95)</f>
        <v>0</v>
      </c>
      <c r="J95" s="615"/>
      <c r="K95" s="109"/>
      <c r="L95" s="611"/>
      <c r="M95" s="109"/>
      <c r="N95" s="610">
        <f>SUM(J95+L95)</f>
        <v>0</v>
      </c>
      <c r="P95" s="614"/>
      <c r="Q95" s="109"/>
      <c r="R95" s="616"/>
      <c r="S95" s="109"/>
      <c r="T95" s="610">
        <f>SUM(P95+R95)</f>
        <v>0</v>
      </c>
      <c r="V95" s="474">
        <f>SUM(T95-N95)</f>
        <v>0</v>
      </c>
      <c r="W95" s="480">
        <f>IFERROR(V95/N95,0)</f>
        <v>0</v>
      </c>
    </row>
    <row r="96" spans="1:23" x14ac:dyDescent="0.35">
      <c r="B96" s="477" t="s">
        <v>507</v>
      </c>
      <c r="F96" s="118">
        <f>IFERROR(F95/F60,0)</f>
        <v>0</v>
      </c>
      <c r="H96" s="118">
        <f>IFERROR(H95/H60,0)</f>
        <v>0</v>
      </c>
      <c r="J96" s="118">
        <f>IFERROR(J95/J60,0)</f>
        <v>0</v>
      </c>
      <c r="L96" s="118">
        <f>IFERROR(L95/L60,0)</f>
        <v>0</v>
      </c>
      <c r="N96" s="118">
        <f>IFERROR(N95/N61,0)</f>
        <v>0</v>
      </c>
      <c r="R96" s="118">
        <f>IFERROR(R95/R60,0)</f>
        <v>0</v>
      </c>
      <c r="T96" s="118">
        <f>IFERROR(T95/T60,0)</f>
        <v>0</v>
      </c>
    </row>
  </sheetData>
  <sheetProtection algorithmName="SHA-512" hashValue="2EHZnxndEMHlGwrCE21Mo1bbP61vM3QNcfOCZO2u6NFBguXK2s09ctHt0VnOyBY/2h3hiABailwuTOnT83TssQ==" saltValue="2MSeKhHLu9uLAcPWDDpdFg==" spinCount="100000" sheet="1" objects="1" scenarios="1"/>
  <mergeCells count="13">
    <mergeCell ref="V13:W13"/>
    <mergeCell ref="V88:W88"/>
    <mergeCell ref="V8:W8"/>
    <mergeCell ref="D6:H6"/>
    <mergeCell ref="J6:N6"/>
    <mergeCell ref="P6:T6"/>
    <mergeCell ref="V6:W6"/>
    <mergeCell ref="A1:N1"/>
    <mergeCell ref="P1:W3"/>
    <mergeCell ref="A2:N2"/>
    <mergeCell ref="A3:N3"/>
    <mergeCell ref="A4:N4"/>
    <mergeCell ref="P4:W4"/>
  </mergeCells>
  <printOptions horizontalCentered="1"/>
  <pageMargins left="0.23622047244094491" right="0.23622047244094491" top="0.74803149606299213" bottom="0.74803149606299213" header="0.31496062992125984" footer="0.31496062992125984"/>
  <pageSetup scale="48" fitToHeight="2" orientation="portrait" r:id="rId1"/>
  <headerFooter differentOddEven="1">
    <oddHeader xml:space="preserve">&amp;L&amp;"Arial,Gras"&amp;8Programme d'aide corporatie à la production télévisuelle&amp;"Arial,Normal" 
Financement du manque à gagner&amp;C&amp;"Arial,Gras"&amp;12
ANNEXE 1.1 DEVIS DE PRODUCTION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0801-294B-41D2-B336-E296C1CFDF63}">
  <sheetPr>
    <pageSetUpPr fitToPage="1"/>
  </sheetPr>
  <dimension ref="A1:O40"/>
  <sheetViews>
    <sheetView showGridLines="0" workbookViewId="0">
      <selection activeCell="F12" sqref="F12"/>
    </sheetView>
  </sheetViews>
  <sheetFormatPr baseColWidth="10" defaultColWidth="10.81640625" defaultRowHeight="12.5" x14ac:dyDescent="0.25"/>
  <cols>
    <col min="1" max="1" width="3.54296875" style="250" customWidth="1"/>
    <col min="2" max="2" width="1.54296875" style="250" customWidth="1"/>
    <col min="3" max="3" width="42.453125" style="250" customWidth="1"/>
    <col min="4" max="4" width="19.26953125" style="250" customWidth="1"/>
    <col min="5" max="5" width="23.453125" style="250" customWidth="1"/>
    <col min="6" max="6" width="26.54296875" style="250" customWidth="1"/>
    <col min="7" max="7" width="15.54296875" style="250" customWidth="1"/>
    <col min="8" max="9" width="15.7265625" style="250" customWidth="1"/>
    <col min="10" max="10" width="1.54296875" style="250" customWidth="1"/>
    <col min="11" max="16384" width="10.81640625" style="250"/>
  </cols>
  <sheetData>
    <row r="1" spans="1:14" ht="9" customHeight="1" x14ac:dyDescent="0.35">
      <c r="A1" s="346"/>
      <c r="B1" s="346"/>
      <c r="C1" s="346"/>
      <c r="D1" s="758"/>
      <c r="E1" s="758"/>
      <c r="F1" s="346"/>
      <c r="G1" s="346"/>
      <c r="H1" s="346"/>
      <c r="I1" s="247"/>
      <c r="J1" s="248"/>
      <c r="K1" s="248"/>
      <c r="L1" s="248"/>
      <c r="M1" s="249"/>
      <c r="N1" s="248"/>
    </row>
    <row r="2" spans="1:14" ht="15" customHeight="1" x14ac:dyDescent="0.5">
      <c r="B2" s="766" t="str">
        <f>_xlfn.TEXTJOIN(" - ",,Formulaire!AJ15,Formulaire!AJ33)</f>
        <v/>
      </c>
      <c r="C2" s="766"/>
      <c r="D2" s="766"/>
      <c r="E2" s="766"/>
      <c r="F2" s="766"/>
      <c r="G2" s="766"/>
      <c r="H2" s="766"/>
      <c r="I2" s="766"/>
      <c r="J2" s="766"/>
      <c r="K2" s="353"/>
      <c r="L2" s="353"/>
      <c r="M2" s="249"/>
      <c r="N2" s="248"/>
    </row>
    <row r="3" spans="1:14" ht="15" customHeight="1" x14ac:dyDescent="0.5">
      <c r="C3" s="352"/>
      <c r="D3" s="352"/>
      <c r="E3" s="352"/>
      <c r="F3" s="352"/>
      <c r="G3" s="352"/>
      <c r="H3" s="352"/>
      <c r="I3" s="352"/>
      <c r="J3" s="352"/>
      <c r="K3" s="352"/>
      <c r="L3" s="352"/>
      <c r="M3" s="249"/>
      <c r="N3" s="248"/>
    </row>
    <row r="4" spans="1:14" ht="18.5" x14ac:dyDescent="0.45">
      <c r="B4" s="763" t="s">
        <v>627</v>
      </c>
      <c r="C4" s="764"/>
      <c r="D4" s="764"/>
      <c r="E4" s="764"/>
      <c r="F4" s="764"/>
      <c r="G4" s="764"/>
      <c r="H4" s="764"/>
      <c r="I4" s="764"/>
      <c r="J4" s="765"/>
      <c r="K4" s="248"/>
      <c r="L4" s="248"/>
      <c r="M4" s="249"/>
      <c r="N4" s="248"/>
    </row>
    <row r="5" spans="1:14" ht="14.15" customHeight="1" x14ac:dyDescent="0.35">
      <c r="C5" s="347"/>
      <c r="D5" s="347"/>
      <c r="E5" s="347"/>
      <c r="F5" s="347"/>
      <c r="G5" s="347"/>
      <c r="H5" s="347"/>
      <c r="I5" s="347"/>
      <c r="J5" s="248"/>
      <c r="K5" s="248"/>
      <c r="L5" s="248"/>
      <c r="M5" s="249"/>
      <c r="N5" s="248"/>
    </row>
    <row r="6" spans="1:14" ht="10" customHeight="1" x14ac:dyDescent="0.35">
      <c r="A6" s="346"/>
      <c r="B6" s="251"/>
      <c r="C6" s="348"/>
      <c r="D6" s="759"/>
      <c r="E6" s="759"/>
      <c r="F6" s="348"/>
      <c r="G6" s="348"/>
      <c r="H6" s="348"/>
      <c r="I6" s="252"/>
      <c r="J6" s="253"/>
      <c r="K6" s="248"/>
      <c r="L6" s="248"/>
      <c r="M6" s="249"/>
      <c r="N6" s="248"/>
    </row>
    <row r="7" spans="1:14" ht="24" customHeight="1" x14ac:dyDescent="0.3">
      <c r="A7" s="254"/>
      <c r="B7" s="255"/>
      <c r="C7" s="760" t="s">
        <v>588</v>
      </c>
      <c r="D7" s="761"/>
      <c r="E7" s="761"/>
      <c r="F7" s="761"/>
      <c r="G7" s="761"/>
      <c r="H7" s="761"/>
      <c r="I7" s="762"/>
      <c r="J7" s="256"/>
    </row>
    <row r="8" spans="1:14" ht="10" customHeight="1" x14ac:dyDescent="0.35">
      <c r="A8" s="346"/>
      <c r="B8" s="314"/>
      <c r="C8" s="315"/>
      <c r="D8" s="315"/>
      <c r="E8" s="315"/>
      <c r="F8" s="315"/>
      <c r="G8" s="315"/>
      <c r="H8" s="315"/>
      <c r="I8" s="316"/>
      <c r="J8" s="317"/>
      <c r="K8" s="248"/>
      <c r="L8" s="248"/>
      <c r="M8" s="249"/>
      <c r="N8" s="248"/>
    </row>
    <row r="9" spans="1:14" ht="17" x14ac:dyDescent="0.4">
      <c r="A9" s="254"/>
      <c r="B9" s="255"/>
      <c r="C9" s="254"/>
      <c r="D9" s="254"/>
      <c r="E9" s="254"/>
      <c r="F9" s="254"/>
      <c r="G9" s="757" t="s">
        <v>558</v>
      </c>
      <c r="H9" s="757"/>
      <c r="I9" s="757"/>
      <c r="J9" s="256"/>
    </row>
    <row r="10" spans="1:14" ht="25" customHeight="1" x14ac:dyDescent="0.3">
      <c r="A10" s="254"/>
      <c r="B10" s="255"/>
      <c r="C10" s="257"/>
      <c r="D10" s="257"/>
      <c r="E10" s="257"/>
      <c r="F10" s="258" t="s">
        <v>559</v>
      </c>
      <c r="G10" s="259" t="s">
        <v>537</v>
      </c>
      <c r="H10" s="259" t="s">
        <v>538</v>
      </c>
      <c r="I10" s="259" t="s">
        <v>539</v>
      </c>
      <c r="J10" s="256"/>
    </row>
    <row r="11" spans="1:14" ht="20.149999999999999" customHeight="1" x14ac:dyDescent="0.3">
      <c r="A11" s="254"/>
      <c r="B11" s="255"/>
      <c r="C11" s="774" t="s">
        <v>540</v>
      </c>
      <c r="D11" s="775"/>
      <c r="E11" s="775"/>
      <c r="F11" s="776"/>
      <c r="G11" s="493"/>
      <c r="H11" s="493"/>
      <c r="I11" s="260" t="e">
        <f>AVERAGE($G$11:$H$11)</f>
        <v>#DIV/0!</v>
      </c>
      <c r="J11" s="256"/>
    </row>
    <row r="12" spans="1:14" ht="21" customHeight="1" x14ac:dyDescent="0.3">
      <c r="A12" s="254"/>
      <c r="B12" s="255"/>
      <c r="C12" s="261"/>
      <c r="D12" s="261"/>
      <c r="E12" s="261"/>
      <c r="F12" s="261"/>
      <c r="G12" s="262"/>
      <c r="H12" s="262"/>
      <c r="I12" s="254"/>
      <c r="J12" s="256"/>
    </row>
    <row r="13" spans="1:14" ht="21" customHeight="1" x14ac:dyDescent="0.3">
      <c r="A13" s="254"/>
      <c r="B13" s="255"/>
      <c r="C13" s="261"/>
      <c r="D13" s="261"/>
      <c r="E13" s="261"/>
      <c r="F13" s="261"/>
      <c r="G13" s="262"/>
      <c r="H13" s="262"/>
      <c r="I13" s="254"/>
      <c r="J13" s="256"/>
    </row>
    <row r="14" spans="1:14" ht="16.5" customHeight="1" x14ac:dyDescent="0.35">
      <c r="A14" s="254"/>
      <c r="B14" s="255"/>
      <c r="C14" s="263" t="s">
        <v>541</v>
      </c>
      <c r="D14" s="261"/>
      <c r="E14" s="264" t="s">
        <v>542</v>
      </c>
      <c r="F14" s="265" t="s">
        <v>543</v>
      </c>
      <c r="G14" s="259" t="s">
        <v>537</v>
      </c>
      <c r="H14" s="259" t="s">
        <v>538</v>
      </c>
      <c r="I14" s="259" t="s">
        <v>539</v>
      </c>
      <c r="J14" s="256"/>
    </row>
    <row r="15" spans="1:14" ht="16.5" customHeight="1" x14ac:dyDescent="0.3">
      <c r="A15" s="254"/>
      <c r="B15" s="255"/>
      <c r="C15" s="771" t="s">
        <v>544</v>
      </c>
      <c r="D15" s="773"/>
      <c r="E15" s="495"/>
      <c r="F15" s="494"/>
      <c r="G15" s="266">
        <f>-MIN($E$15,($G$11*$F$15))</f>
        <v>0</v>
      </c>
      <c r="H15" s="266">
        <f>-MIN($E$15,($H$11*$F$15))</f>
        <v>0</v>
      </c>
      <c r="I15" s="266">
        <f>AVERAGE($G$15:$H$15)</f>
        <v>0</v>
      </c>
      <c r="J15" s="256"/>
    </row>
    <row r="16" spans="1:14" ht="16.5" customHeight="1" x14ac:dyDescent="0.3">
      <c r="A16" s="254"/>
      <c r="B16" s="255"/>
      <c r="C16" s="771" t="s">
        <v>545</v>
      </c>
      <c r="D16" s="773"/>
      <c r="E16" s="495"/>
      <c r="F16" s="494"/>
      <c r="G16" s="266">
        <f>-MIN($E$16,($F$16*$G$11))</f>
        <v>0</v>
      </c>
      <c r="H16" s="266">
        <f>-MIN($E$16,($F$16*$H$11))</f>
        <v>0</v>
      </c>
      <c r="I16" s="266">
        <f>AVERAGE($G$16:$H$16)</f>
        <v>0</v>
      </c>
      <c r="J16" s="256"/>
    </row>
    <row r="17" spans="1:15" ht="21" customHeight="1" thickBot="1" x14ac:dyDescent="0.35">
      <c r="A17" s="254"/>
      <c r="B17" s="255"/>
      <c r="C17" s="767" t="s">
        <v>546</v>
      </c>
      <c r="D17" s="768"/>
      <c r="E17" s="768"/>
      <c r="F17" s="777"/>
      <c r="G17" s="267">
        <f>SUM(G11+(G15+G16))</f>
        <v>0</v>
      </c>
      <c r="H17" s="267">
        <f>SUM(H11+(H15+H16))</f>
        <v>0</v>
      </c>
      <c r="I17" s="267" t="e">
        <f>SUM(I11+(I15+I16))</f>
        <v>#DIV/0!</v>
      </c>
      <c r="J17" s="256"/>
    </row>
    <row r="18" spans="1:15" ht="21" customHeight="1" thickTop="1" x14ac:dyDescent="0.3">
      <c r="A18" s="254"/>
      <c r="B18" s="255"/>
      <c r="C18" s="261"/>
      <c r="D18" s="261"/>
      <c r="E18" s="261"/>
      <c r="F18" s="261"/>
      <c r="G18" s="262"/>
      <c r="H18" s="262"/>
      <c r="I18" s="262"/>
      <c r="J18" s="256"/>
    </row>
    <row r="19" spans="1:15" ht="21" customHeight="1" x14ac:dyDescent="0.3">
      <c r="A19" s="254"/>
      <c r="B19" s="255"/>
      <c r="C19" s="263" t="s">
        <v>547</v>
      </c>
      <c r="D19" s="261"/>
      <c r="E19" s="261"/>
      <c r="F19" s="254"/>
      <c r="G19" s="259" t="s">
        <v>537</v>
      </c>
      <c r="H19" s="259" t="s">
        <v>538</v>
      </c>
      <c r="I19" s="259" t="s">
        <v>539</v>
      </c>
      <c r="J19" s="256"/>
    </row>
    <row r="20" spans="1:15" ht="16.5" customHeight="1" x14ac:dyDescent="0.3">
      <c r="A20" s="254"/>
      <c r="B20" s="255"/>
      <c r="C20" s="771" t="s">
        <v>560</v>
      </c>
      <c r="D20" s="772"/>
      <c r="E20" s="772"/>
      <c r="F20" s="773"/>
      <c r="G20" s="266">
        <f>+Formulaire!AJ43</f>
        <v>0</v>
      </c>
      <c r="H20" s="266">
        <f>+Formulaire!AJ43</f>
        <v>0</v>
      </c>
      <c r="I20" s="266">
        <f>+Formulaire!AJ43</f>
        <v>0</v>
      </c>
      <c r="J20" s="256"/>
    </row>
    <row r="21" spans="1:15" ht="46.5" customHeight="1" x14ac:dyDescent="0.3">
      <c r="A21" s="254"/>
      <c r="B21" s="255"/>
      <c r="C21" s="778" t="s">
        <v>548</v>
      </c>
      <c r="D21" s="779"/>
      <c r="E21" s="780"/>
      <c r="F21" s="268">
        <v>1.25</v>
      </c>
      <c r="G21" s="266">
        <f>G20*$F$21</f>
        <v>0</v>
      </c>
      <c r="H21" s="266">
        <f>H20*$F$21</f>
        <v>0</v>
      </c>
      <c r="I21" s="266">
        <f>I20*$F$21</f>
        <v>0</v>
      </c>
      <c r="J21" s="256"/>
      <c r="K21" s="269"/>
      <c r="O21" s="269"/>
    </row>
    <row r="22" spans="1:15" ht="21" customHeight="1" thickBot="1" x14ac:dyDescent="0.35">
      <c r="A22" s="254"/>
      <c r="B22" s="255"/>
      <c r="C22" s="781" t="s">
        <v>549</v>
      </c>
      <c r="D22" s="782"/>
      <c r="E22" s="782"/>
      <c r="F22" s="783"/>
      <c r="G22" s="270">
        <f>$G$17-$G$21</f>
        <v>0</v>
      </c>
      <c r="H22" s="270">
        <f>$H$17-$H$21</f>
        <v>0</v>
      </c>
      <c r="I22" s="271" t="e">
        <f>$I$17-$I$21</f>
        <v>#DIV/0!</v>
      </c>
      <c r="J22" s="256"/>
    </row>
    <row r="23" spans="1:15" ht="21" customHeight="1" thickTop="1" thickBot="1" x14ac:dyDescent="0.35">
      <c r="A23" s="254"/>
      <c r="B23" s="255"/>
      <c r="C23" s="784" t="s">
        <v>550</v>
      </c>
      <c r="D23" s="785"/>
      <c r="E23" s="785"/>
      <c r="F23" s="786"/>
      <c r="G23" s="272" t="str">
        <f>IF(G22&gt;0,"Oui","Non")</f>
        <v>Non</v>
      </c>
      <c r="H23" s="273" t="str">
        <f>IF(H22&gt;0,"Oui","Non")</f>
        <v>Non</v>
      </c>
      <c r="I23" s="273" t="e">
        <f>IF(I22&gt;0,"Oui")</f>
        <v>#DIV/0!</v>
      </c>
      <c r="J23" s="256"/>
    </row>
    <row r="24" spans="1:15" ht="16.5" customHeight="1" thickTop="1" x14ac:dyDescent="0.35">
      <c r="A24" s="254"/>
      <c r="B24" s="255"/>
      <c r="C24" s="274"/>
      <c r="D24" s="274"/>
      <c r="E24" s="274"/>
      <c r="F24" s="274"/>
      <c r="G24" s="275"/>
      <c r="H24" s="275"/>
      <c r="I24" s="254"/>
      <c r="J24" s="256"/>
    </row>
    <row r="25" spans="1:15" ht="42" customHeight="1" x14ac:dyDescent="0.3">
      <c r="A25" s="254"/>
      <c r="B25" s="255"/>
      <c r="C25" s="769" t="s">
        <v>589</v>
      </c>
      <c r="D25" s="769"/>
      <c r="E25" s="769"/>
      <c r="F25" s="769"/>
      <c r="G25" s="769"/>
      <c r="H25" s="769"/>
      <c r="I25" s="769"/>
      <c r="J25" s="256"/>
    </row>
    <row r="26" spans="1:15" ht="10" customHeight="1" x14ac:dyDescent="0.35">
      <c r="A26" s="254"/>
      <c r="B26" s="276"/>
      <c r="C26" s="277"/>
      <c r="D26" s="277"/>
      <c r="E26" s="277"/>
      <c r="F26" s="277"/>
      <c r="G26" s="278"/>
      <c r="H26" s="278"/>
      <c r="I26" s="279"/>
      <c r="J26" s="280"/>
    </row>
    <row r="27" spans="1:15" ht="16.5" customHeight="1" x14ac:dyDescent="0.35">
      <c r="A27" s="254"/>
      <c r="B27" s="254"/>
      <c r="C27" s="274"/>
      <c r="D27" s="274"/>
      <c r="E27" s="274"/>
      <c r="F27" s="274"/>
      <c r="G27" s="281"/>
      <c r="H27" s="281"/>
      <c r="I27" s="254"/>
    </row>
    <row r="28" spans="1:15" ht="16.5" customHeight="1" x14ac:dyDescent="0.35">
      <c r="A28" s="254"/>
      <c r="B28" s="254"/>
      <c r="C28" s="274"/>
      <c r="D28" s="274"/>
      <c r="E28" s="274"/>
      <c r="F28" s="274"/>
      <c r="G28" s="281"/>
      <c r="H28" s="281"/>
      <c r="I28" s="254"/>
    </row>
    <row r="29" spans="1:15" ht="10" customHeight="1" x14ac:dyDescent="0.35">
      <c r="A29" s="254"/>
      <c r="B29" s="282"/>
      <c r="C29" s="283"/>
      <c r="D29" s="283"/>
      <c r="E29" s="283"/>
      <c r="F29" s="283"/>
      <c r="G29" s="284"/>
      <c r="H29" s="284"/>
      <c r="I29" s="285"/>
      <c r="J29" s="286"/>
    </row>
    <row r="30" spans="1:15" ht="24" customHeight="1" x14ac:dyDescent="0.3">
      <c r="A30" s="254"/>
      <c r="B30" s="255"/>
      <c r="C30" s="770" t="s">
        <v>430</v>
      </c>
      <c r="D30" s="770"/>
      <c r="E30" s="770"/>
      <c r="F30" s="770"/>
      <c r="G30" s="770"/>
      <c r="H30" s="770"/>
      <c r="I30" s="770"/>
      <c r="J30" s="256"/>
    </row>
    <row r="31" spans="1:15" ht="16.5" customHeight="1" x14ac:dyDescent="0.35">
      <c r="A31" s="254"/>
      <c r="B31" s="255"/>
      <c r="C31" s="274"/>
      <c r="D31" s="274"/>
      <c r="E31" s="274"/>
      <c r="F31" s="274"/>
      <c r="G31" s="275"/>
      <c r="H31" s="275"/>
      <c r="I31" s="254"/>
      <c r="J31" s="256"/>
    </row>
    <row r="32" spans="1:15" ht="16.5" customHeight="1" x14ac:dyDescent="0.3">
      <c r="A32" s="254"/>
      <c r="B32" s="255"/>
      <c r="C32" s="287" t="s">
        <v>551</v>
      </c>
      <c r="D32" s="288"/>
      <c r="E32" s="288"/>
      <c r="F32" s="264" t="s">
        <v>552</v>
      </c>
      <c r="G32" s="262"/>
      <c r="H32" s="262"/>
      <c r="I32" s="254"/>
      <c r="J32" s="256"/>
      <c r="L32" s="289"/>
    </row>
    <row r="33" spans="1:12" ht="16.5" customHeight="1" x14ac:dyDescent="0.3">
      <c r="A33" s="254"/>
      <c r="B33" s="255"/>
      <c r="C33" s="771" t="s">
        <v>553</v>
      </c>
      <c r="D33" s="772"/>
      <c r="E33" s="773"/>
      <c r="F33" s="496"/>
      <c r="G33" s="266">
        <f>$F$33</f>
        <v>0</v>
      </c>
      <c r="H33" s="266">
        <f>$F$33</f>
        <v>0</v>
      </c>
      <c r="I33" s="266">
        <f>$F$33</f>
        <v>0</v>
      </c>
      <c r="J33" s="256"/>
      <c r="L33" s="289"/>
    </row>
    <row r="34" spans="1:12" ht="21" customHeight="1" thickBot="1" x14ac:dyDescent="0.35">
      <c r="A34" s="254"/>
      <c r="B34" s="255"/>
      <c r="C34" s="767" t="s">
        <v>554</v>
      </c>
      <c r="D34" s="768"/>
      <c r="E34" s="768"/>
      <c r="F34" s="777"/>
      <c r="G34" s="489">
        <f>$G$17-$G$33</f>
        <v>0</v>
      </c>
      <c r="H34" s="489">
        <f>$H$17-$H$33</f>
        <v>0</v>
      </c>
      <c r="I34" s="490" t="e">
        <f>$I$17-$I$33</f>
        <v>#DIV/0!</v>
      </c>
      <c r="J34" s="256"/>
      <c r="L34" s="289"/>
    </row>
    <row r="35" spans="1:12" ht="16.5" customHeight="1" thickTop="1" x14ac:dyDescent="0.3">
      <c r="A35" s="254"/>
      <c r="B35" s="255"/>
      <c r="C35" s="261"/>
      <c r="D35" s="261"/>
      <c r="E35" s="261"/>
      <c r="F35" s="290"/>
      <c r="G35" s="262"/>
      <c r="H35" s="262"/>
      <c r="I35" s="262"/>
      <c r="J35" s="256"/>
      <c r="L35" s="289"/>
    </row>
    <row r="36" spans="1:12" ht="16.5" customHeight="1" x14ac:dyDescent="0.35">
      <c r="A36" s="254"/>
      <c r="B36" s="255"/>
      <c r="C36" s="261"/>
      <c r="D36" s="261"/>
      <c r="E36" s="261"/>
      <c r="F36" s="265" t="s">
        <v>555</v>
      </c>
      <c r="G36" s="262"/>
      <c r="H36" s="262"/>
      <c r="I36" s="262"/>
      <c r="J36" s="256"/>
      <c r="L36" s="289"/>
    </row>
    <row r="37" spans="1:12" ht="16.5" customHeight="1" x14ac:dyDescent="0.3">
      <c r="A37" s="254"/>
      <c r="B37" s="255"/>
      <c r="C37" s="787" t="s">
        <v>556</v>
      </c>
      <c r="D37" s="788"/>
      <c r="E37" s="789"/>
      <c r="F37" s="497"/>
      <c r="G37" s="266">
        <f>$G$34*$F$37</f>
        <v>0</v>
      </c>
      <c r="H37" s="266">
        <f>$H$34*$F$37</f>
        <v>0</v>
      </c>
      <c r="I37" s="351" t="e">
        <f>$I$34*$F$37</f>
        <v>#DIV/0!</v>
      </c>
      <c r="J37" s="256"/>
      <c r="L37" s="289"/>
    </row>
    <row r="38" spans="1:12" ht="16.5" customHeight="1" x14ac:dyDescent="0.3">
      <c r="A38" s="254"/>
      <c r="B38" s="255"/>
      <c r="C38" s="771" t="s">
        <v>557</v>
      </c>
      <c r="D38" s="772"/>
      <c r="E38" s="772"/>
      <c r="F38" s="773"/>
      <c r="G38" s="291" t="e">
        <f>$G$37/$G$20</f>
        <v>#DIV/0!</v>
      </c>
      <c r="H38" s="291" t="e">
        <f>$H$37/$H$20</f>
        <v>#DIV/0!</v>
      </c>
      <c r="I38" s="291" t="e">
        <f>$I$37/$I$20</f>
        <v>#DIV/0!</v>
      </c>
      <c r="J38" s="256"/>
      <c r="L38" s="289"/>
    </row>
    <row r="39" spans="1:12" ht="21" customHeight="1" thickBot="1" x14ac:dyDescent="0.35">
      <c r="A39" s="254"/>
      <c r="B39" s="255"/>
      <c r="C39" s="767" t="s">
        <v>549</v>
      </c>
      <c r="D39" s="768"/>
      <c r="E39" s="768"/>
      <c r="F39" s="768"/>
      <c r="G39" s="491">
        <f>$G$37-$G$20</f>
        <v>0</v>
      </c>
      <c r="H39" s="491">
        <f>$H$37-$H$20</f>
        <v>0</v>
      </c>
      <c r="I39" s="492" t="e">
        <f>$I$37-$I$20</f>
        <v>#DIV/0!</v>
      </c>
      <c r="J39" s="256"/>
      <c r="L39" s="289"/>
    </row>
    <row r="40" spans="1:12" ht="10" customHeight="1" thickTop="1" x14ac:dyDescent="0.3">
      <c r="A40" s="254"/>
      <c r="B40" s="276"/>
      <c r="C40" s="292"/>
      <c r="D40" s="292"/>
      <c r="E40" s="292"/>
      <c r="F40" s="292"/>
      <c r="G40" s="292"/>
      <c r="H40" s="292"/>
      <c r="I40" s="279"/>
      <c r="J40" s="280"/>
      <c r="L40" s="289"/>
    </row>
  </sheetData>
  <sheetProtection algorithmName="SHA-512" hashValue="rf67pdnyAAa4cGH9T4VmIjjFdS/RgSIU9ZPCmXF9bTzJaNJVWDnHMNPMmNSCuGSn9AnM9GO1eN73/pTl2x7c1g==" saltValue="obvfxPaex080JOH1OGYT+g==" spinCount="100000" sheet="1" objects="1" scenarios="1"/>
  <mergeCells count="21">
    <mergeCell ref="C39:F39"/>
    <mergeCell ref="C25:I25"/>
    <mergeCell ref="C30:I30"/>
    <mergeCell ref="C20:F20"/>
    <mergeCell ref="C11:F11"/>
    <mergeCell ref="C15:D15"/>
    <mergeCell ref="C16:D16"/>
    <mergeCell ref="C17:F17"/>
    <mergeCell ref="C21:E21"/>
    <mergeCell ref="C22:F22"/>
    <mergeCell ref="C23:F23"/>
    <mergeCell ref="C33:E33"/>
    <mergeCell ref="C34:F34"/>
    <mergeCell ref="C37:E37"/>
    <mergeCell ref="C38:F38"/>
    <mergeCell ref="G9:I9"/>
    <mergeCell ref="D1:E1"/>
    <mergeCell ref="D6:E6"/>
    <mergeCell ref="C7:I7"/>
    <mergeCell ref="B4:J4"/>
    <mergeCell ref="B2:J2"/>
  </mergeCells>
  <printOptions horizontalCentered="1"/>
  <pageMargins left="0.25" right="0.25" top="0.75" bottom="0.75" header="0.3" footer="0.3"/>
  <pageSetup scale="66" orientation="landscape" r:id="rId1"/>
  <ignoredErrors>
    <ignoredError sqref="I34 I38:I39 H38" evalError="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692C-B8EB-443D-B476-5D109CA5719A}">
  <dimension ref="A1:AH151"/>
  <sheetViews>
    <sheetView showGridLines="0" topLeftCell="A124" workbookViewId="0">
      <selection activeCell="E12" sqref="E12"/>
    </sheetView>
  </sheetViews>
  <sheetFormatPr baseColWidth="10" defaultColWidth="10.7265625" defaultRowHeight="16.899999999999999" customHeight="1" x14ac:dyDescent="0.25"/>
  <cols>
    <col min="1" max="1" width="3.26953125" style="2" customWidth="1"/>
    <col min="2" max="2" width="5.1796875" style="2" customWidth="1"/>
    <col min="3" max="10" width="3.26953125" style="2" customWidth="1"/>
    <col min="11" max="11" width="4.54296875" style="2" customWidth="1"/>
    <col min="12" max="13" width="3.26953125" style="2" customWidth="1"/>
    <col min="14" max="14" width="6.1796875" style="2" customWidth="1"/>
    <col min="15" max="15" width="4.54296875" style="2" customWidth="1"/>
    <col min="16" max="21" width="3.26953125" style="2" customWidth="1"/>
    <col min="22" max="22" width="4.26953125" style="2" customWidth="1"/>
    <col min="23" max="27" width="4.54296875" style="3" customWidth="1"/>
    <col min="28" max="30" width="4.54296875" style="2" customWidth="1"/>
    <col min="31" max="31" width="12.1796875" style="2" bestFit="1" customWidth="1"/>
    <col min="32" max="32" width="12.7265625" style="2" bestFit="1" customWidth="1"/>
    <col min="33" max="34" width="11.81640625" style="2" bestFit="1" customWidth="1"/>
    <col min="35" max="16384" width="10.7265625" style="2"/>
  </cols>
  <sheetData>
    <row r="1" spans="1:31" ht="16.149999999999999" customHeight="1" x14ac:dyDescent="0.25">
      <c r="J1" s="911" t="s">
        <v>29</v>
      </c>
      <c r="K1" s="911"/>
      <c r="L1" s="911"/>
      <c r="M1" s="911"/>
      <c r="N1" s="911"/>
      <c r="O1" s="911"/>
      <c r="P1" s="911"/>
      <c r="Q1" s="911"/>
      <c r="R1" s="911"/>
      <c r="S1" s="911"/>
      <c r="T1" s="911"/>
      <c r="U1" s="911"/>
      <c r="V1" s="911"/>
      <c r="W1" s="911"/>
      <c r="X1" s="911"/>
      <c r="Y1" s="911"/>
      <c r="Z1" s="911"/>
      <c r="AA1" s="911"/>
      <c r="AB1" s="911"/>
      <c r="AC1" s="911"/>
      <c r="AD1" s="911"/>
    </row>
    <row r="2" spans="1:31" ht="16.149999999999999" customHeight="1" x14ac:dyDescent="0.25"/>
    <row r="3" spans="1:31" ht="13" x14ac:dyDescent="0.25">
      <c r="W3" s="2"/>
      <c r="X3" s="2"/>
      <c r="Y3" s="2"/>
      <c r="Z3" s="2"/>
      <c r="AA3" s="2"/>
    </row>
    <row r="4" spans="1:31" ht="15.5" x14ac:dyDescent="0.25">
      <c r="A4" s="912" t="s">
        <v>389</v>
      </c>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row>
    <row r="5" spans="1:31" ht="14.5" x14ac:dyDescent="0.25">
      <c r="A5" s="913" t="s">
        <v>628</v>
      </c>
      <c r="B5" s="913"/>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row>
    <row r="6" spans="1:31" ht="14.5" x14ac:dyDescent="0.25">
      <c r="A6" s="913" t="s">
        <v>73</v>
      </c>
      <c r="B6" s="913"/>
      <c r="C6" s="913"/>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row>
    <row r="7" spans="1:31" ht="18.75" customHeight="1" x14ac:dyDescent="0.25">
      <c r="A7" s="4"/>
      <c r="B7" s="4"/>
      <c r="C7" s="4"/>
      <c r="D7" s="4"/>
      <c r="E7" s="4"/>
      <c r="F7" s="4"/>
      <c r="G7" s="4"/>
      <c r="H7" s="4"/>
      <c r="I7" s="4"/>
      <c r="J7" s="4"/>
      <c r="K7" s="4"/>
      <c r="L7" s="4"/>
      <c r="M7" s="4"/>
      <c r="N7" s="4"/>
    </row>
    <row r="8" spans="1:31" ht="13" x14ac:dyDescent="0.25">
      <c r="A8" s="914" t="s">
        <v>4</v>
      </c>
      <c r="B8" s="915"/>
      <c r="C8" s="915"/>
      <c r="D8" s="915"/>
      <c r="E8" s="915"/>
      <c r="F8" s="915"/>
      <c r="G8" s="915"/>
      <c r="H8" s="915"/>
      <c r="I8" s="915"/>
      <c r="J8" s="915"/>
      <c r="K8" s="915"/>
      <c r="L8" s="915"/>
      <c r="M8" s="915"/>
      <c r="N8" s="915"/>
      <c r="O8" s="915"/>
      <c r="P8" s="915"/>
      <c r="Q8" s="915"/>
      <c r="R8" s="915"/>
      <c r="S8" s="915"/>
      <c r="T8" s="915"/>
      <c r="U8" s="915"/>
      <c r="V8" s="915"/>
      <c r="W8" s="915"/>
      <c r="X8" s="915"/>
      <c r="Y8" s="915"/>
      <c r="Z8" s="915"/>
      <c r="AA8" s="915"/>
      <c r="AB8" s="915"/>
      <c r="AC8" s="915"/>
      <c r="AD8" s="916"/>
    </row>
    <row r="9" spans="1:31" ht="13" x14ac:dyDescent="0.25">
      <c r="A9" s="981" t="s">
        <v>5</v>
      </c>
      <c r="B9" s="982"/>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3"/>
    </row>
    <row r="10" spans="1:31" ht="13" x14ac:dyDescent="0.25">
      <c r="A10" s="984" t="s">
        <v>330</v>
      </c>
      <c r="B10" s="985"/>
      <c r="C10" s="985"/>
      <c r="D10" s="985"/>
      <c r="E10" s="985"/>
      <c r="F10" s="985"/>
      <c r="G10" s="985"/>
      <c r="H10" s="985"/>
      <c r="I10" s="985"/>
      <c r="J10" s="985"/>
      <c r="K10" s="985"/>
      <c r="L10" s="985"/>
      <c r="M10" s="985"/>
      <c r="N10" s="985"/>
      <c r="O10" s="985"/>
      <c r="P10" s="985"/>
      <c r="Q10" s="985"/>
      <c r="R10" s="985"/>
      <c r="S10" s="985"/>
      <c r="T10" s="985"/>
      <c r="U10" s="985"/>
      <c r="V10" s="986"/>
      <c r="W10" s="987"/>
      <c r="X10" s="988"/>
      <c r="Y10" s="988"/>
      <c r="Z10" s="988"/>
      <c r="AA10" s="988"/>
      <c r="AB10" s="988"/>
      <c r="AC10" s="988"/>
      <c r="AD10" s="989"/>
      <c r="AE10" s="78"/>
    </row>
    <row r="11" spans="1:31" ht="13" x14ac:dyDescent="0.25">
      <c r="A11" s="929" t="s">
        <v>331</v>
      </c>
      <c r="B11" s="930"/>
      <c r="C11" s="930"/>
      <c r="D11" s="930"/>
      <c r="E11" s="930"/>
      <c r="F11" s="930"/>
      <c r="G11" s="930"/>
      <c r="H11" s="930"/>
      <c r="I11" s="930"/>
      <c r="J11" s="930"/>
      <c r="K11" s="930"/>
      <c r="L11" s="930"/>
      <c r="M11" s="930"/>
      <c r="N11" s="930"/>
      <c r="O11" s="930"/>
      <c r="P11" s="930"/>
      <c r="Q11" s="930"/>
      <c r="R11" s="930"/>
      <c r="S11" s="930"/>
      <c r="T11" s="930"/>
      <c r="U11" s="930"/>
      <c r="V11" s="931"/>
      <c r="W11" s="990">
        <f>Formulaire!$AJ$19</f>
        <v>0</v>
      </c>
      <c r="X11" s="991"/>
      <c r="Y11" s="991"/>
      <c r="Z11" s="991"/>
      <c r="AA11" s="991"/>
      <c r="AB11" s="991"/>
      <c r="AC11" s="991"/>
      <c r="AD11" s="991"/>
      <c r="AE11" s="78"/>
    </row>
    <row r="12" spans="1:31" ht="13" x14ac:dyDescent="0.25">
      <c r="A12" s="82" t="s">
        <v>30</v>
      </c>
      <c r="B12" s="83"/>
      <c r="C12" s="83"/>
      <c r="D12" s="83"/>
      <c r="E12" s="83"/>
      <c r="F12" s="83"/>
      <c r="G12" s="83"/>
      <c r="H12" s="83"/>
      <c r="I12" s="83"/>
      <c r="J12" s="83"/>
      <c r="K12" s="83"/>
      <c r="L12" s="83"/>
      <c r="M12" s="83"/>
      <c r="N12" s="83"/>
      <c r="O12" s="83"/>
      <c r="P12" s="83"/>
      <c r="Q12" s="83"/>
      <c r="R12" s="83"/>
      <c r="S12" s="83"/>
      <c r="T12" s="83"/>
      <c r="U12" s="83"/>
      <c r="V12" s="84"/>
      <c r="W12" s="917"/>
      <c r="X12" s="918"/>
      <c r="Y12" s="918"/>
      <c r="Z12" s="918"/>
      <c r="AA12" s="918"/>
      <c r="AB12" s="918"/>
      <c r="AC12" s="918"/>
      <c r="AD12" s="919"/>
      <c r="AE12" s="78"/>
    </row>
    <row r="13" spans="1:31" ht="13" x14ac:dyDescent="0.25">
      <c r="A13" s="75" t="s">
        <v>69</v>
      </c>
      <c r="B13" s="76"/>
      <c r="C13" s="76"/>
      <c r="D13" s="76"/>
      <c r="E13" s="76"/>
      <c r="F13" s="76"/>
      <c r="G13" s="76"/>
      <c r="H13" s="76"/>
      <c r="I13" s="76"/>
      <c r="J13" s="76"/>
      <c r="K13" s="76"/>
      <c r="L13" s="76"/>
      <c r="M13" s="76"/>
      <c r="N13" s="76"/>
      <c r="O13" s="76"/>
      <c r="P13" s="76"/>
      <c r="Q13" s="76"/>
      <c r="R13" s="76"/>
      <c r="S13" s="76"/>
      <c r="T13" s="76"/>
      <c r="U13" s="76"/>
      <c r="V13" s="77"/>
      <c r="W13" s="920"/>
      <c r="X13" s="921"/>
      <c r="Y13" s="921"/>
      <c r="Z13" s="921"/>
      <c r="AA13" s="921"/>
      <c r="AB13" s="921"/>
      <c r="AC13" s="921"/>
      <c r="AD13" s="922"/>
    </row>
    <row r="14" spans="1:31" ht="13" x14ac:dyDescent="0.25">
      <c r="A14" s="923" t="s">
        <v>6</v>
      </c>
      <c r="B14" s="924"/>
      <c r="C14" s="924"/>
      <c r="D14" s="924"/>
      <c r="E14" s="924"/>
      <c r="F14" s="924"/>
      <c r="G14" s="924"/>
      <c r="H14" s="924"/>
      <c r="I14" s="924"/>
      <c r="J14" s="924"/>
      <c r="K14" s="924"/>
      <c r="L14" s="925"/>
      <c r="M14" s="926"/>
      <c r="N14" s="927"/>
      <c r="O14" s="927"/>
      <c r="P14" s="927"/>
      <c r="Q14" s="927"/>
      <c r="R14" s="927"/>
      <c r="S14" s="927"/>
      <c r="T14" s="927"/>
      <c r="U14" s="927"/>
      <c r="V14" s="927"/>
      <c r="W14" s="927"/>
      <c r="X14" s="927"/>
      <c r="Y14" s="927"/>
      <c r="Z14" s="927"/>
      <c r="AA14" s="927"/>
      <c r="AB14" s="927"/>
      <c r="AC14" s="927"/>
      <c r="AD14" s="928"/>
      <c r="AE14" s="78"/>
    </row>
    <row r="15" spans="1:31" ht="13" x14ac:dyDescent="0.25">
      <c r="A15" s="929" t="s">
        <v>246</v>
      </c>
      <c r="B15" s="930"/>
      <c r="C15" s="930"/>
      <c r="D15" s="930"/>
      <c r="E15" s="930"/>
      <c r="F15" s="930"/>
      <c r="G15" s="930"/>
      <c r="H15" s="930"/>
      <c r="I15" s="930"/>
      <c r="J15" s="930"/>
      <c r="K15" s="930"/>
      <c r="L15" s="931"/>
      <c r="M15" s="932">
        <f>Formulaire!$AJ$22</f>
        <v>0</v>
      </c>
      <c r="N15" s="933"/>
      <c r="O15" s="933"/>
      <c r="P15" s="933"/>
      <c r="Q15" s="933"/>
      <c r="R15" s="933"/>
      <c r="S15" s="933"/>
      <c r="T15" s="933"/>
      <c r="U15" s="933"/>
      <c r="V15" s="933"/>
      <c r="W15" s="933"/>
      <c r="X15" s="933"/>
      <c r="Y15" s="933"/>
      <c r="Z15" s="933"/>
      <c r="AA15" s="933"/>
      <c r="AB15" s="933"/>
      <c r="AC15" s="933"/>
      <c r="AD15" s="934"/>
      <c r="AE15" s="78"/>
    </row>
    <row r="16" spans="1:31" ht="13" x14ac:dyDescent="0.25">
      <c r="A16" s="923" t="s">
        <v>7</v>
      </c>
      <c r="B16" s="924"/>
      <c r="C16" s="924"/>
      <c r="D16" s="924"/>
      <c r="E16" s="924"/>
      <c r="F16" s="924"/>
      <c r="G16" s="924"/>
      <c r="H16" s="924"/>
      <c r="I16" s="924"/>
      <c r="J16" s="924"/>
      <c r="K16" s="924"/>
      <c r="L16" s="925"/>
      <c r="M16" s="926"/>
      <c r="N16" s="927"/>
      <c r="O16" s="927"/>
      <c r="P16" s="927"/>
      <c r="Q16" s="927"/>
      <c r="R16" s="927"/>
      <c r="S16" s="927"/>
      <c r="T16" s="927"/>
      <c r="U16" s="927"/>
      <c r="V16" s="927"/>
      <c r="W16" s="927"/>
      <c r="X16" s="927"/>
      <c r="Y16" s="927"/>
      <c r="Z16" s="927"/>
      <c r="AA16" s="927"/>
      <c r="AB16" s="927"/>
      <c r="AC16" s="927"/>
      <c r="AD16" s="928"/>
      <c r="AE16" s="78"/>
    </row>
    <row r="17" spans="1:31" ht="13" x14ac:dyDescent="0.25">
      <c r="A17" s="929" t="s">
        <v>361</v>
      </c>
      <c r="B17" s="930"/>
      <c r="C17" s="930"/>
      <c r="D17" s="930"/>
      <c r="E17" s="930"/>
      <c r="F17" s="930"/>
      <c r="G17" s="930"/>
      <c r="H17" s="930"/>
      <c r="I17" s="930"/>
      <c r="J17" s="930"/>
      <c r="K17" s="930"/>
      <c r="L17" s="931"/>
      <c r="M17" s="932">
        <f>Formulaire!$AJ$36</f>
        <v>0</v>
      </c>
      <c r="N17" s="933"/>
      <c r="O17" s="933"/>
      <c r="P17" s="933"/>
      <c r="Q17" s="933"/>
      <c r="R17" s="933"/>
      <c r="S17" s="933"/>
      <c r="T17" s="933"/>
      <c r="U17" s="933"/>
      <c r="V17" s="933"/>
      <c r="W17" s="933"/>
      <c r="X17" s="933"/>
      <c r="Y17" s="933"/>
      <c r="Z17" s="933"/>
      <c r="AA17" s="933"/>
      <c r="AB17" s="933"/>
      <c r="AC17" s="933"/>
      <c r="AD17" s="934"/>
      <c r="AE17" s="78"/>
    </row>
    <row r="18" spans="1:31" ht="13" x14ac:dyDescent="0.25">
      <c r="A18" s="75" t="s">
        <v>8</v>
      </c>
      <c r="B18" s="76"/>
      <c r="C18" s="76"/>
      <c r="D18" s="76"/>
      <c r="E18" s="76"/>
      <c r="F18" s="76"/>
      <c r="G18" s="76"/>
      <c r="H18" s="76"/>
      <c r="I18" s="76"/>
      <c r="J18" s="76"/>
      <c r="K18" s="76"/>
      <c r="L18" s="76"/>
      <c r="M18" s="932">
        <f>Formulaire!$AJ$136</f>
        <v>0</v>
      </c>
      <c r="N18" s="933"/>
      <c r="O18" s="933"/>
      <c r="P18" s="933"/>
      <c r="Q18" s="933"/>
      <c r="R18" s="933"/>
      <c r="S18" s="933"/>
      <c r="T18" s="933"/>
      <c r="U18" s="933"/>
      <c r="V18" s="933"/>
      <c r="W18" s="933"/>
      <c r="X18" s="933"/>
      <c r="Y18" s="933"/>
      <c r="Z18" s="933"/>
      <c r="AA18" s="933"/>
      <c r="AB18" s="933"/>
      <c r="AC18" s="933"/>
      <c r="AD18" s="934"/>
      <c r="AE18" s="78"/>
    </row>
    <row r="19" spans="1:31" ht="13" x14ac:dyDescent="0.25">
      <c r="A19" s="75" t="s">
        <v>31</v>
      </c>
      <c r="B19" s="76"/>
      <c r="C19" s="76"/>
      <c r="D19" s="76"/>
      <c r="E19" s="76"/>
      <c r="F19" s="76"/>
      <c r="G19" s="76"/>
      <c r="H19" s="76"/>
      <c r="I19" s="76"/>
      <c r="J19" s="76"/>
      <c r="K19" s="76"/>
      <c r="L19" s="76"/>
      <c r="M19" s="932">
        <f>Formulaire!$AJ$140</f>
        <v>0</v>
      </c>
      <c r="N19" s="933"/>
      <c r="O19" s="933"/>
      <c r="P19" s="933"/>
      <c r="Q19" s="933"/>
      <c r="R19" s="933"/>
      <c r="S19" s="933"/>
      <c r="T19" s="933"/>
      <c r="U19" s="933"/>
      <c r="V19" s="933"/>
      <c r="W19" s="933"/>
      <c r="X19" s="933"/>
      <c r="Y19" s="933"/>
      <c r="Z19" s="933"/>
      <c r="AA19" s="933"/>
      <c r="AB19" s="933"/>
      <c r="AC19" s="933"/>
      <c r="AD19" s="934"/>
    </row>
    <row r="20" spans="1:31" ht="13" x14ac:dyDescent="0.25">
      <c r="A20" s="75" t="s">
        <v>9</v>
      </c>
      <c r="B20" s="76"/>
      <c r="C20" s="76"/>
      <c r="D20" s="76"/>
      <c r="E20" s="76"/>
      <c r="F20" s="76"/>
      <c r="G20" s="76"/>
      <c r="H20" s="76"/>
      <c r="I20" s="76"/>
      <c r="J20" s="76"/>
      <c r="K20" s="76"/>
      <c r="L20" s="76"/>
      <c r="M20" s="932">
        <f>Formulaire!$AJ$143</f>
        <v>0</v>
      </c>
      <c r="N20" s="933"/>
      <c r="O20" s="933"/>
      <c r="P20" s="933"/>
      <c r="Q20" s="933"/>
      <c r="R20" s="933"/>
      <c r="S20" s="933"/>
      <c r="T20" s="933"/>
      <c r="U20" s="933"/>
      <c r="V20" s="933"/>
      <c r="W20" s="933"/>
      <c r="X20" s="933"/>
      <c r="Y20" s="933"/>
      <c r="Z20" s="933"/>
      <c r="AA20" s="933"/>
      <c r="AB20" s="933"/>
      <c r="AC20" s="933"/>
      <c r="AD20" s="934"/>
      <c r="AE20" s="78"/>
    </row>
    <row r="21" spans="1:31" ht="13" x14ac:dyDescent="0.25">
      <c r="A21" s="75" t="s">
        <v>10</v>
      </c>
      <c r="B21" s="76"/>
      <c r="C21" s="76"/>
      <c r="D21" s="76"/>
      <c r="E21" s="76"/>
      <c r="F21" s="76"/>
      <c r="G21" s="76"/>
      <c r="H21" s="76"/>
      <c r="I21" s="76"/>
      <c r="J21" s="76"/>
      <c r="K21" s="76"/>
      <c r="L21" s="76"/>
      <c r="M21" s="932">
        <f>Formulaire!$AJ$146</f>
        <v>0</v>
      </c>
      <c r="N21" s="933"/>
      <c r="O21" s="933"/>
      <c r="P21" s="933"/>
      <c r="Q21" s="933"/>
      <c r="R21" s="933"/>
      <c r="S21" s="933"/>
      <c r="T21" s="933"/>
      <c r="U21" s="933"/>
      <c r="V21" s="933"/>
      <c r="W21" s="933"/>
      <c r="X21" s="933"/>
      <c r="Y21" s="933"/>
      <c r="Z21" s="933"/>
      <c r="AA21" s="933"/>
      <c r="AB21" s="933"/>
      <c r="AC21" s="933"/>
      <c r="AD21" s="934"/>
      <c r="AE21" s="78"/>
    </row>
    <row r="22" spans="1:31" ht="13" x14ac:dyDescent="0.25">
      <c r="A22" s="75" t="s">
        <v>11</v>
      </c>
      <c r="B22" s="76"/>
      <c r="C22" s="76"/>
      <c r="D22" s="76"/>
      <c r="E22" s="76"/>
      <c r="F22" s="76"/>
      <c r="G22" s="76"/>
      <c r="H22" s="76"/>
      <c r="I22" s="76"/>
      <c r="J22" s="76"/>
      <c r="K22" s="76"/>
      <c r="L22" s="76"/>
      <c r="M22" s="932">
        <f>Formulaire!$AJ$153</f>
        <v>0</v>
      </c>
      <c r="N22" s="933"/>
      <c r="O22" s="933"/>
      <c r="P22" s="933"/>
      <c r="Q22" s="933"/>
      <c r="R22" s="933"/>
      <c r="S22" s="933"/>
      <c r="T22" s="933"/>
      <c r="U22" s="933"/>
      <c r="V22" s="933"/>
      <c r="W22" s="933"/>
      <c r="X22" s="933"/>
      <c r="Y22" s="933"/>
      <c r="Z22" s="933"/>
      <c r="AA22" s="933"/>
      <c r="AB22" s="933"/>
      <c r="AC22" s="933"/>
      <c r="AD22" s="934"/>
    </row>
    <row r="23" spans="1:31" ht="13" x14ac:dyDescent="0.25">
      <c r="A23" s="75" t="s">
        <v>86</v>
      </c>
      <c r="B23" s="76"/>
      <c r="C23" s="76"/>
      <c r="D23" s="76"/>
      <c r="E23" s="76"/>
      <c r="F23" s="76"/>
      <c r="G23" s="76"/>
      <c r="H23" s="76"/>
      <c r="I23" s="76"/>
      <c r="J23" s="76"/>
      <c r="K23" s="76"/>
      <c r="L23" s="76"/>
      <c r="M23" s="932">
        <f>Formulaire!$AJ$160</f>
        <v>0</v>
      </c>
      <c r="N23" s="933"/>
      <c r="O23" s="933"/>
      <c r="P23" s="933"/>
      <c r="Q23" s="933"/>
      <c r="R23" s="933"/>
      <c r="S23" s="933"/>
      <c r="T23" s="933"/>
      <c r="U23" s="933"/>
      <c r="V23" s="933"/>
      <c r="W23" s="933"/>
      <c r="X23" s="933"/>
      <c r="Y23" s="933"/>
      <c r="Z23" s="933"/>
      <c r="AA23" s="933"/>
      <c r="AB23" s="933"/>
      <c r="AC23" s="933"/>
      <c r="AD23" s="934"/>
    </row>
    <row r="24" spans="1:31" ht="13" x14ac:dyDescent="0.25">
      <c r="A24" s="70" t="s">
        <v>12</v>
      </c>
      <c r="B24" s="71"/>
      <c r="C24" s="71"/>
      <c r="D24" s="71"/>
      <c r="E24" s="71"/>
      <c r="F24" s="71"/>
      <c r="G24" s="71"/>
      <c r="H24" s="71"/>
      <c r="I24" s="71"/>
      <c r="J24" s="71"/>
      <c r="K24" s="71"/>
      <c r="L24" s="71"/>
      <c r="M24" s="932">
        <f>Formulaire!$AJ$164</f>
        <v>0</v>
      </c>
      <c r="N24" s="933"/>
      <c r="O24" s="933"/>
      <c r="P24" s="933"/>
      <c r="Q24" s="933"/>
      <c r="R24" s="933"/>
      <c r="S24" s="933"/>
      <c r="T24" s="933"/>
      <c r="U24" s="933"/>
      <c r="V24" s="933"/>
      <c r="W24" s="933"/>
      <c r="X24" s="933"/>
      <c r="Y24" s="933"/>
      <c r="Z24" s="933"/>
      <c r="AA24" s="933"/>
      <c r="AB24" s="933"/>
      <c r="AC24" s="933"/>
      <c r="AD24" s="934"/>
      <c r="AE24" s="78"/>
    </row>
    <row r="25" spans="1:31" ht="13" x14ac:dyDescent="0.25">
      <c r="A25" s="78" t="s">
        <v>13</v>
      </c>
      <c r="B25" s="73"/>
      <c r="C25" s="73"/>
      <c r="D25" s="73"/>
      <c r="E25" s="73"/>
      <c r="F25" s="73"/>
      <c r="G25" s="73"/>
      <c r="H25" s="73"/>
      <c r="I25" s="73"/>
      <c r="J25" s="73"/>
      <c r="K25" s="73"/>
      <c r="L25" s="73"/>
      <c r="M25" s="932">
        <f>Formulaire!$AJ$168</f>
        <v>0</v>
      </c>
      <c r="N25" s="933"/>
      <c r="O25" s="933"/>
      <c r="P25" s="933"/>
      <c r="Q25" s="933"/>
      <c r="R25" s="933"/>
      <c r="S25" s="933"/>
      <c r="T25" s="933"/>
      <c r="U25" s="933"/>
      <c r="V25" s="933"/>
      <c r="W25" s="933"/>
      <c r="X25" s="933"/>
      <c r="Y25" s="933"/>
      <c r="Z25" s="933"/>
      <c r="AA25" s="933"/>
      <c r="AB25" s="933"/>
      <c r="AC25" s="933"/>
      <c r="AD25" s="934"/>
    </row>
    <row r="26" spans="1:31" ht="13" customHeight="1" x14ac:dyDescent="0.25">
      <c r="A26" s="70" t="s">
        <v>195</v>
      </c>
      <c r="B26" s="71"/>
      <c r="C26" s="71"/>
      <c r="D26" s="71"/>
      <c r="E26" s="71"/>
      <c r="F26" s="71"/>
      <c r="G26" s="71"/>
      <c r="H26" s="71"/>
      <c r="I26" s="71"/>
      <c r="J26" s="71"/>
      <c r="K26" s="71"/>
      <c r="L26" s="71"/>
      <c r="M26" s="935">
        <f>Formulaire!$AJ$171</f>
        <v>0</v>
      </c>
      <c r="N26" s="936"/>
      <c r="O26" s="936"/>
      <c r="P26" s="936"/>
      <c r="Q26" s="936"/>
      <c r="R26" s="936"/>
      <c r="S26" s="936"/>
      <c r="T26" s="936"/>
      <c r="U26" s="936"/>
      <c r="V26" s="936"/>
      <c r="W26" s="936"/>
      <c r="X26" s="936"/>
      <c r="Y26" s="936"/>
      <c r="Z26" s="936"/>
      <c r="AA26" s="936"/>
      <c r="AB26" s="936"/>
      <c r="AC26" s="936"/>
      <c r="AD26" s="937"/>
      <c r="AE26" s="78"/>
    </row>
    <row r="27" spans="1:31" ht="13" x14ac:dyDescent="0.25">
      <c r="A27" s="85" t="s">
        <v>119</v>
      </c>
      <c r="B27" s="86"/>
      <c r="C27" s="86"/>
      <c r="D27" s="86"/>
      <c r="E27" s="86"/>
      <c r="F27" s="86"/>
      <c r="G27" s="86"/>
      <c r="H27" s="86"/>
      <c r="I27" s="86"/>
      <c r="J27" s="86"/>
      <c r="K27" s="86"/>
      <c r="L27" s="86"/>
      <c r="M27" s="938">
        <f>Formulaire!$AJ$43</f>
        <v>0</v>
      </c>
      <c r="N27" s="939"/>
      <c r="O27" s="939"/>
      <c r="P27" s="939"/>
      <c r="Q27" s="939"/>
      <c r="R27" s="939"/>
      <c r="S27" s="939"/>
      <c r="T27" s="939"/>
      <c r="U27" s="939"/>
      <c r="V27" s="939"/>
      <c r="W27" s="940"/>
      <c r="X27" s="940"/>
      <c r="Y27" s="940"/>
      <c r="Z27" s="940"/>
      <c r="AA27" s="940"/>
      <c r="AB27" s="940"/>
      <c r="AC27" s="940"/>
      <c r="AD27" s="941"/>
    </row>
    <row r="28" spans="1:31" ht="13" x14ac:dyDescent="0.25">
      <c r="A28" s="974" t="s">
        <v>47</v>
      </c>
      <c r="B28" s="975"/>
      <c r="C28" s="975"/>
      <c r="D28" s="975"/>
      <c r="E28" s="975"/>
      <c r="F28" s="975"/>
      <c r="G28" s="975"/>
      <c r="H28" s="975"/>
      <c r="I28" s="975"/>
      <c r="J28" s="975"/>
      <c r="K28" s="975"/>
      <c r="L28" s="975"/>
      <c r="M28" s="76"/>
      <c r="N28" s="76"/>
      <c r="O28" s="76"/>
      <c r="P28" s="76"/>
      <c r="Q28" s="76"/>
      <c r="R28" s="76"/>
      <c r="S28" s="76"/>
      <c r="T28" s="76"/>
      <c r="U28" s="76"/>
      <c r="V28" s="77"/>
      <c r="W28" s="803"/>
      <c r="X28" s="804"/>
      <c r="Y28" s="804"/>
      <c r="Z28" s="804"/>
      <c r="AA28" s="804"/>
      <c r="AB28" s="804"/>
      <c r="AC28" s="804"/>
      <c r="AD28" s="805"/>
    </row>
    <row r="29" spans="1:31" ht="13" x14ac:dyDescent="0.25">
      <c r="A29" s="976" t="s">
        <v>87</v>
      </c>
      <c r="B29" s="977"/>
      <c r="C29" s="977"/>
      <c r="D29" s="977"/>
      <c r="E29" s="977"/>
      <c r="F29" s="977"/>
      <c r="G29" s="977"/>
      <c r="H29" s="977"/>
      <c r="I29" s="977"/>
      <c r="J29" s="977"/>
      <c r="K29" s="977"/>
      <c r="L29" s="977"/>
      <c r="M29" s="76"/>
      <c r="N29" s="76"/>
      <c r="O29" s="76"/>
      <c r="P29" s="76"/>
      <c r="Q29" s="76"/>
      <c r="R29" s="76"/>
      <c r="S29" s="76"/>
      <c r="T29" s="76"/>
      <c r="U29" s="76"/>
      <c r="V29" s="77"/>
      <c r="W29" s="978"/>
      <c r="X29" s="979"/>
      <c r="Y29" s="979"/>
      <c r="Z29" s="979"/>
      <c r="AA29" s="979"/>
      <c r="AB29" s="979"/>
      <c r="AC29" s="979"/>
      <c r="AD29" s="980"/>
    </row>
    <row r="30" spans="1:31" s="17" customFormat="1" ht="13" x14ac:dyDescent="0.25">
      <c r="A30" s="18" t="s">
        <v>60</v>
      </c>
      <c r="B30" s="19" t="s">
        <v>61</v>
      </c>
      <c r="C30" s="19"/>
      <c r="D30" s="19"/>
      <c r="E30" s="19"/>
      <c r="F30" s="19"/>
      <c r="G30" s="19"/>
      <c r="H30" s="19"/>
      <c r="I30" s="19"/>
      <c r="J30" s="19"/>
      <c r="K30" s="19"/>
      <c r="L30" s="19"/>
      <c r="M30" s="19"/>
      <c r="N30" s="19"/>
      <c r="O30" s="19"/>
      <c r="P30" s="19"/>
      <c r="Q30" s="19"/>
      <c r="R30" s="19"/>
      <c r="S30" s="19"/>
      <c r="T30" s="19"/>
      <c r="U30" s="19"/>
      <c r="V30" s="19"/>
      <c r="W30" s="876" t="s">
        <v>237</v>
      </c>
      <c r="X30" s="877"/>
      <c r="Y30" s="877"/>
      <c r="Z30" s="877"/>
      <c r="AA30" s="877"/>
      <c r="AB30" s="877"/>
      <c r="AC30" s="877"/>
      <c r="AD30" s="878"/>
    </row>
    <row r="31" spans="1:31" s="17" customFormat="1" ht="16" customHeight="1" x14ac:dyDescent="0.25">
      <c r="A31" s="883" t="s">
        <v>62</v>
      </c>
      <c r="B31" s="884"/>
      <c r="C31" s="884"/>
      <c r="D31" s="884"/>
      <c r="E31" s="884"/>
      <c r="F31" s="884"/>
      <c r="G31" s="884"/>
      <c r="H31" s="884"/>
      <c r="I31" s="884"/>
      <c r="J31" s="884"/>
      <c r="K31" s="884"/>
      <c r="L31" s="884"/>
      <c r="M31" s="884"/>
      <c r="N31" s="884"/>
      <c r="O31" s="884"/>
      <c r="P31" s="884"/>
      <c r="Q31" s="884"/>
      <c r="R31" s="884"/>
      <c r="S31" s="884"/>
      <c r="T31" s="884"/>
      <c r="U31" s="884"/>
      <c r="V31" s="885"/>
      <c r="W31" s="905"/>
      <c r="X31" s="906"/>
      <c r="Y31" s="906"/>
      <c r="Z31" s="906"/>
      <c r="AA31" s="906"/>
      <c r="AB31" s="906"/>
      <c r="AC31" s="906"/>
      <c r="AD31" s="907"/>
    </row>
    <row r="32" spans="1:31" s="17" customFormat="1" ht="16" customHeight="1" x14ac:dyDescent="0.25">
      <c r="A32" s="902" t="s">
        <v>77</v>
      </c>
      <c r="B32" s="903"/>
      <c r="C32" s="903"/>
      <c r="D32" s="903"/>
      <c r="E32" s="903"/>
      <c r="F32" s="903"/>
      <c r="G32" s="903"/>
      <c r="H32" s="903"/>
      <c r="I32" s="903"/>
      <c r="J32" s="903"/>
      <c r="K32" s="903"/>
      <c r="L32" s="903"/>
      <c r="M32" s="903"/>
      <c r="N32" s="903"/>
      <c r="O32" s="903"/>
      <c r="P32" s="903"/>
      <c r="Q32" s="903"/>
      <c r="R32" s="903"/>
      <c r="S32" s="903"/>
      <c r="T32" s="903"/>
      <c r="U32" s="903"/>
      <c r="V32" s="904"/>
      <c r="W32" s="908"/>
      <c r="X32" s="909"/>
      <c r="Y32" s="909"/>
      <c r="Z32" s="909"/>
      <c r="AA32" s="909"/>
      <c r="AB32" s="909"/>
      <c r="AC32" s="909"/>
      <c r="AD32" s="910"/>
    </row>
    <row r="33" spans="1:30" s="17" customFormat="1" ht="16" customHeight="1" x14ac:dyDescent="0.25">
      <c r="A33" s="880" t="s">
        <v>260</v>
      </c>
      <c r="B33" s="881"/>
      <c r="C33" s="881"/>
      <c r="D33" s="881"/>
      <c r="E33" s="881"/>
      <c r="F33" s="881"/>
      <c r="G33" s="881"/>
      <c r="H33" s="881"/>
      <c r="I33" s="881"/>
      <c r="J33" s="881"/>
      <c r="K33" s="881"/>
      <c r="L33" s="881"/>
      <c r="M33" s="881"/>
      <c r="N33" s="881"/>
      <c r="O33" s="881"/>
      <c r="P33" s="881"/>
      <c r="Q33" s="881"/>
      <c r="R33" s="881"/>
      <c r="S33" s="881"/>
      <c r="T33" s="881"/>
      <c r="U33" s="881"/>
      <c r="V33" s="882"/>
      <c r="W33" s="908"/>
      <c r="X33" s="909"/>
      <c r="Y33" s="909"/>
      <c r="Z33" s="909"/>
      <c r="AA33" s="909"/>
      <c r="AB33" s="909"/>
      <c r="AC33" s="909"/>
      <c r="AD33" s="910"/>
    </row>
    <row r="34" spans="1:30" s="17" customFormat="1" ht="16" customHeight="1" x14ac:dyDescent="0.25">
      <c r="A34" s="880" t="s">
        <v>76</v>
      </c>
      <c r="B34" s="881"/>
      <c r="C34" s="881"/>
      <c r="D34" s="881"/>
      <c r="E34" s="881"/>
      <c r="F34" s="881"/>
      <c r="G34" s="881"/>
      <c r="H34" s="881"/>
      <c r="I34" s="881"/>
      <c r="J34" s="881"/>
      <c r="K34" s="881"/>
      <c r="L34" s="881"/>
      <c r="M34" s="881"/>
      <c r="N34" s="881"/>
      <c r="O34" s="881"/>
      <c r="P34" s="881"/>
      <c r="Q34" s="881"/>
      <c r="R34" s="881"/>
      <c r="S34" s="881"/>
      <c r="T34" s="881"/>
      <c r="U34" s="881"/>
      <c r="V34" s="882"/>
      <c r="W34" s="908"/>
      <c r="X34" s="909"/>
      <c r="Y34" s="909"/>
      <c r="Z34" s="909"/>
      <c r="AA34" s="909"/>
      <c r="AB34" s="909"/>
      <c r="AC34" s="909"/>
      <c r="AD34" s="910"/>
    </row>
    <row r="35" spans="1:30" s="17" customFormat="1" ht="25" customHeight="1" x14ac:dyDescent="0.25">
      <c r="A35" s="880" t="s">
        <v>261</v>
      </c>
      <c r="B35" s="881"/>
      <c r="C35" s="881"/>
      <c r="D35" s="881"/>
      <c r="E35" s="881"/>
      <c r="F35" s="881"/>
      <c r="G35" s="881"/>
      <c r="H35" s="881"/>
      <c r="I35" s="881"/>
      <c r="J35" s="881"/>
      <c r="K35" s="881"/>
      <c r="L35" s="881"/>
      <c r="M35" s="881"/>
      <c r="N35" s="881"/>
      <c r="O35" s="881"/>
      <c r="P35" s="881"/>
      <c r="Q35" s="881"/>
      <c r="R35" s="881"/>
      <c r="S35" s="881"/>
      <c r="T35" s="881"/>
      <c r="U35" s="881"/>
      <c r="V35" s="882"/>
      <c r="W35" s="908"/>
      <c r="X35" s="909"/>
      <c r="Y35" s="909"/>
      <c r="Z35" s="909"/>
      <c r="AA35" s="909"/>
      <c r="AB35" s="909"/>
      <c r="AC35" s="909"/>
      <c r="AD35" s="910"/>
    </row>
    <row r="36" spans="1:30" s="17" customFormat="1" ht="16" customHeight="1" x14ac:dyDescent="0.25">
      <c r="A36" s="880" t="s">
        <v>88</v>
      </c>
      <c r="B36" s="881"/>
      <c r="C36" s="881"/>
      <c r="D36" s="881"/>
      <c r="E36" s="881"/>
      <c r="F36" s="881"/>
      <c r="G36" s="881"/>
      <c r="H36" s="881"/>
      <c r="I36" s="881"/>
      <c r="J36" s="881"/>
      <c r="K36" s="881"/>
      <c r="L36" s="881"/>
      <c r="M36" s="881"/>
      <c r="N36" s="881"/>
      <c r="O36" s="881"/>
      <c r="P36" s="881"/>
      <c r="Q36" s="881"/>
      <c r="R36" s="881"/>
      <c r="S36" s="881"/>
      <c r="T36" s="881"/>
      <c r="U36" s="881"/>
      <c r="V36" s="882"/>
      <c r="W36" s="908"/>
      <c r="X36" s="909"/>
      <c r="Y36" s="909"/>
      <c r="Z36" s="909"/>
      <c r="AA36" s="909"/>
      <c r="AB36" s="909"/>
      <c r="AC36" s="909"/>
      <c r="AD36" s="910"/>
    </row>
    <row r="37" spans="1:30" s="17" customFormat="1" ht="16" customHeight="1" x14ac:dyDescent="0.25">
      <c r="A37" s="880" t="s">
        <v>89</v>
      </c>
      <c r="B37" s="881"/>
      <c r="C37" s="881"/>
      <c r="D37" s="881"/>
      <c r="E37" s="881"/>
      <c r="F37" s="881"/>
      <c r="G37" s="881"/>
      <c r="H37" s="881"/>
      <c r="I37" s="881"/>
      <c r="J37" s="881"/>
      <c r="K37" s="881"/>
      <c r="L37" s="881"/>
      <c r="M37" s="881"/>
      <c r="N37" s="881"/>
      <c r="O37" s="881"/>
      <c r="P37" s="881"/>
      <c r="Q37" s="881"/>
      <c r="R37" s="881"/>
      <c r="S37" s="881"/>
      <c r="T37" s="881"/>
      <c r="U37" s="881"/>
      <c r="V37" s="882"/>
      <c r="W37" s="908"/>
      <c r="X37" s="909"/>
      <c r="Y37" s="909"/>
      <c r="Z37" s="909"/>
      <c r="AA37" s="909"/>
      <c r="AB37" s="909"/>
      <c r="AC37" s="909"/>
      <c r="AD37" s="910"/>
    </row>
    <row r="38" spans="1:30" s="17" customFormat="1" ht="23.15" customHeight="1" x14ac:dyDescent="0.25">
      <c r="A38" s="883" t="s">
        <v>90</v>
      </c>
      <c r="B38" s="884"/>
      <c r="C38" s="884"/>
      <c r="D38" s="884"/>
      <c r="E38" s="884"/>
      <c r="F38" s="884"/>
      <c r="G38" s="884"/>
      <c r="H38" s="884"/>
      <c r="I38" s="884"/>
      <c r="J38" s="884"/>
      <c r="K38" s="884"/>
      <c r="L38" s="884"/>
      <c r="M38" s="884"/>
      <c r="N38" s="884"/>
      <c r="O38" s="884"/>
      <c r="P38" s="884"/>
      <c r="Q38" s="884"/>
      <c r="R38" s="884"/>
      <c r="S38" s="884"/>
      <c r="T38" s="884"/>
      <c r="U38" s="884"/>
      <c r="V38" s="885"/>
      <c r="W38" s="803"/>
      <c r="X38" s="804"/>
      <c r="Y38" s="804"/>
      <c r="Z38" s="804"/>
      <c r="AA38" s="804"/>
      <c r="AB38" s="804"/>
      <c r="AC38" s="804"/>
      <c r="AD38" s="805"/>
    </row>
    <row r="39" spans="1:30" s="17" customFormat="1" ht="29.15" customHeight="1" x14ac:dyDescent="0.25">
      <c r="A39" s="883" t="s">
        <v>91</v>
      </c>
      <c r="B39" s="884"/>
      <c r="C39" s="884"/>
      <c r="D39" s="884"/>
      <c r="E39" s="884"/>
      <c r="F39" s="884"/>
      <c r="G39" s="884"/>
      <c r="H39" s="884"/>
      <c r="I39" s="884"/>
      <c r="J39" s="884"/>
      <c r="K39" s="884"/>
      <c r="L39" s="884"/>
      <c r="M39" s="884"/>
      <c r="N39" s="884"/>
      <c r="O39" s="884"/>
      <c r="P39" s="884"/>
      <c r="Q39" s="884"/>
      <c r="R39" s="884"/>
      <c r="S39" s="884"/>
      <c r="T39" s="884"/>
      <c r="U39" s="884"/>
      <c r="V39" s="885"/>
      <c r="W39" s="803"/>
      <c r="X39" s="804"/>
      <c r="Y39" s="804"/>
      <c r="Z39" s="804"/>
      <c r="AA39" s="804"/>
      <c r="AB39" s="804"/>
      <c r="AC39" s="804"/>
      <c r="AD39" s="805"/>
    </row>
    <row r="40" spans="1:30" s="17" customFormat="1" ht="37" customHeight="1" x14ac:dyDescent="0.25">
      <c r="A40" s="883" t="s">
        <v>306</v>
      </c>
      <c r="B40" s="884"/>
      <c r="C40" s="884"/>
      <c r="D40" s="884"/>
      <c r="E40" s="884"/>
      <c r="F40" s="884"/>
      <c r="G40" s="884"/>
      <c r="H40" s="884"/>
      <c r="I40" s="884"/>
      <c r="J40" s="884"/>
      <c r="K40" s="884"/>
      <c r="L40" s="884"/>
      <c r="M40" s="884"/>
      <c r="N40" s="884"/>
      <c r="O40" s="884"/>
      <c r="P40" s="884"/>
      <c r="Q40" s="884"/>
      <c r="R40" s="884"/>
      <c r="S40" s="884"/>
      <c r="T40" s="884"/>
      <c r="U40" s="884"/>
      <c r="V40" s="885"/>
      <c r="W40" s="803"/>
      <c r="X40" s="804"/>
      <c r="Y40" s="804"/>
      <c r="Z40" s="804"/>
      <c r="AA40" s="804"/>
      <c r="AB40" s="804"/>
      <c r="AC40" s="804"/>
      <c r="AD40" s="805"/>
    </row>
    <row r="41" spans="1:30" s="17" customFormat="1" ht="16" customHeight="1" x14ac:dyDescent="0.25">
      <c r="A41" s="883" t="s">
        <v>92</v>
      </c>
      <c r="B41" s="884"/>
      <c r="C41" s="884"/>
      <c r="D41" s="884"/>
      <c r="E41" s="884"/>
      <c r="F41" s="884"/>
      <c r="G41" s="884"/>
      <c r="H41" s="884"/>
      <c r="I41" s="884"/>
      <c r="J41" s="884"/>
      <c r="K41" s="884"/>
      <c r="L41" s="884"/>
      <c r="M41" s="884"/>
      <c r="N41" s="884"/>
      <c r="O41" s="884"/>
      <c r="P41" s="884"/>
      <c r="Q41" s="884"/>
      <c r="R41" s="884"/>
      <c r="S41" s="884"/>
      <c r="T41" s="884"/>
      <c r="U41" s="884"/>
      <c r="V41" s="885"/>
      <c r="W41" s="945"/>
      <c r="X41" s="946"/>
      <c r="Y41" s="946"/>
      <c r="Z41" s="946"/>
      <c r="AA41" s="946"/>
      <c r="AB41" s="946"/>
      <c r="AC41" s="946"/>
      <c r="AD41" s="947"/>
    </row>
    <row r="42" spans="1:30" s="17" customFormat="1" ht="16" customHeight="1" x14ac:dyDescent="0.25">
      <c r="A42" s="880" t="s">
        <v>118</v>
      </c>
      <c r="B42" s="881"/>
      <c r="C42" s="881"/>
      <c r="D42" s="881"/>
      <c r="E42" s="881"/>
      <c r="F42" s="881"/>
      <c r="G42" s="881"/>
      <c r="H42" s="881"/>
      <c r="I42" s="881"/>
      <c r="J42" s="881"/>
      <c r="K42" s="881"/>
      <c r="L42" s="881"/>
      <c r="M42" s="881"/>
      <c r="N42" s="881"/>
      <c r="O42" s="881"/>
      <c r="P42" s="881"/>
      <c r="Q42" s="881"/>
      <c r="R42" s="881"/>
      <c r="S42" s="881"/>
      <c r="T42" s="881"/>
      <c r="U42" s="881"/>
      <c r="V42" s="882"/>
      <c r="W42" s="908"/>
      <c r="X42" s="909"/>
      <c r="Y42" s="909"/>
      <c r="Z42" s="909"/>
      <c r="AA42" s="909"/>
      <c r="AB42" s="909"/>
      <c r="AC42" s="909"/>
      <c r="AD42" s="910"/>
    </row>
    <row r="43" spans="1:30" s="17" customFormat="1" ht="16" customHeight="1" x14ac:dyDescent="0.25">
      <c r="A43" s="942" t="s">
        <v>71</v>
      </c>
      <c r="B43" s="943"/>
      <c r="C43" s="943"/>
      <c r="D43" s="943"/>
      <c r="E43" s="943"/>
      <c r="F43" s="943"/>
      <c r="G43" s="943"/>
      <c r="H43" s="943"/>
      <c r="I43" s="943"/>
      <c r="J43" s="943"/>
      <c r="K43" s="943"/>
      <c r="L43" s="943"/>
      <c r="M43" s="943"/>
      <c r="N43" s="943"/>
      <c r="O43" s="943"/>
      <c r="P43" s="943"/>
      <c r="Q43" s="943"/>
      <c r="R43" s="943"/>
      <c r="S43" s="943"/>
      <c r="T43" s="943"/>
      <c r="U43" s="943"/>
      <c r="V43" s="944"/>
      <c r="W43" s="803"/>
      <c r="X43" s="804"/>
      <c r="Y43" s="804"/>
      <c r="Z43" s="804"/>
      <c r="AA43" s="909"/>
      <c r="AB43" s="909"/>
      <c r="AC43" s="909"/>
      <c r="AD43" s="910"/>
    </row>
    <row r="44" spans="1:30" s="17" customFormat="1" ht="13" x14ac:dyDescent="0.25">
      <c r="A44" s="899" t="s">
        <v>250</v>
      </c>
      <c r="B44" s="900"/>
      <c r="C44" s="900"/>
      <c r="D44" s="900"/>
      <c r="E44" s="900"/>
      <c r="F44" s="900"/>
      <c r="G44" s="900"/>
      <c r="H44" s="900"/>
      <c r="I44" s="900"/>
      <c r="J44" s="900"/>
      <c r="K44" s="900"/>
      <c r="L44" s="900"/>
      <c r="M44" s="900"/>
      <c r="N44" s="900"/>
      <c r="O44" s="900"/>
      <c r="P44" s="900"/>
      <c r="Q44" s="900"/>
      <c r="R44" s="900"/>
      <c r="S44" s="900"/>
      <c r="T44" s="900"/>
      <c r="U44" s="900"/>
      <c r="V44" s="901"/>
      <c r="W44" s="992"/>
      <c r="X44" s="992"/>
      <c r="Y44" s="992"/>
      <c r="Z44" s="992"/>
      <c r="AA44" s="993"/>
      <c r="AB44" s="993"/>
      <c r="AC44" s="993"/>
      <c r="AD44" s="993"/>
    </row>
    <row r="45" spans="1:30" ht="13" x14ac:dyDescent="0.25">
      <c r="A45" s="981" t="s">
        <v>14</v>
      </c>
      <c r="B45" s="982"/>
      <c r="C45" s="982"/>
      <c r="D45" s="982"/>
      <c r="E45" s="982"/>
      <c r="F45" s="982"/>
      <c r="G45" s="982"/>
      <c r="H45" s="982"/>
      <c r="I45" s="982"/>
      <c r="J45" s="982"/>
      <c r="K45" s="982"/>
      <c r="L45" s="982"/>
      <c r="M45" s="982"/>
      <c r="N45" s="982"/>
      <c r="O45" s="982"/>
      <c r="P45" s="982"/>
      <c r="Q45" s="982"/>
      <c r="R45" s="982"/>
      <c r="S45" s="982"/>
      <c r="T45" s="982"/>
      <c r="U45" s="982"/>
      <c r="V45" s="982"/>
      <c r="W45" s="982"/>
      <c r="X45" s="982"/>
      <c r="Y45" s="982"/>
      <c r="Z45" s="982"/>
      <c r="AA45" s="982"/>
      <c r="AB45" s="982"/>
      <c r="AC45" s="982"/>
      <c r="AD45" s="983"/>
    </row>
    <row r="46" spans="1:30" ht="13" x14ac:dyDescent="0.3">
      <c r="A46" s="79" t="s">
        <v>15</v>
      </c>
      <c r="B46" s="80"/>
      <c r="C46" s="80"/>
      <c r="D46" s="80"/>
      <c r="E46" s="80"/>
      <c r="F46" s="80"/>
      <c r="G46" s="80"/>
      <c r="H46" s="80"/>
      <c r="I46" s="80"/>
      <c r="J46" s="80"/>
      <c r="K46" s="80"/>
      <c r="L46" s="80"/>
      <c r="M46" s="80"/>
      <c r="N46" s="80"/>
      <c r="O46" s="80"/>
      <c r="P46" s="80"/>
      <c r="Q46" s="80"/>
      <c r="R46" s="80"/>
      <c r="S46" s="80"/>
      <c r="T46" s="80"/>
      <c r="U46" s="80"/>
      <c r="V46" s="80"/>
      <c r="W46" s="955" t="s">
        <v>251</v>
      </c>
      <c r="X46" s="955"/>
      <c r="Y46" s="955"/>
      <c r="Z46" s="955"/>
      <c r="AA46" s="955"/>
      <c r="AB46" s="955"/>
      <c r="AC46" s="955"/>
      <c r="AD46" s="956"/>
    </row>
    <row r="47" spans="1:30" ht="13" x14ac:dyDescent="0.25">
      <c r="A47" s="879" t="s">
        <v>78</v>
      </c>
      <c r="B47" s="857"/>
      <c r="C47" s="857"/>
      <c r="D47" s="857"/>
      <c r="E47" s="857"/>
      <c r="F47" s="857"/>
      <c r="G47" s="857"/>
      <c r="H47" s="857"/>
      <c r="I47" s="857"/>
      <c r="J47" s="857"/>
      <c r="K47" s="857"/>
      <c r="L47" s="857"/>
      <c r="M47" s="857"/>
      <c r="N47" s="857"/>
      <c r="O47" s="857"/>
      <c r="P47" s="858"/>
      <c r="Q47" s="893">
        <f>Formulaire!$AJ$180</f>
        <v>0</v>
      </c>
      <c r="R47" s="894"/>
      <c r="S47" s="894"/>
      <c r="T47" s="894"/>
      <c r="U47" s="894"/>
      <c r="V47" s="895"/>
      <c r="W47" s="843"/>
      <c r="X47" s="844"/>
      <c r="Y47" s="844"/>
      <c r="Z47" s="844"/>
      <c r="AA47" s="844"/>
      <c r="AB47" s="844"/>
      <c r="AC47" s="844"/>
      <c r="AD47" s="844"/>
    </row>
    <row r="48" spans="1:30" ht="13" x14ac:dyDescent="0.25">
      <c r="A48" s="879" t="s">
        <v>124</v>
      </c>
      <c r="B48" s="857"/>
      <c r="C48" s="857"/>
      <c r="D48" s="857"/>
      <c r="E48" s="857"/>
      <c r="F48" s="857"/>
      <c r="G48" s="857"/>
      <c r="H48" s="857"/>
      <c r="I48" s="857"/>
      <c r="J48" s="857"/>
      <c r="K48" s="857"/>
      <c r="L48" s="857"/>
      <c r="M48" s="857"/>
      <c r="N48" s="857"/>
      <c r="O48" s="857"/>
      <c r="P48" s="858"/>
      <c r="Q48" s="896">
        <f>Formulaire!$AJ$183</f>
        <v>0</v>
      </c>
      <c r="R48" s="897"/>
      <c r="S48" s="897"/>
      <c r="T48" s="897"/>
      <c r="U48" s="897"/>
      <c r="V48" s="898"/>
      <c r="W48" s="843"/>
      <c r="X48" s="844"/>
      <c r="Y48" s="844"/>
      <c r="Z48" s="844"/>
      <c r="AA48" s="844"/>
      <c r="AB48" s="844"/>
      <c r="AC48" s="844"/>
      <c r="AD48" s="844"/>
    </row>
    <row r="49" spans="1:31" ht="13" x14ac:dyDescent="0.3">
      <c r="A49" s="79" t="s">
        <v>32</v>
      </c>
      <c r="B49" s="80"/>
      <c r="C49" s="80"/>
      <c r="D49" s="80"/>
      <c r="E49" s="80"/>
      <c r="F49" s="80"/>
      <c r="G49" s="994" t="s">
        <v>70</v>
      </c>
      <c r="H49" s="995"/>
      <c r="I49" s="995"/>
      <c r="J49" s="995"/>
      <c r="K49" s="995"/>
      <c r="L49" s="995"/>
      <c r="M49" s="995"/>
      <c r="N49" s="996"/>
      <c r="O49" s="994" t="s">
        <v>187</v>
      </c>
      <c r="P49" s="995"/>
      <c r="Q49" s="995"/>
      <c r="R49" s="995"/>
      <c r="S49" s="995"/>
      <c r="T49" s="995"/>
      <c r="U49" s="995"/>
      <c r="V49" s="995"/>
      <c r="W49" s="955" t="s">
        <v>251</v>
      </c>
      <c r="X49" s="955"/>
      <c r="Y49" s="955"/>
      <c r="Z49" s="955"/>
      <c r="AA49" s="955"/>
      <c r="AB49" s="955"/>
      <c r="AC49" s="955"/>
      <c r="AD49" s="956"/>
      <c r="AE49" s="73"/>
    </row>
    <row r="50" spans="1:31" ht="13" x14ac:dyDescent="0.25">
      <c r="A50" s="886" t="s">
        <v>79</v>
      </c>
      <c r="B50" s="887"/>
      <c r="C50" s="887"/>
      <c r="D50" s="887"/>
      <c r="E50" s="887"/>
      <c r="F50" s="887"/>
      <c r="G50" s="888">
        <f>Formulaire!$AJ$189</f>
        <v>0</v>
      </c>
      <c r="H50" s="889"/>
      <c r="I50" s="889"/>
      <c r="J50" s="889"/>
      <c r="K50" s="889"/>
      <c r="L50" s="889"/>
      <c r="M50" s="889"/>
      <c r="N50" s="889"/>
      <c r="O50" s="890">
        <f>Formulaire!$AJ$190</f>
        <v>0</v>
      </c>
      <c r="P50" s="891"/>
      <c r="Q50" s="891"/>
      <c r="R50" s="891"/>
      <c r="S50" s="891"/>
      <c r="T50" s="891"/>
      <c r="U50" s="891"/>
      <c r="V50" s="891"/>
      <c r="W50" s="843"/>
      <c r="X50" s="844"/>
      <c r="Y50" s="844"/>
      <c r="Z50" s="844"/>
      <c r="AA50" s="844"/>
      <c r="AB50" s="844"/>
      <c r="AC50" s="844"/>
      <c r="AD50" s="844"/>
    </row>
    <row r="51" spans="1:31" ht="13" x14ac:dyDescent="0.25">
      <c r="A51" s="886" t="s">
        <v>80</v>
      </c>
      <c r="B51" s="887"/>
      <c r="C51" s="887"/>
      <c r="D51" s="887"/>
      <c r="E51" s="887"/>
      <c r="F51" s="887"/>
      <c r="G51" s="890">
        <f>Formulaire!$AJ$194</f>
        <v>0</v>
      </c>
      <c r="H51" s="891"/>
      <c r="I51" s="891"/>
      <c r="J51" s="891"/>
      <c r="K51" s="891"/>
      <c r="L51" s="891"/>
      <c r="M51" s="891"/>
      <c r="N51" s="892"/>
      <c r="O51" s="890">
        <f>Formulaire!$AJ$195</f>
        <v>0</v>
      </c>
      <c r="P51" s="891"/>
      <c r="Q51" s="891"/>
      <c r="R51" s="891"/>
      <c r="S51" s="891"/>
      <c r="T51" s="891"/>
      <c r="U51" s="891"/>
      <c r="V51" s="891"/>
      <c r="W51" s="843"/>
      <c r="X51" s="844"/>
      <c r="Y51" s="844"/>
      <c r="Z51" s="844"/>
      <c r="AA51" s="844"/>
      <c r="AB51" s="844"/>
      <c r="AC51" s="844"/>
      <c r="AD51" s="844"/>
    </row>
    <row r="52" spans="1:31" ht="13" x14ac:dyDescent="0.25">
      <c r="A52" s="886" t="s">
        <v>81</v>
      </c>
      <c r="B52" s="887"/>
      <c r="C52" s="887"/>
      <c r="D52" s="887"/>
      <c r="E52" s="887"/>
      <c r="F52" s="887"/>
      <c r="G52" s="890">
        <f>Formulaire!$AJ$199</f>
        <v>0</v>
      </c>
      <c r="H52" s="891"/>
      <c r="I52" s="891"/>
      <c r="J52" s="891"/>
      <c r="K52" s="891"/>
      <c r="L52" s="891"/>
      <c r="M52" s="891"/>
      <c r="N52" s="892"/>
      <c r="O52" s="890">
        <f>Formulaire!$AJ$200</f>
        <v>0</v>
      </c>
      <c r="P52" s="891"/>
      <c r="Q52" s="891"/>
      <c r="R52" s="891"/>
      <c r="S52" s="891"/>
      <c r="T52" s="891"/>
      <c r="U52" s="891"/>
      <c r="V52" s="891"/>
      <c r="W52" s="843"/>
      <c r="X52" s="844"/>
      <c r="Y52" s="844"/>
      <c r="Z52" s="844"/>
      <c r="AA52" s="844"/>
      <c r="AB52" s="844"/>
      <c r="AC52" s="844"/>
      <c r="AD52" s="844"/>
    </row>
    <row r="53" spans="1:31" ht="13" x14ac:dyDescent="0.25">
      <c r="A53" s="852" t="s">
        <v>42</v>
      </c>
      <c r="B53" s="853"/>
      <c r="C53" s="853"/>
      <c r="D53" s="853"/>
      <c r="E53" s="853"/>
      <c r="F53" s="853"/>
      <c r="G53" s="948"/>
      <c r="H53" s="948"/>
      <c r="I53" s="948"/>
      <c r="J53" s="948"/>
      <c r="K53" s="948"/>
      <c r="L53" s="948"/>
      <c r="M53" s="948"/>
      <c r="N53" s="949"/>
      <c r="O53" s="862">
        <f>Formulaire!$AJ$205</f>
        <v>0</v>
      </c>
      <c r="P53" s="950"/>
      <c r="Q53" s="950"/>
      <c r="R53" s="950"/>
      <c r="S53" s="950"/>
      <c r="T53" s="950"/>
      <c r="U53" s="950"/>
      <c r="V53" s="951"/>
      <c r="W53" s="843"/>
      <c r="X53" s="844"/>
      <c r="Y53" s="844"/>
      <c r="Z53" s="844"/>
      <c r="AA53" s="844"/>
      <c r="AB53" s="844"/>
      <c r="AC53" s="844"/>
      <c r="AD53" s="844"/>
    </row>
    <row r="54" spans="1:31" ht="13" x14ac:dyDescent="0.25">
      <c r="A54" s="852" t="s">
        <v>43</v>
      </c>
      <c r="B54" s="853"/>
      <c r="C54" s="853"/>
      <c r="D54" s="853"/>
      <c r="E54" s="853"/>
      <c r="F54" s="853"/>
      <c r="G54" s="853"/>
      <c r="H54" s="853"/>
      <c r="I54" s="853"/>
      <c r="J54" s="853"/>
      <c r="K54" s="853"/>
      <c r="L54" s="853"/>
      <c r="M54" s="853"/>
      <c r="N54" s="854"/>
      <c r="O54" s="862">
        <f>Formulaire!$AJ$209</f>
        <v>0</v>
      </c>
      <c r="P54" s="863"/>
      <c r="Q54" s="863"/>
      <c r="R54" s="863"/>
      <c r="S54" s="863"/>
      <c r="T54" s="863"/>
      <c r="U54" s="863"/>
      <c r="V54" s="864"/>
      <c r="W54" s="843"/>
      <c r="X54" s="844"/>
      <c r="Y54" s="844"/>
      <c r="Z54" s="844"/>
      <c r="AA54" s="844"/>
      <c r="AB54" s="844"/>
      <c r="AC54" s="844"/>
      <c r="AD54" s="844"/>
    </row>
    <row r="55" spans="1:31" ht="13" x14ac:dyDescent="0.25">
      <c r="A55" s="865" t="s">
        <v>16</v>
      </c>
      <c r="B55" s="866"/>
      <c r="C55" s="866"/>
      <c r="D55" s="866"/>
      <c r="E55" s="866"/>
      <c r="F55" s="866"/>
      <c r="G55" s="866"/>
      <c r="H55" s="866"/>
      <c r="I55" s="866"/>
      <c r="J55" s="866"/>
      <c r="K55" s="866"/>
      <c r="L55" s="866"/>
      <c r="M55" s="866"/>
      <c r="N55" s="867"/>
      <c r="O55" s="868">
        <f>Formulaire!$AJ$213</f>
        <v>0</v>
      </c>
      <c r="P55" s="869"/>
      <c r="Q55" s="869"/>
      <c r="R55" s="869"/>
      <c r="S55" s="869"/>
      <c r="T55" s="869"/>
      <c r="U55" s="869"/>
      <c r="V55" s="870"/>
      <c r="W55" s="843"/>
      <c r="X55" s="844"/>
      <c r="Y55" s="844"/>
      <c r="Z55" s="844"/>
      <c r="AA55" s="844"/>
      <c r="AB55" s="844"/>
      <c r="AC55" s="844"/>
      <c r="AD55" s="844"/>
    </row>
    <row r="56" spans="1:31" ht="13" x14ac:dyDescent="0.3">
      <c r="A56" s="93" t="s">
        <v>33</v>
      </c>
      <c r="B56" s="92"/>
      <c r="C56" s="92"/>
      <c r="D56" s="92"/>
      <c r="E56" s="92"/>
      <c r="F56" s="92"/>
      <c r="G56" s="92"/>
      <c r="H56" s="92"/>
      <c r="I56" s="92"/>
      <c r="J56" s="92"/>
      <c r="K56" s="92"/>
      <c r="L56" s="92"/>
      <c r="M56" s="92"/>
      <c r="N56" s="92"/>
      <c r="O56" s="92"/>
      <c r="P56" s="92"/>
      <c r="Q56" s="92"/>
      <c r="R56" s="92"/>
      <c r="S56" s="92"/>
      <c r="T56" s="92"/>
      <c r="U56" s="92"/>
      <c r="V56" s="92"/>
      <c r="W56" s="874" t="s">
        <v>251</v>
      </c>
      <c r="X56" s="874"/>
      <c r="Y56" s="874"/>
      <c r="Z56" s="874"/>
      <c r="AA56" s="874"/>
      <c r="AB56" s="874"/>
      <c r="AC56" s="874"/>
      <c r="AD56" s="875"/>
    </row>
    <row r="57" spans="1:31" ht="13" x14ac:dyDescent="0.25">
      <c r="A57" s="852" t="s">
        <v>34</v>
      </c>
      <c r="B57" s="853"/>
      <c r="C57" s="853"/>
      <c r="D57" s="853"/>
      <c r="E57" s="853"/>
      <c r="F57" s="853"/>
      <c r="G57" s="853"/>
      <c r="H57" s="853"/>
      <c r="I57" s="853"/>
      <c r="J57" s="853"/>
      <c r="K57" s="853"/>
      <c r="L57" s="853"/>
      <c r="M57" s="853"/>
      <c r="N57" s="854"/>
      <c r="O57" s="871">
        <f>Formulaire!$AJ$220</f>
        <v>0</v>
      </c>
      <c r="P57" s="872"/>
      <c r="Q57" s="872"/>
      <c r="R57" s="872"/>
      <c r="S57" s="872"/>
      <c r="T57" s="872"/>
      <c r="U57" s="872"/>
      <c r="V57" s="873"/>
      <c r="W57" s="843"/>
      <c r="X57" s="844"/>
      <c r="Y57" s="844"/>
      <c r="Z57" s="844"/>
      <c r="AA57" s="844"/>
      <c r="AB57" s="844"/>
      <c r="AC57" s="844"/>
      <c r="AD57" s="844"/>
    </row>
    <row r="58" spans="1:31" ht="13" x14ac:dyDescent="0.25">
      <c r="A58" s="852" t="s">
        <v>35</v>
      </c>
      <c r="B58" s="853"/>
      <c r="C58" s="853"/>
      <c r="D58" s="853"/>
      <c r="E58" s="853"/>
      <c r="F58" s="853"/>
      <c r="G58" s="853"/>
      <c r="H58" s="853"/>
      <c r="I58" s="853"/>
      <c r="J58" s="853"/>
      <c r="K58" s="853"/>
      <c r="L58" s="853"/>
      <c r="M58" s="853"/>
      <c r="N58" s="854"/>
      <c r="O58" s="871">
        <f>Formulaire!$AJ$223</f>
        <v>0</v>
      </c>
      <c r="P58" s="872"/>
      <c r="Q58" s="872"/>
      <c r="R58" s="872"/>
      <c r="S58" s="872"/>
      <c r="T58" s="872"/>
      <c r="U58" s="872"/>
      <c r="V58" s="873"/>
      <c r="W58" s="843"/>
      <c r="X58" s="844"/>
      <c r="Y58" s="844"/>
      <c r="Z58" s="844"/>
      <c r="AA58" s="844"/>
      <c r="AB58" s="844"/>
      <c r="AC58" s="844"/>
      <c r="AD58" s="844"/>
    </row>
    <row r="59" spans="1:31" ht="13" x14ac:dyDescent="0.25">
      <c r="A59" s="852" t="s">
        <v>37</v>
      </c>
      <c r="B59" s="853"/>
      <c r="C59" s="853"/>
      <c r="D59" s="853"/>
      <c r="E59" s="853"/>
      <c r="F59" s="853"/>
      <c r="G59" s="853"/>
      <c r="H59" s="853"/>
      <c r="I59" s="853"/>
      <c r="J59" s="853"/>
      <c r="K59" s="853"/>
      <c r="L59" s="853"/>
      <c r="M59" s="853"/>
      <c r="N59" s="854"/>
      <c r="O59" s="871">
        <f>Formulaire!$AJ$226</f>
        <v>0</v>
      </c>
      <c r="P59" s="872"/>
      <c r="Q59" s="872"/>
      <c r="R59" s="872"/>
      <c r="S59" s="872"/>
      <c r="T59" s="872"/>
      <c r="U59" s="872"/>
      <c r="V59" s="873"/>
      <c r="W59" s="843"/>
      <c r="X59" s="844"/>
      <c r="Y59" s="844"/>
      <c r="Z59" s="844"/>
      <c r="AA59" s="844"/>
      <c r="AB59" s="844"/>
      <c r="AC59" s="844"/>
      <c r="AD59" s="844"/>
    </row>
    <row r="60" spans="1:31" ht="13" x14ac:dyDescent="0.25">
      <c r="A60" s="852" t="s">
        <v>36</v>
      </c>
      <c r="B60" s="853"/>
      <c r="C60" s="853"/>
      <c r="D60" s="853"/>
      <c r="E60" s="853"/>
      <c r="F60" s="853"/>
      <c r="G60" s="853"/>
      <c r="H60" s="853"/>
      <c r="I60" s="853"/>
      <c r="J60" s="853"/>
      <c r="K60" s="853"/>
      <c r="L60" s="853"/>
      <c r="M60" s="853"/>
      <c r="N60" s="854"/>
      <c r="O60" s="871">
        <f>Formulaire!$AJ$229</f>
        <v>0</v>
      </c>
      <c r="P60" s="872"/>
      <c r="Q60" s="872"/>
      <c r="R60" s="872"/>
      <c r="S60" s="872"/>
      <c r="T60" s="872"/>
      <c r="U60" s="872"/>
      <c r="V60" s="873"/>
      <c r="W60" s="843"/>
      <c r="X60" s="844"/>
      <c r="Y60" s="844"/>
      <c r="Z60" s="844"/>
      <c r="AA60" s="844"/>
      <c r="AB60" s="844"/>
      <c r="AC60" s="844"/>
      <c r="AD60" s="844"/>
    </row>
    <row r="61" spans="1:31" ht="13" x14ac:dyDescent="0.25">
      <c r="A61" s="865" t="s">
        <v>121</v>
      </c>
      <c r="B61" s="866"/>
      <c r="C61" s="866"/>
      <c r="D61" s="866"/>
      <c r="E61" s="866"/>
      <c r="F61" s="866"/>
      <c r="G61" s="866"/>
      <c r="H61" s="866"/>
      <c r="I61" s="866"/>
      <c r="J61" s="866"/>
      <c r="K61" s="866"/>
      <c r="L61" s="866"/>
      <c r="M61" s="866"/>
      <c r="N61" s="867"/>
      <c r="O61" s="952">
        <f>Formulaire!$AJ$232</f>
        <v>0</v>
      </c>
      <c r="P61" s="953"/>
      <c r="Q61" s="953"/>
      <c r="R61" s="953"/>
      <c r="S61" s="953"/>
      <c r="T61" s="953"/>
      <c r="U61" s="953"/>
      <c r="V61" s="954"/>
      <c r="W61" s="843"/>
      <c r="X61" s="844"/>
      <c r="Y61" s="844"/>
      <c r="Z61" s="844"/>
      <c r="AA61" s="844"/>
      <c r="AB61" s="844"/>
      <c r="AC61" s="844"/>
      <c r="AD61" s="844"/>
    </row>
    <row r="62" spans="1:31" ht="13" x14ac:dyDescent="0.3">
      <c r="A62" s="93" t="s">
        <v>95</v>
      </c>
      <c r="B62" s="92"/>
      <c r="C62" s="92"/>
      <c r="D62" s="92"/>
      <c r="E62" s="92"/>
      <c r="F62" s="92"/>
      <c r="G62" s="92"/>
      <c r="H62" s="92"/>
      <c r="I62" s="92"/>
      <c r="J62" s="92"/>
      <c r="K62" s="92"/>
      <c r="L62" s="92"/>
      <c r="M62" s="92"/>
      <c r="N62" s="92"/>
      <c r="O62" s="92"/>
      <c r="P62" s="92"/>
      <c r="Q62" s="92"/>
      <c r="R62" s="92"/>
      <c r="S62" s="92"/>
      <c r="T62" s="92"/>
      <c r="U62" s="92"/>
      <c r="V62" s="92"/>
      <c r="W62" s="955" t="s">
        <v>251</v>
      </c>
      <c r="X62" s="955"/>
      <c r="Y62" s="955"/>
      <c r="Z62" s="955"/>
      <c r="AA62" s="955"/>
      <c r="AB62" s="955"/>
      <c r="AC62" s="955"/>
      <c r="AD62" s="956"/>
    </row>
    <row r="63" spans="1:31" ht="13" x14ac:dyDescent="0.25">
      <c r="A63" s="852" t="s">
        <v>51</v>
      </c>
      <c r="B63" s="853"/>
      <c r="C63" s="853"/>
      <c r="D63" s="853"/>
      <c r="E63" s="853"/>
      <c r="F63" s="853"/>
      <c r="G63" s="853"/>
      <c r="H63" s="853"/>
      <c r="I63" s="853"/>
      <c r="J63" s="853"/>
      <c r="K63" s="853"/>
      <c r="L63" s="853"/>
      <c r="M63" s="853"/>
      <c r="N63" s="854"/>
      <c r="O63" s="871">
        <f>Formulaire!$AJ$106</f>
        <v>0</v>
      </c>
      <c r="P63" s="872"/>
      <c r="Q63" s="872"/>
      <c r="R63" s="872"/>
      <c r="S63" s="872"/>
      <c r="T63" s="872"/>
      <c r="U63" s="872"/>
      <c r="V63" s="873"/>
      <c r="W63" s="843"/>
      <c r="X63" s="844"/>
      <c r="Y63" s="844"/>
      <c r="Z63" s="844"/>
      <c r="AA63" s="844"/>
      <c r="AB63" s="844"/>
      <c r="AC63" s="844"/>
      <c r="AD63" s="844"/>
    </row>
    <row r="64" spans="1:31" ht="13" x14ac:dyDescent="0.25">
      <c r="A64" s="852" t="s">
        <v>125</v>
      </c>
      <c r="B64" s="853"/>
      <c r="C64" s="853"/>
      <c r="D64" s="853"/>
      <c r="E64" s="853"/>
      <c r="F64" s="853"/>
      <c r="G64" s="853"/>
      <c r="H64" s="853"/>
      <c r="I64" s="853"/>
      <c r="J64" s="853"/>
      <c r="K64" s="853"/>
      <c r="L64" s="853"/>
      <c r="M64" s="853"/>
      <c r="N64" s="854"/>
      <c r="O64" s="871">
        <f>Formulaire!$AJ$246</f>
        <v>0</v>
      </c>
      <c r="P64" s="872"/>
      <c r="Q64" s="872"/>
      <c r="R64" s="872"/>
      <c r="S64" s="872"/>
      <c r="T64" s="872"/>
      <c r="U64" s="872"/>
      <c r="V64" s="873"/>
      <c r="W64" s="843"/>
      <c r="X64" s="844"/>
      <c r="Y64" s="844"/>
      <c r="Z64" s="844"/>
      <c r="AA64" s="844"/>
      <c r="AB64" s="844"/>
      <c r="AC64" s="844"/>
      <c r="AD64" s="844"/>
    </row>
    <row r="65" spans="1:30" ht="13" x14ac:dyDescent="0.25">
      <c r="A65" s="852" t="s">
        <v>96</v>
      </c>
      <c r="B65" s="853"/>
      <c r="C65" s="853"/>
      <c r="D65" s="853"/>
      <c r="E65" s="853"/>
      <c r="F65" s="853"/>
      <c r="G65" s="853"/>
      <c r="H65" s="853"/>
      <c r="I65" s="853"/>
      <c r="J65" s="853"/>
      <c r="K65" s="853"/>
      <c r="L65" s="853"/>
      <c r="M65" s="853"/>
      <c r="N65" s="854"/>
      <c r="O65" s="871">
        <f>Formulaire!$AJ$274</f>
        <v>0</v>
      </c>
      <c r="P65" s="872"/>
      <c r="Q65" s="872"/>
      <c r="R65" s="872"/>
      <c r="S65" s="872"/>
      <c r="T65" s="872"/>
      <c r="U65" s="872"/>
      <c r="V65" s="873"/>
      <c r="W65" s="843"/>
      <c r="X65" s="844"/>
      <c r="Y65" s="844"/>
      <c r="Z65" s="844"/>
      <c r="AA65" s="844"/>
      <c r="AB65" s="844"/>
      <c r="AC65" s="844"/>
      <c r="AD65" s="844"/>
    </row>
    <row r="66" spans="1:30" ht="13" x14ac:dyDescent="0.25">
      <c r="A66" s="852" t="s">
        <v>97</v>
      </c>
      <c r="B66" s="853"/>
      <c r="C66" s="853"/>
      <c r="D66" s="853"/>
      <c r="E66" s="853"/>
      <c r="F66" s="853"/>
      <c r="G66" s="853"/>
      <c r="H66" s="853"/>
      <c r="I66" s="853"/>
      <c r="J66" s="853"/>
      <c r="K66" s="853"/>
      <c r="L66" s="853"/>
      <c r="M66" s="853"/>
      <c r="N66" s="854"/>
      <c r="O66" s="871">
        <f>Formulaire!$AJ$278</f>
        <v>0</v>
      </c>
      <c r="P66" s="872"/>
      <c r="Q66" s="872"/>
      <c r="R66" s="872"/>
      <c r="S66" s="872"/>
      <c r="T66" s="872"/>
      <c r="U66" s="872"/>
      <c r="V66" s="873"/>
      <c r="W66" s="843"/>
      <c r="X66" s="844"/>
      <c r="Y66" s="844"/>
      <c r="Z66" s="844"/>
      <c r="AA66" s="844"/>
      <c r="AB66" s="844"/>
      <c r="AC66" s="844"/>
      <c r="AD66" s="844"/>
    </row>
    <row r="67" spans="1:30" ht="8.15" customHeight="1" x14ac:dyDescent="0.25"/>
    <row r="68" spans="1:30" ht="13" x14ac:dyDescent="0.25">
      <c r="A68" s="914" t="s">
        <v>17</v>
      </c>
      <c r="B68" s="915"/>
      <c r="C68" s="915"/>
      <c r="D68" s="915"/>
      <c r="E68" s="915"/>
      <c r="F68" s="915"/>
      <c r="G68" s="915"/>
      <c r="H68" s="915"/>
      <c r="I68" s="915"/>
      <c r="J68" s="915"/>
      <c r="K68" s="915"/>
      <c r="L68" s="915"/>
      <c r="M68" s="915"/>
      <c r="N68" s="915"/>
      <c r="O68" s="915"/>
      <c r="P68" s="915"/>
      <c r="Q68" s="915"/>
      <c r="R68" s="915"/>
      <c r="S68" s="915"/>
      <c r="T68" s="915"/>
      <c r="U68" s="915"/>
      <c r="V68" s="915"/>
      <c r="W68" s="915"/>
      <c r="X68" s="915"/>
      <c r="Y68" s="915"/>
      <c r="Z68" s="915"/>
      <c r="AA68" s="915"/>
      <c r="AB68" s="915"/>
      <c r="AC68" s="915"/>
      <c r="AD68" s="916"/>
    </row>
    <row r="69" spans="1:30" ht="13" x14ac:dyDescent="0.25">
      <c r="A69" s="5" t="s">
        <v>82</v>
      </c>
      <c r="B69" s="6"/>
      <c r="C69" s="6"/>
      <c r="D69" s="6"/>
      <c r="E69" s="6"/>
      <c r="F69" s="6"/>
      <c r="G69" s="6"/>
      <c r="H69" s="6"/>
      <c r="I69" s="6"/>
      <c r="J69" s="6"/>
      <c r="K69" s="6"/>
      <c r="L69" s="6"/>
      <c r="M69" s="6"/>
      <c r="N69" s="6"/>
      <c r="O69" s="6"/>
      <c r="P69" s="6"/>
      <c r="Q69" s="6"/>
      <c r="R69" s="6"/>
      <c r="S69" s="6"/>
      <c r="T69" s="6"/>
      <c r="U69" s="6"/>
      <c r="V69" s="6"/>
      <c r="W69" s="876" t="s">
        <v>237</v>
      </c>
      <c r="X69" s="877"/>
      <c r="Y69" s="877"/>
      <c r="Z69" s="877"/>
      <c r="AA69" s="877"/>
      <c r="AB69" s="877"/>
      <c r="AC69" s="877"/>
      <c r="AD69" s="878"/>
    </row>
    <row r="70" spans="1:30" ht="13" x14ac:dyDescent="0.25">
      <c r="A70" s="879" t="s">
        <v>44</v>
      </c>
      <c r="B70" s="857"/>
      <c r="C70" s="857"/>
      <c r="D70" s="857"/>
      <c r="E70" s="857"/>
      <c r="F70" s="857"/>
      <c r="G70" s="857"/>
      <c r="H70" s="857"/>
      <c r="I70" s="857"/>
      <c r="J70" s="857"/>
      <c r="K70" s="857"/>
      <c r="L70" s="857"/>
      <c r="M70" s="857"/>
      <c r="N70" s="857"/>
      <c r="O70" s="857"/>
      <c r="P70" s="857"/>
      <c r="Q70" s="857"/>
      <c r="R70" s="857"/>
      <c r="S70" s="857"/>
      <c r="T70" s="857"/>
      <c r="U70" s="857"/>
      <c r="V70" s="858"/>
      <c r="W70" s="829"/>
      <c r="X70" s="829"/>
      <c r="Y70" s="829"/>
      <c r="Z70" s="829"/>
      <c r="AA70" s="829"/>
      <c r="AB70" s="829"/>
      <c r="AC70" s="829"/>
      <c r="AD70" s="829"/>
    </row>
    <row r="71" spans="1:30" ht="13" x14ac:dyDescent="0.25">
      <c r="B71" s="45" t="s">
        <v>18</v>
      </c>
      <c r="C71" s="43"/>
      <c r="D71" s="43"/>
      <c r="E71" s="43"/>
      <c r="F71" s="43"/>
      <c r="G71" s="43"/>
      <c r="H71" s="44"/>
      <c r="I71" s="997">
        <f>Formulaire!$AJ$74</f>
        <v>0</v>
      </c>
      <c r="J71" s="889"/>
      <c r="K71" s="889"/>
      <c r="L71" s="889"/>
      <c r="M71" s="889"/>
      <c r="N71" s="889"/>
      <c r="O71" s="889"/>
      <c r="P71" s="889"/>
      <c r="Q71" s="889"/>
      <c r="R71" s="889"/>
      <c r="S71" s="889"/>
      <c r="T71" s="889"/>
      <c r="U71" s="889"/>
      <c r="V71" s="998"/>
      <c r="W71" s="843"/>
      <c r="X71" s="844"/>
      <c r="Y71" s="844"/>
      <c r="Z71" s="844"/>
      <c r="AA71" s="844"/>
      <c r="AB71" s="844"/>
      <c r="AC71" s="844"/>
      <c r="AD71" s="844"/>
    </row>
    <row r="72" spans="1:30" ht="13" x14ac:dyDescent="0.25">
      <c r="B72" s="70" t="s">
        <v>220</v>
      </c>
      <c r="C72" s="71"/>
      <c r="D72" s="71"/>
      <c r="E72" s="71"/>
      <c r="F72" s="71"/>
      <c r="G72" s="71"/>
      <c r="H72" s="71"/>
      <c r="I72" s="71"/>
      <c r="J72" s="71"/>
      <c r="K72" s="71"/>
      <c r="L72" s="71"/>
      <c r="M72" s="71"/>
      <c r="N72" s="72"/>
      <c r="O72" s="999">
        <f>Formulaire!$AJ$70</f>
        <v>0</v>
      </c>
      <c r="P72" s="1000"/>
      <c r="Q72" s="1000"/>
      <c r="R72" s="1000"/>
      <c r="S72" s="1000"/>
      <c r="T72" s="1000"/>
      <c r="U72" s="1000"/>
      <c r="V72" s="1001"/>
      <c r="W72" s="843"/>
      <c r="X72" s="844"/>
      <c r="Y72" s="844"/>
      <c r="Z72" s="844"/>
      <c r="AA72" s="844"/>
      <c r="AB72" s="844"/>
      <c r="AC72" s="844"/>
      <c r="AD72" s="844"/>
    </row>
    <row r="73" spans="1:30" ht="13" x14ac:dyDescent="0.25">
      <c r="B73" s="70" t="s">
        <v>83</v>
      </c>
      <c r="C73" s="71"/>
      <c r="D73" s="71"/>
      <c r="E73" s="71"/>
      <c r="F73" s="71"/>
      <c r="G73" s="71"/>
      <c r="H73" s="71"/>
      <c r="I73" s="71"/>
      <c r="J73" s="71"/>
      <c r="K73" s="71"/>
      <c r="L73" s="71"/>
      <c r="M73" s="71"/>
      <c r="N73" s="72"/>
      <c r="O73" s="1002">
        <f>Formulaire!$AJ$77</f>
        <v>0</v>
      </c>
      <c r="P73" s="1003"/>
      <c r="Q73" s="1003"/>
      <c r="R73" s="1003"/>
      <c r="S73" s="1003"/>
      <c r="T73" s="1003"/>
      <c r="U73" s="1003"/>
      <c r="V73" s="1004"/>
      <c r="W73" s="843"/>
      <c r="X73" s="844"/>
      <c r="Y73" s="844"/>
      <c r="Z73" s="844"/>
      <c r="AA73" s="844"/>
      <c r="AB73" s="844"/>
      <c r="AC73" s="844"/>
      <c r="AD73" s="844"/>
    </row>
    <row r="74" spans="1:30" ht="13" x14ac:dyDescent="0.25">
      <c r="B74" s="46" t="s">
        <v>19</v>
      </c>
      <c r="C74" s="47"/>
      <c r="D74" s="47"/>
      <c r="E74" s="47"/>
      <c r="F74" s="47"/>
      <c r="G74" s="47"/>
      <c r="H74" s="47"/>
      <c r="I74" s="47"/>
      <c r="J74" s="47"/>
      <c r="K74" s="47"/>
      <c r="L74" s="47"/>
      <c r="M74" s="47"/>
      <c r="N74" s="48"/>
      <c r="O74" s="1022">
        <f>Formulaire!$AJ$80</f>
        <v>0</v>
      </c>
      <c r="P74" s="1023"/>
      <c r="Q74" s="1023"/>
      <c r="R74" s="1023"/>
      <c r="S74" s="1023"/>
      <c r="T74" s="1023"/>
      <c r="U74" s="1023"/>
      <c r="V74" s="1024"/>
      <c r="W74" s="843"/>
      <c r="X74" s="844"/>
      <c r="Y74" s="844"/>
      <c r="Z74" s="844"/>
      <c r="AA74" s="844"/>
      <c r="AB74" s="844"/>
      <c r="AC74" s="844"/>
      <c r="AD74" s="844"/>
    </row>
    <row r="75" spans="1:30" ht="13" x14ac:dyDescent="0.25">
      <c r="B75" s="46" t="s">
        <v>45</v>
      </c>
      <c r="C75" s="47"/>
      <c r="D75" s="47"/>
      <c r="E75" s="47"/>
      <c r="F75" s="47"/>
      <c r="G75" s="46"/>
      <c r="H75" s="47"/>
      <c r="I75" s="47"/>
      <c r="J75" s="47"/>
      <c r="K75" s="47"/>
      <c r="L75" s="47"/>
      <c r="M75" s="47"/>
      <c r="N75" s="48"/>
      <c r="O75" s="1042">
        <f>Formulaire!$AJ$84</f>
        <v>0</v>
      </c>
      <c r="P75" s="1043"/>
      <c r="Q75" s="1043"/>
      <c r="R75" s="1043"/>
      <c r="S75" s="1043"/>
      <c r="T75" s="1043"/>
      <c r="U75" s="1043"/>
      <c r="V75" s="1044"/>
      <c r="W75" s="843"/>
      <c r="X75" s="844"/>
      <c r="Y75" s="844"/>
      <c r="Z75" s="844"/>
      <c r="AA75" s="844"/>
      <c r="AB75" s="844"/>
      <c r="AC75" s="844"/>
      <c r="AD75" s="844"/>
    </row>
    <row r="76" spans="1:30" ht="21.65" customHeight="1" x14ac:dyDescent="0.25">
      <c r="A76" s="1033" t="s">
        <v>365</v>
      </c>
      <c r="B76" s="1034"/>
      <c r="C76" s="1034"/>
      <c r="D76" s="1034"/>
      <c r="E76" s="1034"/>
      <c r="F76" s="1034"/>
      <c r="G76" s="1034"/>
      <c r="H76" s="1034"/>
      <c r="I76" s="1034"/>
      <c r="J76" s="1034"/>
      <c r="K76" s="1034"/>
      <c r="L76" s="1034"/>
      <c r="M76" s="1034"/>
      <c r="N76" s="1034"/>
      <c r="O76" s="1034"/>
      <c r="P76" s="1034"/>
      <c r="Q76" s="1034"/>
      <c r="R76" s="1034"/>
      <c r="S76" s="1034"/>
      <c r="T76" s="1034"/>
      <c r="U76" s="1034"/>
      <c r="V76" s="1034"/>
      <c r="W76" s="843"/>
      <c r="X76" s="844"/>
      <c r="Y76" s="844"/>
      <c r="Z76" s="844"/>
      <c r="AA76" s="844"/>
      <c r="AB76" s="844"/>
      <c r="AC76" s="844"/>
      <c r="AD76" s="844"/>
    </row>
    <row r="77" spans="1:30" ht="13" x14ac:dyDescent="0.25">
      <c r="A77" s="879" t="s">
        <v>93</v>
      </c>
      <c r="B77" s="857"/>
      <c r="C77" s="857"/>
      <c r="D77" s="857"/>
      <c r="E77" s="857"/>
      <c r="F77" s="857"/>
      <c r="G77" s="857"/>
      <c r="H77" s="857"/>
      <c r="I77" s="857"/>
      <c r="J77" s="857"/>
      <c r="K77" s="857"/>
      <c r="L77" s="857"/>
      <c r="M77" s="857"/>
      <c r="N77" s="857"/>
      <c r="O77" s="857"/>
      <c r="P77" s="857"/>
      <c r="Q77" s="857"/>
      <c r="R77" s="857"/>
      <c r="S77" s="857"/>
      <c r="T77" s="857"/>
      <c r="U77" s="857"/>
      <c r="V77" s="858"/>
      <c r="W77" s="855">
        <f>Formulaire!$AJ$87</f>
        <v>0</v>
      </c>
      <c r="X77" s="855"/>
      <c r="Y77" s="855"/>
      <c r="Z77" s="855"/>
      <c r="AA77" s="829"/>
      <c r="AB77" s="829"/>
      <c r="AC77" s="829"/>
      <c r="AD77" s="829"/>
    </row>
    <row r="78" spans="1:30" ht="13" x14ac:dyDescent="0.25">
      <c r="A78" s="852" t="s">
        <v>38</v>
      </c>
      <c r="B78" s="853"/>
      <c r="C78" s="853"/>
      <c r="D78" s="853"/>
      <c r="E78" s="853"/>
      <c r="F78" s="853"/>
      <c r="G78" s="853"/>
      <c r="H78" s="853"/>
      <c r="I78" s="853"/>
      <c r="J78" s="853"/>
      <c r="K78" s="853"/>
      <c r="L78" s="853"/>
      <c r="M78" s="853"/>
      <c r="N78" s="853"/>
      <c r="O78" s="853"/>
      <c r="P78" s="853"/>
      <c r="Q78" s="853"/>
      <c r="R78" s="853"/>
      <c r="S78" s="853"/>
      <c r="T78" s="853"/>
      <c r="U78" s="853"/>
      <c r="V78" s="854"/>
      <c r="W78" s="855">
        <f>Formulaire!$AJ$91</f>
        <v>0</v>
      </c>
      <c r="X78" s="855"/>
      <c r="Y78" s="855"/>
      <c r="Z78" s="855"/>
      <c r="AA78" s="829"/>
      <c r="AB78" s="829"/>
      <c r="AC78" s="829"/>
      <c r="AD78" s="829"/>
    </row>
    <row r="79" spans="1:30" ht="13" x14ac:dyDescent="0.25">
      <c r="A79" s="856" t="s">
        <v>273</v>
      </c>
      <c r="B79" s="857"/>
      <c r="C79" s="857"/>
      <c r="D79" s="857"/>
      <c r="E79" s="857"/>
      <c r="F79" s="857"/>
      <c r="G79" s="857"/>
      <c r="H79" s="857"/>
      <c r="I79" s="857"/>
      <c r="J79" s="857"/>
      <c r="K79" s="857"/>
      <c r="L79" s="857"/>
      <c r="M79" s="857"/>
      <c r="N79" s="857"/>
      <c r="O79" s="857"/>
      <c r="P79" s="857"/>
      <c r="Q79" s="857"/>
      <c r="R79" s="857"/>
      <c r="S79" s="857"/>
      <c r="T79" s="857"/>
      <c r="U79" s="857"/>
      <c r="V79" s="858"/>
      <c r="W79" s="855">
        <f>Formulaire!$AJ$95</f>
        <v>0</v>
      </c>
      <c r="X79" s="855"/>
      <c r="Y79" s="855"/>
      <c r="Z79" s="855"/>
      <c r="AA79" s="829"/>
      <c r="AB79" s="829"/>
      <c r="AC79" s="829"/>
      <c r="AD79" s="829"/>
    </row>
    <row r="80" spans="1:30" ht="13" x14ac:dyDescent="0.3">
      <c r="A80" s="50" t="s">
        <v>0</v>
      </c>
      <c r="B80" s="1005" t="s">
        <v>126</v>
      </c>
      <c r="C80" s="1006"/>
      <c r="D80" s="1006"/>
      <c r="E80" s="1006"/>
      <c r="F80" s="1006"/>
      <c r="G80" s="1006"/>
      <c r="H80" s="1006"/>
      <c r="I80" s="1006"/>
      <c r="J80" s="1006"/>
      <c r="K80" s="1006"/>
      <c r="L80" s="1006"/>
      <c r="M80" s="1006"/>
      <c r="N80" s="1006"/>
      <c r="O80" s="1006"/>
      <c r="P80" s="1006"/>
      <c r="Q80" s="1006"/>
      <c r="R80" s="1006"/>
      <c r="S80" s="1006"/>
      <c r="T80" s="1006"/>
      <c r="U80" s="1006"/>
      <c r="V80" s="1007"/>
      <c r="W80" s="829"/>
      <c r="X80" s="829"/>
      <c r="Y80" s="829"/>
      <c r="Z80" s="829"/>
      <c r="AA80" s="829"/>
      <c r="AB80" s="829"/>
      <c r="AC80" s="829"/>
      <c r="AD80" s="829"/>
    </row>
    <row r="81" spans="1:32" ht="13" x14ac:dyDescent="0.3">
      <c r="A81" s="50" t="s">
        <v>1</v>
      </c>
      <c r="B81" s="1008" t="s">
        <v>127</v>
      </c>
      <c r="C81" s="1009"/>
      <c r="D81" s="1009"/>
      <c r="E81" s="1009" t="s">
        <v>46</v>
      </c>
      <c r="F81" s="1009"/>
      <c r="G81" s="1009"/>
      <c r="H81" s="1009"/>
      <c r="I81" s="1009"/>
      <c r="J81" s="1009"/>
      <c r="K81" s="1009"/>
      <c r="L81" s="1009"/>
      <c r="M81" s="1009"/>
      <c r="N81" s="1009"/>
      <c r="O81" s="1009"/>
      <c r="P81" s="1009"/>
      <c r="Q81" s="1009"/>
      <c r="R81" s="1009"/>
      <c r="S81" s="1009"/>
      <c r="T81" s="1009"/>
      <c r="U81" s="1009"/>
      <c r="V81" s="1010"/>
      <c r="W81" s="829"/>
      <c r="X81" s="829"/>
      <c r="Y81" s="829"/>
      <c r="Z81" s="829"/>
      <c r="AA81" s="829"/>
      <c r="AB81" s="829"/>
      <c r="AC81" s="829"/>
      <c r="AD81" s="829"/>
    </row>
    <row r="82" spans="1:32" ht="13" x14ac:dyDescent="0.3">
      <c r="A82" s="50" t="s">
        <v>2</v>
      </c>
      <c r="B82" s="1005" t="s">
        <v>133</v>
      </c>
      <c r="C82" s="1006"/>
      <c r="D82" s="1006"/>
      <c r="E82" s="1006"/>
      <c r="F82" s="1006"/>
      <c r="G82" s="1006"/>
      <c r="H82" s="1006"/>
      <c r="I82" s="1006"/>
      <c r="J82" s="1006"/>
      <c r="K82" s="1006"/>
      <c r="L82" s="1006"/>
      <c r="M82" s="1006"/>
      <c r="N82" s="1006"/>
      <c r="O82" s="1006"/>
      <c r="P82" s="1006"/>
      <c r="Q82" s="1006"/>
      <c r="R82" s="1006"/>
      <c r="S82" s="1006"/>
      <c r="T82" s="1006"/>
      <c r="U82" s="1006"/>
      <c r="V82" s="1007"/>
      <c r="W82" s="829"/>
      <c r="X82" s="829"/>
      <c r="Y82" s="829"/>
      <c r="Z82" s="829"/>
      <c r="AA82" s="829"/>
      <c r="AB82" s="829"/>
      <c r="AC82" s="829"/>
      <c r="AD82" s="829"/>
    </row>
    <row r="83" spans="1:32" ht="13" x14ac:dyDescent="0.25">
      <c r="A83" s="856" t="s">
        <v>94</v>
      </c>
      <c r="B83" s="857"/>
      <c r="C83" s="857"/>
      <c r="D83" s="857"/>
      <c r="E83" s="857"/>
      <c r="F83" s="857"/>
      <c r="G83" s="857"/>
      <c r="H83" s="857"/>
      <c r="I83" s="857"/>
      <c r="J83" s="857"/>
      <c r="K83" s="857"/>
      <c r="L83" s="857"/>
      <c r="M83" s="857"/>
      <c r="N83" s="857"/>
      <c r="O83" s="857"/>
      <c r="P83" s="857"/>
      <c r="Q83" s="857"/>
      <c r="R83" s="857"/>
      <c r="S83" s="857"/>
      <c r="T83" s="857"/>
      <c r="U83" s="857"/>
      <c r="V83" s="858"/>
      <c r="W83" s="855">
        <f>Formulaire!$AJ$112</f>
        <v>0</v>
      </c>
      <c r="X83" s="855"/>
      <c r="Y83" s="855"/>
      <c r="Z83" s="855"/>
      <c r="AA83" s="829"/>
      <c r="AB83" s="829"/>
      <c r="AC83" s="829"/>
      <c r="AD83" s="829"/>
    </row>
    <row r="84" spans="1:32" ht="26.15" customHeight="1" x14ac:dyDescent="0.25">
      <c r="A84" s="959" t="s">
        <v>364</v>
      </c>
      <c r="B84" s="853"/>
      <c r="C84" s="853"/>
      <c r="D84" s="853"/>
      <c r="E84" s="853"/>
      <c r="F84" s="853"/>
      <c r="G84" s="853"/>
      <c r="H84" s="853"/>
      <c r="I84" s="853"/>
      <c r="J84" s="853"/>
      <c r="K84" s="853"/>
      <c r="L84" s="853"/>
      <c r="M84" s="853"/>
      <c r="N84" s="853"/>
      <c r="O84" s="853"/>
      <c r="P84" s="853"/>
      <c r="Q84" s="853"/>
      <c r="R84" s="853"/>
      <c r="S84" s="853"/>
      <c r="T84" s="853"/>
      <c r="U84" s="853"/>
      <c r="V84" s="854"/>
      <c r="W84" s="855">
        <f>Formulaire!$AJ$99</f>
        <v>0</v>
      </c>
      <c r="X84" s="855"/>
      <c r="Y84" s="855"/>
      <c r="Z84" s="855"/>
      <c r="AA84" s="829"/>
      <c r="AB84" s="829"/>
      <c r="AC84" s="829"/>
      <c r="AD84" s="829"/>
    </row>
    <row r="85" spans="1:32" ht="13" x14ac:dyDescent="0.25">
      <c r="A85" s="856" t="s">
        <v>39</v>
      </c>
      <c r="B85" s="857"/>
      <c r="C85" s="857"/>
      <c r="D85" s="857"/>
      <c r="E85" s="857"/>
      <c r="F85" s="857"/>
      <c r="G85" s="857"/>
      <c r="H85" s="857"/>
      <c r="I85" s="857"/>
      <c r="J85" s="857"/>
      <c r="K85" s="857"/>
      <c r="L85" s="857"/>
      <c r="M85" s="857"/>
      <c r="N85" s="857"/>
      <c r="O85" s="857"/>
      <c r="P85" s="857"/>
      <c r="Q85" s="857"/>
      <c r="R85" s="857"/>
      <c r="S85" s="857"/>
      <c r="T85" s="857"/>
      <c r="U85" s="857"/>
      <c r="V85" s="858"/>
      <c r="W85" s="855">
        <f>Formulaire!$AJ$120</f>
        <v>0</v>
      </c>
      <c r="X85" s="855"/>
      <c r="Y85" s="855"/>
      <c r="Z85" s="855"/>
      <c r="AA85" s="829"/>
      <c r="AB85" s="829"/>
      <c r="AC85" s="829"/>
      <c r="AD85" s="829"/>
    </row>
    <row r="86" spans="1:32" ht="13" x14ac:dyDescent="0.25">
      <c r="A86" s="5" t="s">
        <v>172</v>
      </c>
      <c r="B86" s="6"/>
      <c r="C86" s="6"/>
      <c r="D86" s="6"/>
      <c r="E86" s="6"/>
      <c r="F86" s="6"/>
      <c r="G86" s="6"/>
      <c r="H86" s="6"/>
      <c r="I86" s="6"/>
      <c r="J86" s="6"/>
      <c r="K86" s="6"/>
      <c r="L86" s="6"/>
      <c r="M86" s="6"/>
      <c r="N86" s="6"/>
      <c r="O86" s="6"/>
      <c r="P86" s="6"/>
      <c r="Q86" s="6"/>
      <c r="R86" s="6"/>
      <c r="S86" s="6"/>
      <c r="T86" s="6"/>
      <c r="U86" s="6"/>
      <c r="V86" s="6"/>
      <c r="W86" s="876" t="s">
        <v>237</v>
      </c>
      <c r="X86" s="877"/>
      <c r="Y86" s="877"/>
      <c r="Z86" s="877"/>
      <c r="AA86" s="877"/>
      <c r="AB86" s="877"/>
      <c r="AC86" s="877"/>
      <c r="AD86" s="878"/>
    </row>
    <row r="87" spans="1:32" ht="13" x14ac:dyDescent="0.25">
      <c r="A87" s="879" t="s">
        <v>120</v>
      </c>
      <c r="B87" s="857"/>
      <c r="C87" s="857"/>
      <c r="D87" s="857"/>
      <c r="E87" s="857"/>
      <c r="F87" s="857"/>
      <c r="G87" s="857"/>
      <c r="H87" s="857"/>
      <c r="I87" s="857"/>
      <c r="J87" s="857"/>
      <c r="K87" s="857"/>
      <c r="L87" s="857"/>
      <c r="M87" s="857"/>
      <c r="N87" s="857"/>
      <c r="O87" s="857"/>
      <c r="P87" s="857"/>
      <c r="Q87" s="857"/>
      <c r="R87" s="857"/>
      <c r="S87" s="857"/>
      <c r="T87" s="857"/>
      <c r="U87" s="857"/>
      <c r="V87" s="858"/>
      <c r="W87" s="1011"/>
      <c r="X87" s="1012"/>
      <c r="Y87" s="1012"/>
      <c r="Z87" s="1012"/>
      <c r="AA87" s="1012"/>
      <c r="AB87" s="1012"/>
      <c r="AC87" s="1012"/>
      <c r="AD87" s="1013"/>
    </row>
    <row r="88" spans="1:32" ht="13" x14ac:dyDescent="0.25">
      <c r="A88" s="879" t="s">
        <v>72</v>
      </c>
      <c r="B88" s="857"/>
      <c r="C88" s="857"/>
      <c r="D88" s="857"/>
      <c r="E88" s="857"/>
      <c r="F88" s="857"/>
      <c r="G88" s="857"/>
      <c r="H88" s="857"/>
      <c r="I88" s="857"/>
      <c r="J88" s="857"/>
      <c r="K88" s="857"/>
      <c r="L88" s="857"/>
      <c r="M88" s="857"/>
      <c r="N88" s="857"/>
      <c r="O88" s="857"/>
      <c r="P88" s="857"/>
      <c r="Q88" s="857"/>
      <c r="R88" s="857"/>
      <c r="S88" s="857"/>
      <c r="T88" s="857"/>
      <c r="U88" s="857"/>
      <c r="V88" s="858"/>
      <c r="W88" s="1014">
        <f>Formulaire!$AJ$242</f>
        <v>0</v>
      </c>
      <c r="X88" s="1015"/>
      <c r="Y88" s="1015"/>
      <c r="Z88" s="1015"/>
      <c r="AA88" s="1015"/>
      <c r="AB88" s="1015"/>
      <c r="AC88" s="1015"/>
      <c r="AD88" s="1016"/>
    </row>
    <row r="89" spans="1:32" ht="13" x14ac:dyDescent="0.25">
      <c r="A89" s="852" t="s">
        <v>52</v>
      </c>
      <c r="B89" s="853"/>
      <c r="C89" s="853"/>
      <c r="D89" s="853"/>
      <c r="E89" s="853"/>
      <c r="F89" s="853"/>
      <c r="G89" s="853"/>
      <c r="H89" s="853"/>
      <c r="I89" s="853"/>
      <c r="J89" s="853"/>
      <c r="K89" s="853"/>
      <c r="L89" s="853"/>
      <c r="M89" s="853"/>
      <c r="N89" s="853"/>
      <c r="O89" s="853"/>
      <c r="P89" s="853"/>
      <c r="Q89" s="853"/>
      <c r="R89" s="853"/>
      <c r="S89" s="853"/>
      <c r="T89" s="853"/>
      <c r="U89" s="853"/>
      <c r="V89" s="854"/>
      <c r="W89" s="1021">
        <f>Formulaire!$AJ$258</f>
        <v>0</v>
      </c>
      <c r="X89" s="1021"/>
      <c r="Y89" s="1021"/>
      <c r="Z89" s="1021"/>
      <c r="AA89" s="829"/>
      <c r="AB89" s="829"/>
      <c r="AC89" s="829"/>
      <c r="AD89" s="829"/>
    </row>
    <row r="90" spans="1:32" ht="13" x14ac:dyDescent="0.25">
      <c r="A90" s="959" t="s">
        <v>53</v>
      </c>
      <c r="B90" s="960"/>
      <c r="C90" s="960"/>
      <c r="D90" s="960"/>
      <c r="E90" s="960"/>
      <c r="F90" s="960"/>
      <c r="G90" s="960"/>
      <c r="H90" s="960"/>
      <c r="I90" s="960"/>
      <c r="J90" s="960"/>
      <c r="K90" s="960"/>
      <c r="L90" s="960"/>
      <c r="M90" s="960"/>
      <c r="N90" s="960"/>
      <c r="O90" s="960"/>
      <c r="P90" s="960"/>
      <c r="Q90" s="960"/>
      <c r="R90" s="960"/>
      <c r="S90" s="960"/>
      <c r="T90" s="960"/>
      <c r="U90" s="960"/>
      <c r="V90" s="961"/>
      <c r="W90" s="966">
        <f>Formulaire!$AJ$250</f>
        <v>0</v>
      </c>
      <c r="X90" s="966"/>
      <c r="Y90" s="966"/>
      <c r="Z90" s="966"/>
      <c r="AA90" s="829"/>
      <c r="AB90" s="829"/>
      <c r="AC90" s="829"/>
      <c r="AD90" s="829"/>
    </row>
    <row r="91" spans="1:32" s="17" customFormat="1" ht="13" x14ac:dyDescent="0.25">
      <c r="A91" s="1017" t="s">
        <v>55</v>
      </c>
      <c r="B91" s="1018"/>
      <c r="C91" s="1018"/>
      <c r="D91" s="1018"/>
      <c r="E91" s="1018"/>
      <c r="F91" s="1018"/>
      <c r="G91" s="1018"/>
      <c r="H91" s="1018"/>
      <c r="I91" s="1018"/>
      <c r="J91" s="1018"/>
      <c r="K91" s="1018"/>
      <c r="L91" s="1018"/>
      <c r="M91" s="1018"/>
      <c r="N91" s="1018"/>
      <c r="O91" s="1018"/>
      <c r="P91" s="1018"/>
      <c r="Q91" s="1018"/>
      <c r="R91" s="1018"/>
      <c r="S91" s="1018"/>
      <c r="T91" s="1018"/>
      <c r="U91" s="1018"/>
      <c r="V91" s="1019"/>
      <c r="W91" s="1020"/>
      <c r="X91" s="1020"/>
      <c r="Y91" s="1020"/>
      <c r="Z91" s="1020"/>
      <c r="AA91" s="1020"/>
      <c r="AB91" s="1020"/>
      <c r="AC91" s="1020"/>
      <c r="AD91" s="1020"/>
      <c r="AE91" s="49"/>
      <c r="AF91" s="2"/>
    </row>
    <row r="92" spans="1:32" ht="9.65" customHeight="1" x14ac:dyDescent="0.25"/>
    <row r="93" spans="1:32" ht="13" x14ac:dyDescent="0.25">
      <c r="A93" s="914" t="s">
        <v>20</v>
      </c>
      <c r="B93" s="915"/>
      <c r="C93" s="915"/>
      <c r="D93" s="915"/>
      <c r="E93" s="915"/>
      <c r="F93" s="915"/>
      <c r="G93" s="915"/>
      <c r="H93" s="915"/>
      <c r="I93" s="915"/>
      <c r="J93" s="915"/>
      <c r="K93" s="915"/>
      <c r="L93" s="915"/>
      <c r="M93" s="915"/>
      <c r="N93" s="915"/>
      <c r="O93" s="915"/>
      <c r="P93" s="915"/>
      <c r="Q93" s="915"/>
      <c r="R93" s="915"/>
      <c r="S93" s="915"/>
      <c r="T93" s="915"/>
      <c r="U93" s="915"/>
      <c r="V93" s="915"/>
      <c r="W93" s="915"/>
      <c r="X93" s="915"/>
      <c r="Y93" s="915"/>
      <c r="Z93" s="915"/>
      <c r="AA93" s="915"/>
      <c r="AB93" s="915"/>
      <c r="AC93" s="915"/>
      <c r="AD93" s="916"/>
    </row>
    <row r="94" spans="1:32" ht="13" x14ac:dyDescent="0.25">
      <c r="A94" s="963" t="s">
        <v>21</v>
      </c>
      <c r="B94" s="964"/>
      <c r="C94" s="964"/>
      <c r="D94" s="964"/>
      <c r="E94" s="964"/>
      <c r="F94" s="964"/>
      <c r="G94" s="964"/>
      <c r="H94" s="964"/>
      <c r="I94" s="964"/>
      <c r="J94" s="964"/>
      <c r="K94" s="964"/>
      <c r="L94" s="964"/>
      <c r="M94" s="964"/>
      <c r="N94" s="964"/>
      <c r="O94" s="964"/>
      <c r="P94" s="964"/>
      <c r="Q94" s="964"/>
      <c r="R94" s="964"/>
      <c r="S94" s="964"/>
      <c r="T94" s="964"/>
      <c r="U94" s="964"/>
      <c r="V94" s="965"/>
      <c r="W94" s="876" t="s">
        <v>252</v>
      </c>
      <c r="X94" s="877"/>
      <c r="Y94" s="877"/>
      <c r="Z94" s="878"/>
      <c r="AA94" s="876" t="s">
        <v>175</v>
      </c>
      <c r="AB94" s="877"/>
      <c r="AC94" s="877"/>
      <c r="AD94" s="878"/>
    </row>
    <row r="95" spans="1:32" ht="13" x14ac:dyDescent="0.25">
      <c r="A95" s="859" t="s">
        <v>274</v>
      </c>
      <c r="B95" s="860"/>
      <c r="C95" s="860"/>
      <c r="D95" s="860"/>
      <c r="E95" s="860"/>
      <c r="F95" s="860"/>
      <c r="G95" s="860"/>
      <c r="H95" s="860"/>
      <c r="I95" s="860"/>
      <c r="J95" s="860"/>
      <c r="K95" s="860"/>
      <c r="L95" s="860"/>
      <c r="M95" s="860"/>
      <c r="N95" s="860"/>
      <c r="O95" s="860"/>
      <c r="P95" s="860"/>
      <c r="Q95" s="860"/>
      <c r="R95" s="860"/>
      <c r="S95" s="860"/>
      <c r="T95" s="860"/>
      <c r="U95" s="860"/>
      <c r="V95" s="861"/>
      <c r="W95" s="962">
        <f>$I$97</f>
        <v>0</v>
      </c>
      <c r="X95" s="962"/>
      <c r="Y95" s="962"/>
      <c r="Z95" s="962"/>
      <c r="AA95" s="962">
        <f>MIN($W$95,$R$97)</f>
        <v>0</v>
      </c>
      <c r="AB95" s="962"/>
      <c r="AC95" s="962"/>
      <c r="AD95" s="962"/>
    </row>
    <row r="96" spans="1:32" ht="13" customHeight="1" x14ac:dyDescent="0.25">
      <c r="A96" s="1035" t="s">
        <v>363</v>
      </c>
      <c r="B96" s="930"/>
      <c r="C96" s="930"/>
      <c r="D96" s="930"/>
      <c r="E96" s="930"/>
      <c r="F96" s="930"/>
      <c r="G96" s="930"/>
      <c r="H96" s="930"/>
      <c r="I96" s="930"/>
      <c r="J96" s="930"/>
      <c r="K96" s="930"/>
      <c r="L96" s="930"/>
      <c r="M96" s="930"/>
      <c r="N96" s="930"/>
      <c r="O96" s="930"/>
      <c r="P96" s="930"/>
      <c r="Q96" s="930"/>
      <c r="R96" s="930"/>
      <c r="S96" s="930"/>
      <c r="T96" s="930"/>
      <c r="U96" s="930"/>
      <c r="V96" s="931"/>
      <c r="W96" s="970" t="s">
        <v>362</v>
      </c>
      <c r="X96" s="971"/>
      <c r="Y96" s="971"/>
      <c r="Z96" s="971"/>
      <c r="AA96" s="972">
        <f>$AA$95-$W$95</f>
        <v>0</v>
      </c>
      <c r="AB96" s="972"/>
      <c r="AC96" s="972"/>
      <c r="AD96" s="973"/>
    </row>
    <row r="97" spans="1:34" ht="13" customHeight="1" x14ac:dyDescent="0.3">
      <c r="B97" s="807" t="s">
        <v>276</v>
      </c>
      <c r="C97" s="807"/>
      <c r="D97" s="807"/>
      <c r="E97" s="807"/>
      <c r="F97" s="807"/>
      <c r="G97" s="807"/>
      <c r="H97" s="808"/>
      <c r="I97" s="836"/>
      <c r="J97" s="837"/>
      <c r="K97" s="837"/>
      <c r="L97" s="837"/>
      <c r="M97" s="838"/>
      <c r="N97" s="839" t="s">
        <v>128</v>
      </c>
      <c r="O97" s="840"/>
      <c r="P97" s="840"/>
      <c r="Q97" s="840"/>
      <c r="R97" s="841">
        <f>0.1*$W$98</f>
        <v>0</v>
      </c>
      <c r="S97" s="841"/>
      <c r="T97" s="841"/>
      <c r="U97" s="841"/>
      <c r="V97" s="842"/>
      <c r="W97" s="843"/>
      <c r="X97" s="844"/>
      <c r="Y97" s="844"/>
      <c r="Z97" s="844"/>
      <c r="AA97" s="844"/>
      <c r="AB97" s="844"/>
      <c r="AC97" s="844"/>
      <c r="AD97" s="844"/>
    </row>
    <row r="98" spans="1:34" ht="13" x14ac:dyDescent="0.25">
      <c r="A98" s="859" t="s">
        <v>275</v>
      </c>
      <c r="B98" s="860"/>
      <c r="C98" s="860"/>
      <c r="D98" s="860"/>
      <c r="E98" s="860"/>
      <c r="F98" s="860"/>
      <c r="G98" s="860"/>
      <c r="H98" s="860"/>
      <c r="I98" s="860"/>
      <c r="J98" s="860"/>
      <c r="K98" s="860"/>
      <c r="L98" s="860"/>
      <c r="M98" s="860"/>
      <c r="N98" s="860"/>
      <c r="O98" s="860"/>
      <c r="P98" s="860"/>
      <c r="Q98" s="860"/>
      <c r="R98" s="860"/>
      <c r="S98" s="860"/>
      <c r="T98" s="860"/>
      <c r="U98" s="860"/>
      <c r="V98" s="861"/>
      <c r="W98" s="1036">
        <f>Formulaire!$AJ$289</f>
        <v>0</v>
      </c>
      <c r="X98" s="1037"/>
      <c r="Y98" s="1037"/>
      <c r="Z98" s="1037"/>
      <c r="AA98" s="1037"/>
      <c r="AB98" s="1037"/>
      <c r="AC98" s="1037"/>
      <c r="AD98" s="1038"/>
    </row>
    <row r="99" spans="1:34" ht="13" x14ac:dyDescent="0.25">
      <c r="A99" s="852" t="s">
        <v>122</v>
      </c>
      <c r="B99" s="853"/>
      <c r="C99" s="853"/>
      <c r="D99" s="853"/>
      <c r="E99" s="853"/>
      <c r="F99" s="853"/>
      <c r="G99" s="853"/>
      <c r="H99" s="853"/>
      <c r="I99" s="853"/>
      <c r="J99" s="853"/>
      <c r="K99" s="853"/>
      <c r="L99" s="853"/>
      <c r="M99" s="853"/>
      <c r="N99" s="853"/>
      <c r="O99" s="853"/>
      <c r="P99" s="853"/>
      <c r="Q99" s="853"/>
      <c r="R99" s="853"/>
      <c r="S99" s="853"/>
      <c r="T99" s="853"/>
      <c r="U99" s="853"/>
      <c r="V99" s="854"/>
      <c r="W99" s="1039">
        <f>$W$98+$AA$96</f>
        <v>0</v>
      </c>
      <c r="X99" s="1040"/>
      <c r="Y99" s="1040"/>
      <c r="Z99" s="1040"/>
      <c r="AA99" s="1040"/>
      <c r="AB99" s="1040"/>
      <c r="AC99" s="1040"/>
      <c r="AD99" s="1041"/>
    </row>
    <row r="100" spans="1:34" ht="13" x14ac:dyDescent="0.25">
      <c r="A100" s="859" t="s">
        <v>84</v>
      </c>
      <c r="B100" s="860"/>
      <c r="C100" s="860"/>
      <c r="D100" s="860"/>
      <c r="E100" s="860"/>
      <c r="F100" s="860"/>
      <c r="G100" s="860"/>
      <c r="H100" s="860"/>
      <c r="I100" s="860"/>
      <c r="J100" s="860"/>
      <c r="K100" s="860"/>
      <c r="L100" s="860"/>
      <c r="M100" s="860"/>
      <c r="N100" s="860"/>
      <c r="O100" s="860"/>
      <c r="P100" s="860"/>
      <c r="Q100" s="860"/>
      <c r="R100" s="860"/>
      <c r="S100" s="860"/>
      <c r="T100" s="860"/>
      <c r="U100" s="860"/>
      <c r="V100" s="861"/>
      <c r="W100" s="967">
        <f>Formulaire!$AJ$295</f>
        <v>0</v>
      </c>
      <c r="X100" s="967"/>
      <c r="Y100" s="967"/>
      <c r="Z100" s="967"/>
      <c r="AA100" s="1065"/>
      <c r="AB100" s="1065"/>
      <c r="AC100" s="1065"/>
      <c r="AD100" s="1065"/>
    </row>
    <row r="101" spans="1:34" ht="13" x14ac:dyDescent="0.25">
      <c r="A101" s="852" t="s">
        <v>653</v>
      </c>
      <c r="B101" s="853"/>
      <c r="C101" s="853"/>
      <c r="D101" s="853"/>
      <c r="E101" s="853"/>
      <c r="F101" s="853"/>
      <c r="G101" s="853"/>
      <c r="H101" s="853"/>
      <c r="I101" s="853"/>
      <c r="J101" s="853"/>
      <c r="K101" s="853"/>
      <c r="L101" s="853"/>
      <c r="M101" s="853"/>
      <c r="N101" s="853"/>
      <c r="O101" s="853"/>
      <c r="P101" s="853"/>
      <c r="Q101" s="853"/>
      <c r="R101" s="853"/>
      <c r="S101" s="853"/>
      <c r="T101" s="853"/>
      <c r="U101" s="853"/>
      <c r="V101" s="854"/>
      <c r="W101" s="967">
        <f>Formulaire!$AJ$298</f>
        <v>0</v>
      </c>
      <c r="X101" s="967"/>
      <c r="Y101" s="967"/>
      <c r="Z101" s="967"/>
      <c r="AA101" s="962">
        <f>W99</f>
        <v>0</v>
      </c>
      <c r="AB101" s="962"/>
      <c r="AC101" s="962"/>
      <c r="AD101" s="962"/>
    </row>
    <row r="102" spans="1:34" ht="13" x14ac:dyDescent="0.25">
      <c r="A102" s="852" t="s">
        <v>85</v>
      </c>
      <c r="B102" s="853"/>
      <c r="C102" s="853"/>
      <c r="D102" s="853"/>
      <c r="E102" s="853"/>
      <c r="F102" s="853"/>
      <c r="G102" s="853"/>
      <c r="H102" s="853"/>
      <c r="I102" s="853"/>
      <c r="J102" s="853"/>
      <c r="K102" s="853"/>
      <c r="L102" s="853"/>
      <c r="M102" s="853"/>
      <c r="N102" s="853"/>
      <c r="O102" s="853"/>
      <c r="P102" s="853"/>
      <c r="Q102" s="853"/>
      <c r="R102" s="853"/>
      <c r="S102" s="853"/>
      <c r="T102" s="853"/>
      <c r="U102" s="853"/>
      <c r="V102" s="854"/>
      <c r="W102" s="1049"/>
      <c r="X102" s="1050"/>
      <c r="Y102" s="1050"/>
      <c r="Z102" s="1050"/>
      <c r="AA102" s="1050"/>
      <c r="AB102" s="1050"/>
      <c r="AC102" s="1050"/>
      <c r="AD102" s="1051"/>
    </row>
    <row r="103" spans="1:34" s="21" customFormat="1" ht="13" x14ac:dyDescent="0.25">
      <c r="A103" s="963" t="s">
        <v>22</v>
      </c>
      <c r="B103" s="964"/>
      <c r="C103" s="964"/>
      <c r="D103" s="964"/>
      <c r="E103" s="964"/>
      <c r="F103" s="964"/>
      <c r="G103" s="964"/>
      <c r="H103" s="964"/>
      <c r="I103" s="964"/>
      <c r="J103" s="964"/>
      <c r="K103" s="964"/>
      <c r="L103" s="964"/>
      <c r="M103" s="964"/>
      <c r="N103" s="964"/>
      <c r="O103" s="964"/>
      <c r="P103" s="964"/>
      <c r="Q103" s="964"/>
      <c r="R103" s="964"/>
      <c r="S103" s="964"/>
      <c r="T103" s="964"/>
      <c r="U103" s="964"/>
      <c r="V103" s="965"/>
      <c r="W103" s="876" t="s">
        <v>252</v>
      </c>
      <c r="X103" s="877"/>
      <c r="Y103" s="877"/>
      <c r="Z103" s="878"/>
      <c r="AA103" s="876" t="s">
        <v>175</v>
      </c>
      <c r="AB103" s="877"/>
      <c r="AC103" s="877"/>
      <c r="AD103" s="878"/>
      <c r="AE103" s="20"/>
      <c r="AG103" s="51"/>
      <c r="AH103" s="52"/>
    </row>
    <row r="104" spans="1:34" s="21" customFormat="1" ht="13" x14ac:dyDescent="0.25">
      <c r="A104" s="833" t="s">
        <v>56</v>
      </c>
      <c r="B104" s="834"/>
      <c r="C104" s="834"/>
      <c r="D104" s="834"/>
      <c r="E104" s="834"/>
      <c r="F104" s="834"/>
      <c r="G104" s="834"/>
      <c r="H104" s="834"/>
      <c r="I104" s="834"/>
      <c r="J104" s="834"/>
      <c r="K104" s="834"/>
      <c r="L104" s="834"/>
      <c r="M104" s="834"/>
      <c r="N104" s="834"/>
      <c r="O104" s="834"/>
      <c r="P104" s="834"/>
      <c r="Q104" s="834"/>
      <c r="R104" s="834"/>
      <c r="S104" s="834"/>
      <c r="T104" s="834"/>
      <c r="U104" s="834"/>
      <c r="V104" s="835"/>
      <c r="W104" s="843"/>
      <c r="X104" s="844"/>
      <c r="Y104" s="844"/>
      <c r="Z104" s="844"/>
      <c r="AA104" s="844"/>
      <c r="AB104" s="844"/>
      <c r="AC104" s="844"/>
      <c r="AD104" s="844"/>
      <c r="AE104" s="20"/>
      <c r="AG104" s="53"/>
    </row>
    <row r="105" spans="1:34" s="21" customFormat="1" ht="13" x14ac:dyDescent="0.25">
      <c r="A105" s="22" t="s">
        <v>57</v>
      </c>
      <c r="B105" s="1060" t="s">
        <v>288</v>
      </c>
      <c r="C105" s="1060"/>
      <c r="D105" s="1060"/>
      <c r="E105" s="1060"/>
      <c r="F105" s="1060"/>
      <c r="G105" s="1060"/>
      <c r="H105" s="1060"/>
      <c r="I105" s="1060"/>
      <c r="J105" s="1060"/>
      <c r="K105" s="1060"/>
      <c r="L105" s="1060"/>
      <c r="M105" s="1060"/>
      <c r="N105" s="1060"/>
      <c r="O105" s="1060"/>
      <c r="P105" s="1060"/>
      <c r="Q105" s="1061"/>
      <c r="R105" s="1062">
        <f>0.15*$W$99</f>
        <v>0</v>
      </c>
      <c r="S105" s="1063"/>
      <c r="T105" s="1063"/>
      <c r="U105" s="1063"/>
      <c r="V105" s="1064"/>
      <c r="W105" s="843"/>
      <c r="X105" s="844"/>
      <c r="Y105" s="844"/>
      <c r="Z105" s="844"/>
      <c r="AA105" s="844"/>
      <c r="AB105" s="844"/>
      <c r="AC105" s="844"/>
      <c r="AD105" s="844"/>
      <c r="AE105" s="20"/>
      <c r="AG105" s="52"/>
      <c r="AH105" s="52"/>
    </row>
    <row r="106" spans="1:34" s="21" customFormat="1" ht="13" x14ac:dyDescent="0.25">
      <c r="A106" s="22" t="s">
        <v>58</v>
      </c>
      <c r="B106" s="848" t="s">
        <v>59</v>
      </c>
      <c r="C106" s="848"/>
      <c r="D106" s="848"/>
      <c r="E106" s="848"/>
      <c r="F106" s="848"/>
      <c r="G106" s="848"/>
      <c r="H106" s="848"/>
      <c r="I106" s="848"/>
      <c r="J106" s="848"/>
      <c r="K106" s="848"/>
      <c r="L106" s="848"/>
      <c r="M106" s="848"/>
      <c r="N106" s="848"/>
      <c r="O106" s="848"/>
      <c r="P106" s="848"/>
      <c r="Q106" s="849"/>
      <c r="R106" s="845">
        <v>500000</v>
      </c>
      <c r="S106" s="846"/>
      <c r="T106" s="846"/>
      <c r="U106" s="846"/>
      <c r="V106" s="847"/>
      <c r="W106" s="843"/>
      <c r="X106" s="844"/>
      <c r="Y106" s="844"/>
      <c r="Z106" s="844"/>
      <c r="AA106" s="844"/>
      <c r="AB106" s="844"/>
      <c r="AC106" s="844"/>
      <c r="AD106" s="844"/>
      <c r="AE106" s="20"/>
    </row>
    <row r="107" spans="1:34" s="21" customFormat="1" ht="23.5" customHeight="1" x14ac:dyDescent="0.25">
      <c r="A107" s="22" t="s">
        <v>131</v>
      </c>
      <c r="B107" s="848" t="s">
        <v>132</v>
      </c>
      <c r="C107" s="848"/>
      <c r="D107" s="848"/>
      <c r="E107" s="848"/>
      <c r="F107" s="848"/>
      <c r="G107" s="848"/>
      <c r="H107" s="848"/>
      <c r="I107" s="848"/>
      <c r="J107" s="848"/>
      <c r="K107" s="848"/>
      <c r="L107" s="848"/>
      <c r="M107" s="848"/>
      <c r="N107" s="848"/>
      <c r="O107" s="848"/>
      <c r="P107" s="848"/>
      <c r="Q107" s="849"/>
      <c r="R107" s="845">
        <f>$R$108</f>
        <v>0</v>
      </c>
      <c r="S107" s="846"/>
      <c r="T107" s="846"/>
      <c r="U107" s="846"/>
      <c r="V107" s="847"/>
      <c r="W107" s="843"/>
      <c r="X107" s="844"/>
      <c r="Y107" s="844"/>
      <c r="Z107" s="844"/>
      <c r="AA107" s="844"/>
      <c r="AB107" s="844"/>
      <c r="AC107" s="844"/>
      <c r="AD107" s="844"/>
      <c r="AE107" s="20"/>
    </row>
    <row r="108" spans="1:34" ht="13" customHeight="1" x14ac:dyDescent="0.3">
      <c r="B108" s="807" t="s">
        <v>277</v>
      </c>
      <c r="C108" s="807"/>
      <c r="D108" s="807"/>
      <c r="E108" s="807"/>
      <c r="F108" s="807"/>
      <c r="G108" s="807"/>
      <c r="H108" s="808"/>
      <c r="I108" s="836"/>
      <c r="J108" s="837"/>
      <c r="K108" s="837"/>
      <c r="L108" s="837"/>
      <c r="M108" s="838"/>
      <c r="N108" s="839" t="s">
        <v>128</v>
      </c>
      <c r="O108" s="840"/>
      <c r="P108" s="840"/>
      <c r="Q108" s="840"/>
      <c r="R108" s="841">
        <f>$I$108/1.25</f>
        <v>0</v>
      </c>
      <c r="S108" s="841"/>
      <c r="T108" s="841"/>
      <c r="U108" s="841"/>
      <c r="V108" s="842"/>
      <c r="W108" s="843"/>
      <c r="X108" s="844"/>
      <c r="Y108" s="844"/>
      <c r="Z108" s="844"/>
      <c r="AA108" s="844"/>
      <c r="AB108" s="844"/>
      <c r="AC108" s="844"/>
      <c r="AD108" s="844"/>
    </row>
    <row r="109" spans="1:34" s="21" customFormat="1" ht="13" customHeight="1" x14ac:dyDescent="0.25">
      <c r="A109" s="833" t="s">
        <v>129</v>
      </c>
      <c r="B109" s="834"/>
      <c r="C109" s="834"/>
      <c r="D109" s="834"/>
      <c r="E109" s="834"/>
      <c r="F109" s="834"/>
      <c r="G109" s="834"/>
      <c r="H109" s="834"/>
      <c r="I109" s="834"/>
      <c r="J109" s="834"/>
      <c r="K109" s="834"/>
      <c r="L109" s="834"/>
      <c r="M109" s="834"/>
      <c r="N109" s="834"/>
      <c r="O109" s="834"/>
      <c r="P109" s="834"/>
      <c r="Q109" s="834"/>
      <c r="R109" s="834"/>
      <c r="S109" s="834"/>
      <c r="T109" s="834"/>
      <c r="U109" s="834"/>
      <c r="V109" s="835"/>
      <c r="W109" s="850">
        <f>MIN($R$105,$R$106,$R$107)</f>
        <v>0</v>
      </c>
      <c r="X109" s="851"/>
      <c r="Y109" s="851"/>
      <c r="Z109" s="851"/>
      <c r="AA109" s="851"/>
      <c r="AB109" s="851"/>
      <c r="AC109" s="851"/>
      <c r="AD109" s="851"/>
      <c r="AE109" s="20"/>
    </row>
    <row r="110" spans="1:34" ht="13" customHeight="1" x14ac:dyDescent="0.25">
      <c r="A110" s="833" t="s">
        <v>130</v>
      </c>
      <c r="B110" s="834"/>
      <c r="C110" s="834"/>
      <c r="D110" s="834"/>
      <c r="E110" s="834"/>
      <c r="F110" s="834"/>
      <c r="G110" s="834"/>
      <c r="H110" s="834"/>
      <c r="I110" s="834"/>
      <c r="J110" s="834"/>
      <c r="K110" s="834"/>
      <c r="L110" s="834"/>
      <c r="M110" s="834"/>
      <c r="N110" s="834"/>
      <c r="O110" s="834"/>
      <c r="P110" s="834"/>
      <c r="Q110" s="834"/>
      <c r="R110" s="834">
        <f>$M$27</f>
        <v>0</v>
      </c>
      <c r="S110" s="834"/>
      <c r="T110" s="834"/>
      <c r="U110" s="834"/>
      <c r="V110" s="835"/>
      <c r="W110" s="850">
        <f>$M$27</f>
        <v>0</v>
      </c>
      <c r="X110" s="851"/>
      <c r="Y110" s="851"/>
      <c r="Z110" s="851"/>
      <c r="AA110" s="851"/>
      <c r="AB110" s="851"/>
      <c r="AC110" s="851"/>
      <c r="AD110" s="851"/>
    </row>
    <row r="111" spans="1:34" ht="13" x14ac:dyDescent="0.25">
      <c r="A111" s="833" t="s">
        <v>278</v>
      </c>
      <c r="B111" s="834"/>
      <c r="C111" s="834"/>
      <c r="D111" s="834"/>
      <c r="E111" s="834"/>
      <c r="F111" s="834"/>
      <c r="G111" s="834"/>
      <c r="H111" s="834"/>
      <c r="I111" s="834"/>
      <c r="J111" s="834"/>
      <c r="K111" s="834"/>
      <c r="L111" s="834"/>
      <c r="M111" s="834"/>
      <c r="N111" s="834"/>
      <c r="O111" s="834"/>
      <c r="P111" s="834"/>
      <c r="Q111" s="834"/>
      <c r="R111" s="834"/>
      <c r="S111" s="834"/>
      <c r="T111" s="834"/>
      <c r="U111" s="834"/>
      <c r="V111" s="835"/>
      <c r="W111" s="830">
        <f>MIN($R$110,$R$109)</f>
        <v>0</v>
      </c>
      <c r="X111" s="831"/>
      <c r="Y111" s="831"/>
      <c r="Z111" s="831"/>
      <c r="AA111" s="831"/>
      <c r="AB111" s="831"/>
      <c r="AC111" s="831"/>
      <c r="AD111" s="832"/>
      <c r="AE111" s="20"/>
    </row>
    <row r="112" spans="1:34" ht="13" x14ac:dyDescent="0.25">
      <c r="A112" s="833" t="s">
        <v>48</v>
      </c>
      <c r="B112" s="834"/>
      <c r="C112" s="834"/>
      <c r="D112" s="834"/>
      <c r="E112" s="834"/>
      <c r="F112" s="834"/>
      <c r="G112" s="834"/>
      <c r="H112" s="834"/>
      <c r="I112" s="834"/>
      <c r="J112" s="834"/>
      <c r="K112" s="834"/>
      <c r="L112" s="834"/>
      <c r="M112" s="834"/>
      <c r="N112" s="834"/>
      <c r="O112" s="834"/>
      <c r="P112" s="834"/>
      <c r="Q112" s="834"/>
      <c r="R112" s="834"/>
      <c r="S112" s="834"/>
      <c r="T112" s="834"/>
      <c r="U112" s="834"/>
      <c r="V112" s="835"/>
      <c r="W112" s="1052" t="e">
        <f>$W$111/$AA$101</f>
        <v>#DIV/0!</v>
      </c>
      <c r="X112" s="1053"/>
      <c r="Y112" s="1053"/>
      <c r="Z112" s="1053"/>
      <c r="AA112" s="1053"/>
      <c r="AB112" s="1053"/>
      <c r="AC112" s="1053"/>
      <c r="AD112" s="1054"/>
      <c r="AE112" s="20"/>
    </row>
    <row r="113" spans="1:31" ht="13" x14ac:dyDescent="0.25">
      <c r="A113" s="833" t="s">
        <v>49</v>
      </c>
      <c r="B113" s="834"/>
      <c r="C113" s="834"/>
      <c r="D113" s="834"/>
      <c r="E113" s="834"/>
      <c r="F113" s="834"/>
      <c r="G113" s="834"/>
      <c r="H113" s="834"/>
      <c r="I113" s="834"/>
      <c r="J113" s="834"/>
      <c r="K113" s="834"/>
      <c r="L113" s="834"/>
      <c r="M113" s="834"/>
      <c r="N113" s="834"/>
      <c r="O113" s="834"/>
      <c r="P113" s="834"/>
      <c r="Q113" s="834"/>
      <c r="R113" s="834"/>
      <c r="S113" s="834"/>
      <c r="T113" s="834"/>
      <c r="U113" s="834"/>
      <c r="V113" s="835"/>
      <c r="W113" s="1055"/>
      <c r="X113" s="1056"/>
      <c r="Y113" s="1056"/>
      <c r="Z113" s="1056"/>
      <c r="AA113" s="1056"/>
      <c r="AB113" s="1056"/>
      <c r="AC113" s="1056"/>
      <c r="AD113" s="1057"/>
    </row>
    <row r="114" spans="1:31" s="8" customFormat="1" ht="13" x14ac:dyDescent="0.25">
      <c r="A114" s="833" t="s">
        <v>50</v>
      </c>
      <c r="B114" s="834"/>
      <c r="C114" s="834"/>
      <c r="D114" s="834"/>
      <c r="E114" s="834"/>
      <c r="F114" s="834"/>
      <c r="G114" s="834"/>
      <c r="H114" s="834"/>
      <c r="I114" s="834"/>
      <c r="J114" s="834"/>
      <c r="K114" s="834"/>
      <c r="L114" s="834"/>
      <c r="M114" s="834"/>
      <c r="N114" s="834"/>
      <c r="O114" s="834"/>
      <c r="P114" s="834"/>
      <c r="Q114" s="834"/>
      <c r="R114" s="834"/>
      <c r="S114" s="834"/>
      <c r="T114" s="834"/>
      <c r="U114" s="834"/>
      <c r="V114" s="835"/>
      <c r="W114" s="1058"/>
      <c r="X114" s="1059"/>
      <c r="Y114" s="1059"/>
      <c r="Z114" s="1059"/>
      <c r="AA114" s="1056"/>
      <c r="AB114" s="1056"/>
      <c r="AC114" s="1056"/>
      <c r="AD114" s="1057"/>
      <c r="AE114" s="7"/>
    </row>
    <row r="115" spans="1:31" s="8" customFormat="1" ht="13" x14ac:dyDescent="0.25">
      <c r="A115" s="1017" t="s">
        <v>259</v>
      </c>
      <c r="B115" s="1018"/>
      <c r="C115" s="1018"/>
      <c r="D115" s="1018"/>
      <c r="E115" s="1018"/>
      <c r="F115" s="1018"/>
      <c r="G115" s="1018"/>
      <c r="H115" s="1018"/>
      <c r="I115" s="1018"/>
      <c r="J115" s="1018"/>
      <c r="K115" s="1018"/>
      <c r="L115" s="1018"/>
      <c r="M115" s="1018"/>
      <c r="N115" s="1018"/>
      <c r="O115" s="1018"/>
      <c r="P115" s="1018"/>
      <c r="Q115" s="1018"/>
      <c r="R115" s="1018"/>
      <c r="S115" s="1018"/>
      <c r="T115" s="1018"/>
      <c r="U115" s="1018"/>
      <c r="V115" s="1019"/>
      <c r="W115" s="1048"/>
      <c r="X115" s="1048"/>
      <c r="Y115" s="1048"/>
      <c r="Z115" s="1048"/>
      <c r="AA115" s="1020"/>
      <c r="AB115" s="1020"/>
      <c r="AC115" s="1020"/>
      <c r="AD115" s="1020"/>
      <c r="AE115" s="7"/>
    </row>
    <row r="116" spans="1:31" s="8" customFormat="1" ht="13" x14ac:dyDescent="0.25">
      <c r="A116" s="963" t="s">
        <v>123</v>
      </c>
      <c r="B116" s="964"/>
      <c r="C116" s="964"/>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4"/>
      <c r="AA116" s="964"/>
      <c r="AB116" s="964"/>
      <c r="AC116" s="964"/>
      <c r="AD116" s="965"/>
      <c r="AE116" s="7"/>
    </row>
    <row r="117" spans="1:31" ht="12.75" customHeight="1" x14ac:dyDescent="0.25">
      <c r="A117" s="856" t="s">
        <v>388</v>
      </c>
      <c r="B117" s="1025"/>
      <c r="C117" s="1025"/>
      <c r="D117" s="1025"/>
      <c r="E117" s="1025"/>
      <c r="F117" s="1025"/>
      <c r="G117" s="1025"/>
      <c r="H117" s="1025"/>
      <c r="I117" s="1025"/>
      <c r="J117" s="1025"/>
      <c r="K117" s="1025"/>
      <c r="L117" s="1025"/>
      <c r="M117" s="1025"/>
      <c r="N117" s="1025"/>
      <c r="O117" s="1025"/>
      <c r="P117" s="1025"/>
      <c r="Q117" s="1025"/>
      <c r="R117" s="1025"/>
      <c r="S117" s="1025"/>
      <c r="T117" s="1025"/>
      <c r="U117" s="1026">
        <v>0.9</v>
      </c>
      <c r="V117" s="1027"/>
      <c r="W117" s="1028">
        <f>0.9*$W$115</f>
        <v>0</v>
      </c>
      <c r="X117" s="1029"/>
      <c r="Y117" s="1029"/>
      <c r="Z117" s="1029"/>
      <c r="AA117" s="1029"/>
      <c r="AB117" s="1029"/>
      <c r="AC117" s="1029"/>
      <c r="AD117" s="1030"/>
      <c r="AE117" s="20"/>
    </row>
    <row r="118" spans="1:31" ht="13" x14ac:dyDescent="0.25">
      <c r="A118" s="865" t="s">
        <v>23</v>
      </c>
      <c r="B118" s="866"/>
      <c r="C118" s="866"/>
      <c r="D118" s="866"/>
      <c r="E118" s="866"/>
      <c r="F118" s="866"/>
      <c r="G118" s="866"/>
      <c r="H118" s="866"/>
      <c r="I118" s="866"/>
      <c r="J118" s="866"/>
      <c r="K118" s="866"/>
      <c r="L118" s="866"/>
      <c r="M118" s="866"/>
      <c r="N118" s="866"/>
      <c r="O118" s="866"/>
      <c r="P118" s="866"/>
      <c r="Q118" s="866"/>
      <c r="R118" s="866"/>
      <c r="S118" s="866"/>
      <c r="T118" s="866"/>
      <c r="U118" s="1031">
        <f>100%-$U$117</f>
        <v>9.9999999999999978E-2</v>
      </c>
      <c r="V118" s="1032"/>
      <c r="W118" s="1028">
        <f>0.1*$W$115</f>
        <v>0</v>
      </c>
      <c r="X118" s="1029"/>
      <c r="Y118" s="1029"/>
      <c r="Z118" s="1029"/>
      <c r="AA118" s="1029"/>
      <c r="AB118" s="1029"/>
      <c r="AC118" s="1029"/>
      <c r="AD118" s="1030"/>
      <c r="AE118" s="20"/>
    </row>
    <row r="119" spans="1:31" s="17" customFormat="1" ht="13" x14ac:dyDescent="0.25">
      <c r="A119" s="963" t="s">
        <v>98</v>
      </c>
      <c r="B119" s="964"/>
      <c r="C119" s="964"/>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4"/>
      <c r="AA119" s="964"/>
      <c r="AB119" s="964"/>
      <c r="AC119" s="964"/>
      <c r="AD119" s="965"/>
      <c r="AE119" s="20"/>
    </row>
    <row r="120" spans="1:31" s="21" customFormat="1" ht="51.65" customHeight="1" x14ac:dyDescent="0.25">
      <c r="A120" s="100" t="s">
        <v>74</v>
      </c>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968"/>
      <c r="X120" s="968"/>
      <c r="Y120" s="968"/>
      <c r="Z120" s="968"/>
      <c r="AA120" s="968"/>
      <c r="AB120" s="968"/>
      <c r="AC120" s="968"/>
      <c r="AD120" s="969"/>
      <c r="AE120" s="74"/>
    </row>
    <row r="121" spans="1:31" s="21" customFormat="1" ht="13" x14ac:dyDescent="0.25">
      <c r="A121" s="88" t="s">
        <v>253</v>
      </c>
      <c r="B121" s="1045" t="s">
        <v>257</v>
      </c>
      <c r="C121" s="1046"/>
      <c r="D121" s="1046"/>
      <c r="E121" s="1046"/>
      <c r="F121" s="1046"/>
      <c r="G121" s="1046"/>
      <c r="H121" s="1046"/>
      <c r="I121" s="1046"/>
      <c r="J121" s="1046"/>
      <c r="K121" s="1046"/>
      <c r="L121" s="1046"/>
      <c r="M121" s="1046"/>
      <c r="N121" s="1046"/>
      <c r="O121" s="1046"/>
      <c r="P121" s="1046"/>
      <c r="Q121" s="1046"/>
      <c r="R121" s="1046"/>
      <c r="S121" s="1046"/>
      <c r="T121" s="1046"/>
      <c r="U121" s="1046"/>
      <c r="V121" s="1047"/>
      <c r="W121" s="803"/>
      <c r="X121" s="804"/>
      <c r="Y121" s="804"/>
      <c r="Z121" s="804"/>
      <c r="AA121" s="804"/>
      <c r="AB121" s="804"/>
      <c r="AC121" s="804"/>
      <c r="AD121" s="805"/>
      <c r="AE121" s="20"/>
    </row>
    <row r="122" spans="1:31" ht="13" customHeight="1" x14ac:dyDescent="0.3">
      <c r="A122" s="87"/>
      <c r="B122" s="806" t="s">
        <v>271</v>
      </c>
      <c r="C122" s="807"/>
      <c r="D122" s="807"/>
      <c r="E122" s="807"/>
      <c r="F122" s="807"/>
      <c r="G122" s="807"/>
      <c r="H122" s="807"/>
      <c r="I122" s="807"/>
      <c r="J122" s="808"/>
      <c r="K122" s="790"/>
      <c r="L122" s="791"/>
      <c r="M122" s="792"/>
      <c r="N122" s="793" t="s">
        <v>256</v>
      </c>
      <c r="O122" s="794"/>
      <c r="P122" s="794"/>
      <c r="Q122" s="794"/>
      <c r="R122" s="794"/>
      <c r="S122" s="795"/>
      <c r="T122" s="795"/>
      <c r="U122" s="795"/>
      <c r="V122" s="796"/>
      <c r="W122" s="797"/>
      <c r="X122" s="798"/>
      <c r="Y122" s="798"/>
      <c r="Z122" s="798"/>
      <c r="AA122" s="798"/>
      <c r="AB122" s="798"/>
      <c r="AC122" s="798"/>
      <c r="AD122" s="799"/>
    </row>
    <row r="123" spans="1:31" s="21" customFormat="1" ht="13" x14ac:dyDescent="0.25">
      <c r="A123" s="91" t="s">
        <v>254</v>
      </c>
      <c r="B123" s="800" t="s">
        <v>258</v>
      </c>
      <c r="C123" s="801"/>
      <c r="D123" s="801"/>
      <c r="E123" s="801"/>
      <c r="F123" s="801"/>
      <c r="G123" s="801"/>
      <c r="H123" s="801"/>
      <c r="I123" s="801"/>
      <c r="J123" s="801"/>
      <c r="K123" s="801"/>
      <c r="L123" s="801"/>
      <c r="M123" s="801"/>
      <c r="N123" s="801"/>
      <c r="O123" s="801"/>
      <c r="P123" s="801"/>
      <c r="Q123" s="801"/>
      <c r="R123" s="801"/>
      <c r="S123" s="801"/>
      <c r="T123" s="801"/>
      <c r="U123" s="801"/>
      <c r="V123" s="802"/>
      <c r="W123" s="803"/>
      <c r="X123" s="804"/>
      <c r="Y123" s="804"/>
      <c r="Z123" s="804"/>
      <c r="AA123" s="804"/>
      <c r="AB123" s="804"/>
      <c r="AC123" s="804"/>
      <c r="AD123" s="805"/>
      <c r="AE123" s="20"/>
    </row>
    <row r="124" spans="1:31" ht="13" customHeight="1" x14ac:dyDescent="0.3">
      <c r="A124" s="90"/>
      <c r="B124" s="806" t="s">
        <v>279</v>
      </c>
      <c r="C124" s="807"/>
      <c r="D124" s="807"/>
      <c r="E124" s="807"/>
      <c r="F124" s="807"/>
      <c r="G124" s="807"/>
      <c r="H124" s="807"/>
      <c r="I124" s="807"/>
      <c r="J124" s="808"/>
      <c r="K124" s="790"/>
      <c r="L124" s="791"/>
      <c r="M124" s="792"/>
      <c r="N124" s="793" t="s">
        <v>280</v>
      </c>
      <c r="O124" s="794"/>
      <c r="P124" s="794"/>
      <c r="Q124" s="794"/>
      <c r="R124" s="794"/>
      <c r="S124" s="795"/>
      <c r="T124" s="795"/>
      <c r="U124" s="795"/>
      <c r="V124" s="796"/>
      <c r="W124" s="797"/>
      <c r="X124" s="798"/>
      <c r="Y124" s="798"/>
      <c r="Z124" s="798"/>
      <c r="AA124" s="798"/>
      <c r="AB124" s="798"/>
      <c r="AC124" s="798"/>
      <c r="AD124" s="799"/>
    </row>
    <row r="125" spans="1:31" ht="13" customHeight="1" x14ac:dyDescent="0.3">
      <c r="A125" s="90"/>
      <c r="B125" s="806" t="s">
        <v>286</v>
      </c>
      <c r="C125" s="807"/>
      <c r="D125" s="807"/>
      <c r="E125" s="807"/>
      <c r="F125" s="807"/>
      <c r="G125" s="807"/>
      <c r="H125" s="807"/>
      <c r="I125" s="807"/>
      <c r="J125" s="808"/>
      <c r="K125" s="812">
        <f>$W$115</f>
        <v>0</v>
      </c>
      <c r="L125" s="813"/>
      <c r="M125" s="814"/>
      <c r="N125" s="793" t="s">
        <v>282</v>
      </c>
      <c r="O125" s="794"/>
      <c r="P125" s="794"/>
      <c r="Q125" s="794"/>
      <c r="R125" s="794"/>
      <c r="S125" s="815">
        <f>$W$12</f>
        <v>0</v>
      </c>
      <c r="T125" s="816"/>
      <c r="U125" s="816"/>
      <c r="V125" s="817"/>
      <c r="W125" s="797"/>
      <c r="X125" s="798"/>
      <c r="Y125" s="798"/>
      <c r="Z125" s="798"/>
      <c r="AA125" s="798"/>
      <c r="AB125" s="798"/>
      <c r="AC125" s="798"/>
      <c r="AD125" s="799"/>
    </row>
    <row r="126" spans="1:31" ht="13" customHeight="1" x14ac:dyDescent="0.3">
      <c r="A126" s="90"/>
      <c r="B126" s="806" t="s">
        <v>287</v>
      </c>
      <c r="C126" s="807"/>
      <c r="D126" s="807"/>
      <c r="E126" s="807"/>
      <c r="F126" s="807"/>
      <c r="G126" s="807"/>
      <c r="H126" s="807"/>
      <c r="I126" s="807"/>
      <c r="J126" s="808"/>
      <c r="K126" s="818"/>
      <c r="L126" s="819"/>
      <c r="M126" s="820"/>
      <c r="N126" s="793" t="s">
        <v>281</v>
      </c>
      <c r="O126" s="794"/>
      <c r="P126" s="794"/>
      <c r="Q126" s="794"/>
      <c r="R126" s="794"/>
      <c r="S126" s="795"/>
      <c r="T126" s="795"/>
      <c r="U126" s="795"/>
      <c r="V126" s="796"/>
      <c r="W126" s="797"/>
      <c r="X126" s="798"/>
      <c r="Y126" s="798"/>
      <c r="Z126" s="798"/>
      <c r="AA126" s="798"/>
      <c r="AB126" s="798"/>
      <c r="AC126" s="798"/>
      <c r="AD126" s="799"/>
    </row>
    <row r="127" spans="1:31" ht="13" customHeight="1" x14ac:dyDescent="0.3">
      <c r="A127" s="90"/>
      <c r="B127" s="806" t="s">
        <v>283</v>
      </c>
      <c r="C127" s="807"/>
      <c r="D127" s="807"/>
      <c r="E127" s="807"/>
      <c r="F127" s="807"/>
      <c r="G127" s="807"/>
      <c r="H127" s="807"/>
      <c r="I127" s="807"/>
      <c r="J127" s="808"/>
      <c r="K127" s="821">
        <f>$K$149+$K$150+$K$151</f>
        <v>0</v>
      </c>
      <c r="L127" s="822"/>
      <c r="M127" s="823"/>
      <c r="N127" s="793" t="s">
        <v>284</v>
      </c>
      <c r="O127" s="794"/>
      <c r="P127" s="794"/>
      <c r="Q127" s="794"/>
      <c r="R127" s="794"/>
      <c r="S127" s="824">
        <v>1000000</v>
      </c>
      <c r="T127" s="824"/>
      <c r="U127" s="824"/>
      <c r="V127" s="825"/>
      <c r="W127" s="797"/>
      <c r="X127" s="798"/>
      <c r="Y127" s="798"/>
      <c r="Z127" s="798"/>
      <c r="AA127" s="798"/>
      <c r="AB127" s="798"/>
      <c r="AC127" s="798"/>
      <c r="AD127" s="799"/>
    </row>
    <row r="128" spans="1:31" s="21" customFormat="1" ht="13" x14ac:dyDescent="0.25">
      <c r="A128" s="826" t="s">
        <v>285</v>
      </c>
      <c r="B128" s="827"/>
      <c r="C128" s="827"/>
      <c r="D128" s="827"/>
      <c r="E128" s="827"/>
      <c r="F128" s="827"/>
      <c r="G128" s="827"/>
      <c r="H128" s="827"/>
      <c r="I128" s="827"/>
      <c r="J128" s="827"/>
      <c r="K128" s="827"/>
      <c r="L128" s="827"/>
      <c r="M128" s="827"/>
      <c r="N128" s="827"/>
      <c r="O128" s="827"/>
      <c r="P128" s="827"/>
      <c r="Q128" s="827"/>
      <c r="R128" s="827"/>
      <c r="S128" s="827"/>
      <c r="T128" s="827"/>
      <c r="U128" s="827"/>
      <c r="V128" s="828"/>
      <c r="W128" s="829"/>
      <c r="X128" s="829"/>
      <c r="Y128" s="829"/>
      <c r="Z128" s="829"/>
      <c r="AA128" s="829"/>
      <c r="AB128" s="829"/>
      <c r="AC128" s="829"/>
      <c r="AD128" s="829"/>
      <c r="AE128" s="20"/>
    </row>
    <row r="129" spans="1:31" s="21" customFormat="1" ht="13" x14ac:dyDescent="0.25">
      <c r="A129" s="89" t="s">
        <v>255</v>
      </c>
      <c r="B129" s="809" t="s">
        <v>75</v>
      </c>
      <c r="C129" s="810"/>
      <c r="D129" s="810"/>
      <c r="E129" s="810"/>
      <c r="F129" s="810"/>
      <c r="G129" s="810"/>
      <c r="H129" s="810"/>
      <c r="I129" s="810"/>
      <c r="J129" s="810"/>
      <c r="K129" s="810"/>
      <c r="L129" s="810"/>
      <c r="M129" s="810"/>
      <c r="N129" s="810"/>
      <c r="O129" s="810"/>
      <c r="P129" s="810"/>
      <c r="Q129" s="810"/>
      <c r="R129" s="810"/>
      <c r="S129" s="810"/>
      <c r="T129" s="810"/>
      <c r="U129" s="810"/>
      <c r="V129" s="811"/>
      <c r="W129" s="803"/>
      <c r="X129" s="804"/>
      <c r="Y129" s="804"/>
      <c r="Z129" s="804"/>
      <c r="AA129" s="804"/>
      <c r="AB129" s="804"/>
      <c r="AC129" s="804"/>
      <c r="AD129" s="805"/>
      <c r="AE129" s="20"/>
    </row>
    <row r="130" spans="1:31" ht="8.15" customHeight="1" x14ac:dyDescent="0.25">
      <c r="W130" s="2"/>
      <c r="X130" s="2"/>
      <c r="Y130" s="2"/>
      <c r="Z130" s="2"/>
      <c r="AA130" s="2"/>
    </row>
    <row r="131" spans="1:31" ht="13" x14ac:dyDescent="0.25">
      <c r="A131" s="23" t="s">
        <v>24</v>
      </c>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5"/>
    </row>
    <row r="132" spans="1:31" ht="13" x14ac:dyDescent="0.25">
      <c r="A132" s="26" t="s">
        <v>41</v>
      </c>
      <c r="B132" s="27"/>
      <c r="C132" s="27"/>
      <c r="D132" s="27"/>
      <c r="E132" s="27"/>
      <c r="F132" s="27"/>
      <c r="G132" s="27"/>
      <c r="H132" s="27"/>
      <c r="I132" s="27"/>
      <c r="J132" s="27"/>
      <c r="K132" s="27"/>
      <c r="L132" s="27"/>
      <c r="M132" s="27"/>
      <c r="N132" s="27"/>
      <c r="O132" s="27"/>
      <c r="P132" s="27"/>
      <c r="Q132" s="27"/>
      <c r="R132" s="27"/>
      <c r="S132" s="27"/>
      <c r="T132" s="27"/>
      <c r="U132" s="27"/>
      <c r="V132" s="27"/>
      <c r="W132" s="2"/>
      <c r="X132" s="2"/>
      <c r="Y132" s="2"/>
      <c r="Z132" s="2"/>
      <c r="AA132" s="2"/>
    </row>
    <row r="133" spans="1:31" ht="13" x14ac:dyDescent="0.25">
      <c r="A133" s="28"/>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30"/>
    </row>
    <row r="134" spans="1:31" ht="13" x14ac:dyDescent="0.25">
      <c r="A134" s="3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3"/>
    </row>
    <row r="135" spans="1:31" ht="13" x14ac:dyDescent="0.25">
      <c r="A135" s="31"/>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3"/>
    </row>
    <row r="136" spans="1:31" ht="13" x14ac:dyDescent="0.25">
      <c r="A136" s="34"/>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6"/>
    </row>
    <row r="137" spans="1:31" ht="8.15" customHeight="1" x14ac:dyDescent="0.25">
      <c r="W137" s="2"/>
      <c r="X137" s="2"/>
      <c r="Y137" s="2"/>
      <c r="Z137" s="2"/>
      <c r="AA137" s="2"/>
    </row>
    <row r="138" spans="1:31" s="9" customFormat="1" ht="13" x14ac:dyDescent="0.25">
      <c r="A138" s="23" t="s">
        <v>25</v>
      </c>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5"/>
    </row>
    <row r="139" spans="1:31" s="9" customFormat="1" ht="13.9" customHeight="1" x14ac:dyDescent="0.25">
      <c r="A139" s="2"/>
      <c r="B139" s="2"/>
      <c r="C139" s="2"/>
      <c r="D139" s="2"/>
      <c r="E139" s="2"/>
      <c r="F139" s="2"/>
      <c r="G139" s="2"/>
      <c r="H139" s="2"/>
      <c r="I139" s="2"/>
      <c r="J139" s="2"/>
      <c r="K139" s="2"/>
      <c r="L139" s="2"/>
      <c r="M139" s="2"/>
      <c r="N139" s="2"/>
      <c r="O139" s="2"/>
      <c r="P139" s="2"/>
      <c r="Q139" s="2"/>
      <c r="R139" s="2"/>
      <c r="S139" s="2"/>
      <c r="T139" s="2"/>
      <c r="U139" s="2"/>
      <c r="V139" s="2"/>
    </row>
    <row r="140" spans="1:31" ht="14.5" x14ac:dyDescent="0.25">
      <c r="A140" s="957" t="s">
        <v>26</v>
      </c>
      <c r="B140" s="957"/>
      <c r="C140" s="957"/>
      <c r="D140" s="957"/>
      <c r="E140" s="957"/>
      <c r="F140" s="957"/>
      <c r="G140" s="957"/>
      <c r="H140" s="957"/>
      <c r="I140" s="957"/>
      <c r="J140" s="957"/>
      <c r="K140" s="957"/>
      <c r="L140" s="957"/>
      <c r="M140" s="9"/>
      <c r="N140" s="9"/>
      <c r="O140" s="9"/>
      <c r="P140" s="9"/>
      <c r="Q140" s="9"/>
      <c r="R140" s="9"/>
      <c r="S140" s="9"/>
      <c r="T140" s="9"/>
      <c r="U140" s="9"/>
      <c r="V140" s="9"/>
      <c r="W140" s="9"/>
      <c r="X140" s="9"/>
      <c r="Y140" s="9"/>
      <c r="Z140" s="9"/>
      <c r="AA140" s="9"/>
      <c r="AB140" s="9"/>
      <c r="AC140" s="9"/>
      <c r="AD140" s="9"/>
    </row>
    <row r="141" spans="1:31" ht="13" x14ac:dyDescent="0.25">
      <c r="A141" s="10"/>
      <c r="B141" s="10"/>
      <c r="C141" s="10"/>
      <c r="D141" s="10"/>
      <c r="E141" s="10"/>
      <c r="F141" s="10"/>
      <c r="G141" s="10"/>
      <c r="H141" s="10"/>
      <c r="I141" s="10"/>
      <c r="J141" s="10"/>
      <c r="K141" s="10"/>
      <c r="L141" s="10"/>
      <c r="M141" s="9"/>
      <c r="N141" s="9"/>
      <c r="O141" s="9"/>
      <c r="P141" s="9"/>
      <c r="Q141" s="9"/>
      <c r="R141" s="9"/>
      <c r="S141" s="9"/>
      <c r="T141" s="9"/>
      <c r="U141" s="9"/>
      <c r="V141" s="9"/>
      <c r="W141" s="2"/>
      <c r="X141" s="2"/>
      <c r="Y141" s="2"/>
      <c r="Z141" s="2"/>
      <c r="AA141" s="2"/>
    </row>
    <row r="142" spans="1:31" ht="14.5" x14ac:dyDescent="0.25">
      <c r="E142" s="958"/>
      <c r="F142" s="958"/>
      <c r="G142" s="958"/>
      <c r="H142" s="958"/>
      <c r="I142" s="958"/>
      <c r="J142" s="958"/>
      <c r="K142" s="958"/>
      <c r="L142" s="958"/>
      <c r="M142" s="958"/>
      <c r="Q142" s="11"/>
      <c r="R142" s="11"/>
      <c r="S142" s="11"/>
      <c r="T142" s="11"/>
      <c r="U142" s="11"/>
      <c r="V142" s="11"/>
      <c r="W142" s="11"/>
      <c r="X142" s="11"/>
      <c r="Y142" s="11"/>
      <c r="Z142" s="11"/>
      <c r="AA142" s="11"/>
      <c r="AB142" s="11"/>
      <c r="AC142" s="11"/>
    </row>
    <row r="143" spans="1:31" ht="13" x14ac:dyDescent="0.25">
      <c r="E143" s="2" t="s">
        <v>3</v>
      </c>
      <c r="M143" s="12"/>
      <c r="N143" s="12"/>
      <c r="O143" s="12"/>
      <c r="P143" s="12"/>
      <c r="Q143" s="13" t="s">
        <v>40</v>
      </c>
      <c r="S143" s="12"/>
      <c r="T143" s="12"/>
      <c r="U143" s="12"/>
      <c r="V143" s="12"/>
      <c r="W143" s="12"/>
      <c r="X143" s="12"/>
      <c r="Y143" s="12"/>
      <c r="Z143" s="12"/>
      <c r="AA143" s="12"/>
      <c r="AB143" s="12"/>
      <c r="AC143" s="12"/>
    </row>
    <row r="144" spans="1:31" ht="13" x14ac:dyDescent="0.25">
      <c r="M144" s="12"/>
      <c r="N144" s="12"/>
      <c r="O144" s="12"/>
      <c r="P144" s="12"/>
      <c r="Q144" s="12"/>
      <c r="R144" s="14"/>
      <c r="S144" s="12"/>
      <c r="T144" s="12"/>
      <c r="U144" s="12"/>
      <c r="V144" s="12"/>
      <c r="W144" s="12"/>
      <c r="X144" s="12"/>
      <c r="Y144" s="12"/>
      <c r="Z144" s="12"/>
      <c r="AA144" s="12"/>
      <c r="AB144" s="12"/>
      <c r="AC144" s="12"/>
    </row>
    <row r="145" spans="1:31" ht="13" x14ac:dyDescent="0.25">
      <c r="M145" s="12"/>
      <c r="N145" s="12"/>
      <c r="O145" s="12"/>
      <c r="P145" s="12"/>
      <c r="Q145" s="12"/>
      <c r="R145" s="14"/>
      <c r="S145" s="12"/>
      <c r="T145" s="12"/>
      <c r="U145" s="12"/>
      <c r="V145" s="12"/>
      <c r="W145" s="14"/>
      <c r="X145" s="14"/>
      <c r="Y145" s="14"/>
      <c r="Z145" s="14"/>
      <c r="AA145" s="14"/>
      <c r="AB145" s="14"/>
      <c r="AC145" s="14"/>
      <c r="AD145" s="12"/>
    </row>
    <row r="146" spans="1:31" ht="13.15" customHeight="1" x14ac:dyDescent="0.25">
      <c r="A146" s="12"/>
      <c r="B146" s="12"/>
      <c r="C146" s="12"/>
      <c r="D146" s="12"/>
      <c r="E146" s="12"/>
      <c r="F146" s="12"/>
      <c r="G146" s="12"/>
      <c r="H146" s="12"/>
      <c r="I146" s="12"/>
      <c r="J146" s="12"/>
      <c r="K146" s="12"/>
      <c r="L146" s="12"/>
      <c r="M146" s="12"/>
      <c r="N146" s="12"/>
      <c r="O146" s="12"/>
      <c r="P146" s="12"/>
      <c r="Q146" s="12"/>
      <c r="R146" s="14"/>
      <c r="S146" s="14"/>
      <c r="T146" s="14"/>
      <c r="U146" s="14"/>
      <c r="V146" s="14"/>
      <c r="W146" s="12"/>
      <c r="X146" s="12"/>
      <c r="Y146" s="12"/>
      <c r="Z146" s="12"/>
      <c r="AA146" s="12"/>
      <c r="AB146" s="12"/>
      <c r="AC146" s="12"/>
      <c r="AD146" s="12"/>
    </row>
    <row r="147" spans="1:31" s="9" customFormat="1" ht="13" x14ac:dyDescent="0.25">
      <c r="A147" s="12"/>
      <c r="B147" s="12"/>
      <c r="C147" s="12"/>
      <c r="D147" s="12"/>
      <c r="E147" s="12"/>
      <c r="F147" s="12"/>
      <c r="G147" s="12"/>
      <c r="H147" s="12"/>
      <c r="I147" s="12"/>
      <c r="J147" s="12"/>
      <c r="K147" s="12"/>
      <c r="L147" s="12"/>
      <c r="M147" s="12"/>
      <c r="N147" s="12"/>
      <c r="O147" s="12"/>
      <c r="P147" s="12"/>
      <c r="Q147" s="12"/>
      <c r="R147" s="12"/>
      <c r="S147" s="12"/>
      <c r="T147" s="12"/>
      <c r="U147" s="12"/>
      <c r="AD147" s="2"/>
      <c r="AE147" s="2"/>
    </row>
    <row r="148" spans="1:31" ht="14.5" x14ac:dyDescent="0.25">
      <c r="E148" s="15"/>
      <c r="F148" s="15"/>
      <c r="G148" s="15"/>
      <c r="H148" s="15"/>
      <c r="I148" s="15"/>
      <c r="J148" s="15"/>
      <c r="K148" s="15"/>
      <c r="L148" s="15"/>
      <c r="M148" s="15"/>
      <c r="N148" s="9"/>
      <c r="Q148" s="11"/>
      <c r="R148" s="11"/>
      <c r="S148" s="11"/>
      <c r="T148" s="11"/>
      <c r="U148" s="11"/>
      <c r="V148" s="12"/>
      <c r="W148" s="11"/>
      <c r="X148" s="11"/>
      <c r="Y148" s="11"/>
      <c r="Z148" s="11"/>
      <c r="AA148" s="11"/>
      <c r="AB148" s="11"/>
      <c r="AC148" s="11"/>
    </row>
    <row r="149" spans="1:31" ht="13" x14ac:dyDescent="0.25">
      <c r="A149" s="9"/>
      <c r="B149" s="9"/>
      <c r="C149" s="9"/>
      <c r="D149" s="9"/>
      <c r="E149" s="2" t="s">
        <v>3</v>
      </c>
      <c r="M149" s="12"/>
      <c r="O149" s="9"/>
      <c r="P149" s="9"/>
      <c r="Q149" s="16" t="s">
        <v>27</v>
      </c>
      <c r="R149" s="9"/>
      <c r="S149" s="16"/>
      <c r="T149" s="16"/>
      <c r="U149" s="16"/>
      <c r="V149" s="16"/>
      <c r="W149" s="2"/>
      <c r="X149" s="2"/>
      <c r="Y149" s="2"/>
      <c r="Z149" s="2"/>
      <c r="AA149" s="2"/>
    </row>
    <row r="150" spans="1:31" ht="13" x14ac:dyDescent="0.25">
      <c r="Q150" s="2" t="s">
        <v>28</v>
      </c>
      <c r="W150" s="2"/>
      <c r="X150" s="2"/>
      <c r="Y150" s="2"/>
      <c r="Z150" s="2"/>
      <c r="AA150" s="2"/>
    </row>
    <row r="151" spans="1:31" ht="16.899999999999999" customHeight="1" x14ac:dyDescent="0.25">
      <c r="M151" s="12"/>
      <c r="N151" s="12"/>
    </row>
  </sheetData>
  <sheetProtection selectLockedCells="1"/>
  <mergeCells count="289">
    <mergeCell ref="B121:V121"/>
    <mergeCell ref="W121:AD121"/>
    <mergeCell ref="B122:J122"/>
    <mergeCell ref="A115:V115"/>
    <mergeCell ref="W115:Z115"/>
    <mergeCell ref="AA115:AD115"/>
    <mergeCell ref="I97:M97"/>
    <mergeCell ref="W102:AD102"/>
    <mergeCell ref="W112:AD112"/>
    <mergeCell ref="W113:AD113"/>
    <mergeCell ref="W114:AD114"/>
    <mergeCell ref="B105:Q105"/>
    <mergeCell ref="R105:V105"/>
    <mergeCell ref="B106:Q106"/>
    <mergeCell ref="R106:V106"/>
    <mergeCell ref="AA103:AD103"/>
    <mergeCell ref="A99:V99"/>
    <mergeCell ref="A102:V102"/>
    <mergeCell ref="W100:Z100"/>
    <mergeCell ref="AA100:AD100"/>
    <mergeCell ref="A119:AD119"/>
    <mergeCell ref="A103:V103"/>
    <mergeCell ref="A104:V104"/>
    <mergeCell ref="W106:AD106"/>
    <mergeCell ref="O74:V74"/>
    <mergeCell ref="A116:AD116"/>
    <mergeCell ref="A117:T117"/>
    <mergeCell ref="U117:V117"/>
    <mergeCell ref="W117:AD117"/>
    <mergeCell ref="A118:T118"/>
    <mergeCell ref="U118:V118"/>
    <mergeCell ref="W118:AD118"/>
    <mergeCell ref="W80:Z80"/>
    <mergeCell ref="AA80:AD80"/>
    <mergeCell ref="W81:Z81"/>
    <mergeCell ref="AA81:AD81"/>
    <mergeCell ref="W79:Z79"/>
    <mergeCell ref="AA79:AD79"/>
    <mergeCell ref="A76:V76"/>
    <mergeCell ref="W76:AD76"/>
    <mergeCell ref="A96:V96"/>
    <mergeCell ref="W97:AD97"/>
    <mergeCell ref="W98:AD98"/>
    <mergeCell ref="W99:AD99"/>
    <mergeCell ref="R97:V97"/>
    <mergeCell ref="W74:AD74"/>
    <mergeCell ref="O75:V75"/>
    <mergeCell ref="W75:AD75"/>
    <mergeCell ref="A84:V84"/>
    <mergeCell ref="W87:AD87"/>
    <mergeCell ref="W88:AD88"/>
    <mergeCell ref="A91:V91"/>
    <mergeCell ref="W91:Z91"/>
    <mergeCell ref="AA91:AD91"/>
    <mergeCell ref="W86:AD86"/>
    <mergeCell ref="A89:V89"/>
    <mergeCell ref="W89:Z89"/>
    <mergeCell ref="AA89:AD89"/>
    <mergeCell ref="W70:Z70"/>
    <mergeCell ref="AA70:AD70"/>
    <mergeCell ref="I71:V71"/>
    <mergeCell ref="W71:AD71"/>
    <mergeCell ref="O72:V72"/>
    <mergeCell ref="W72:AD72"/>
    <mergeCell ref="O73:V73"/>
    <mergeCell ref="W73:AD73"/>
    <mergeCell ref="W103:Z103"/>
    <mergeCell ref="A77:V77"/>
    <mergeCell ref="W77:Z77"/>
    <mergeCell ref="AA77:AD77"/>
    <mergeCell ref="A78:V78"/>
    <mergeCell ref="W78:Z78"/>
    <mergeCell ref="AA78:AD78"/>
    <mergeCell ref="W82:Z82"/>
    <mergeCell ref="AA82:AD82"/>
    <mergeCell ref="A79:V79"/>
    <mergeCell ref="B80:V80"/>
    <mergeCell ref="B81:V81"/>
    <mergeCell ref="A87:V87"/>
    <mergeCell ref="A88:V88"/>
    <mergeCell ref="B82:V82"/>
    <mergeCell ref="A85:V85"/>
    <mergeCell ref="W50:AD50"/>
    <mergeCell ref="W51:AD51"/>
    <mergeCell ref="W52:AD52"/>
    <mergeCell ref="W53:AD53"/>
    <mergeCell ref="W54:AD54"/>
    <mergeCell ref="W55:AD55"/>
    <mergeCell ref="W57:AD57"/>
    <mergeCell ref="W58:AD58"/>
    <mergeCell ref="W59:AD59"/>
    <mergeCell ref="W44:Z44"/>
    <mergeCell ref="AA44:AD44"/>
    <mergeCell ref="A45:AD45"/>
    <mergeCell ref="W46:AD46"/>
    <mergeCell ref="W47:AD47"/>
    <mergeCell ref="W48:AD48"/>
    <mergeCell ref="G49:N49"/>
    <mergeCell ref="O49:V49"/>
    <mergeCell ref="W49:AD49"/>
    <mergeCell ref="A28:L28"/>
    <mergeCell ref="W28:AD28"/>
    <mergeCell ref="A29:L29"/>
    <mergeCell ref="W29:AD29"/>
    <mergeCell ref="A9:AD9"/>
    <mergeCell ref="M22:AD22"/>
    <mergeCell ref="M23:AD23"/>
    <mergeCell ref="M21:AD21"/>
    <mergeCell ref="M24:AD24"/>
    <mergeCell ref="M19:AD19"/>
    <mergeCell ref="M20:AD20"/>
    <mergeCell ref="A10:V10"/>
    <mergeCell ref="W10:AD10"/>
    <mergeCell ref="A11:V11"/>
    <mergeCell ref="W11:AD11"/>
    <mergeCell ref="A17:L17"/>
    <mergeCell ref="M17:AD17"/>
    <mergeCell ref="A140:L140"/>
    <mergeCell ref="E142:M142"/>
    <mergeCell ref="A101:V101"/>
    <mergeCell ref="A90:V90"/>
    <mergeCell ref="W95:Z95"/>
    <mergeCell ref="AA95:AD95"/>
    <mergeCell ref="A93:AD93"/>
    <mergeCell ref="A94:V94"/>
    <mergeCell ref="W94:Z94"/>
    <mergeCell ref="AA94:AD94"/>
    <mergeCell ref="W90:Z90"/>
    <mergeCell ref="AA90:AD90"/>
    <mergeCell ref="W101:Z101"/>
    <mergeCell ref="A100:V100"/>
    <mergeCell ref="A114:V114"/>
    <mergeCell ref="A112:V112"/>
    <mergeCell ref="A113:V113"/>
    <mergeCell ref="W120:AD120"/>
    <mergeCell ref="W96:Z96"/>
    <mergeCell ref="AA96:AD96"/>
    <mergeCell ref="N97:Q97"/>
    <mergeCell ref="B97:H97"/>
    <mergeCell ref="AA101:AD101"/>
    <mergeCell ref="W104:AD104"/>
    <mergeCell ref="A52:F52"/>
    <mergeCell ref="G52:N52"/>
    <mergeCell ref="O52:V52"/>
    <mergeCell ref="A53:N53"/>
    <mergeCell ref="O53:V53"/>
    <mergeCell ref="A68:AD68"/>
    <mergeCell ref="A61:N61"/>
    <mergeCell ref="O61:V61"/>
    <mergeCell ref="A63:N63"/>
    <mergeCell ref="O63:V63"/>
    <mergeCell ref="A65:N65"/>
    <mergeCell ref="O65:V65"/>
    <mergeCell ref="A64:N64"/>
    <mergeCell ref="O64:V64"/>
    <mergeCell ref="A66:N66"/>
    <mergeCell ref="O66:V66"/>
    <mergeCell ref="W62:AD62"/>
    <mergeCell ref="W61:AD61"/>
    <mergeCell ref="W63:AD63"/>
    <mergeCell ref="W64:AD64"/>
    <mergeCell ref="W65:AD65"/>
    <mergeCell ref="W66:AD66"/>
    <mergeCell ref="A59:N59"/>
    <mergeCell ref="O59:V59"/>
    <mergeCell ref="W35:AD35"/>
    <mergeCell ref="W36:AD36"/>
    <mergeCell ref="W37:AD37"/>
    <mergeCell ref="W38:AD38"/>
    <mergeCell ref="A34:V34"/>
    <mergeCell ref="A42:V42"/>
    <mergeCell ref="A43:V43"/>
    <mergeCell ref="A39:V39"/>
    <mergeCell ref="A41:V41"/>
    <mergeCell ref="A40:V40"/>
    <mergeCell ref="W39:AD39"/>
    <mergeCell ref="W40:AD40"/>
    <mergeCell ref="W41:AD41"/>
    <mergeCell ref="W42:AD42"/>
    <mergeCell ref="W43:AD43"/>
    <mergeCell ref="A31:V31"/>
    <mergeCell ref="A32:V32"/>
    <mergeCell ref="W30:AD30"/>
    <mergeCell ref="W31:AD31"/>
    <mergeCell ref="W32:AD32"/>
    <mergeCell ref="W33:AD33"/>
    <mergeCell ref="W34:AD34"/>
    <mergeCell ref="J1:AD1"/>
    <mergeCell ref="A4:AD4"/>
    <mergeCell ref="A5:AD5"/>
    <mergeCell ref="A6:AD6"/>
    <mergeCell ref="A8:AD8"/>
    <mergeCell ref="W12:AD12"/>
    <mergeCell ref="W13:AD13"/>
    <mergeCell ref="A14:L14"/>
    <mergeCell ref="M14:AD14"/>
    <mergeCell ref="A15:L15"/>
    <mergeCell ref="M15:AD15"/>
    <mergeCell ref="A16:L16"/>
    <mergeCell ref="M16:AD16"/>
    <mergeCell ref="M18:AD18"/>
    <mergeCell ref="M25:AD25"/>
    <mergeCell ref="M26:AD26"/>
    <mergeCell ref="M27:AD27"/>
    <mergeCell ref="A33:V33"/>
    <mergeCell ref="A37:V37"/>
    <mergeCell ref="A38:V38"/>
    <mergeCell ref="A35:V35"/>
    <mergeCell ref="A36:V36"/>
    <mergeCell ref="A50:F50"/>
    <mergeCell ref="G50:N50"/>
    <mergeCell ref="O50:V50"/>
    <mergeCell ref="A51:F51"/>
    <mergeCell ref="G51:N51"/>
    <mergeCell ref="O51:V51"/>
    <mergeCell ref="A47:P47"/>
    <mergeCell ref="Q47:V47"/>
    <mergeCell ref="A48:P48"/>
    <mergeCell ref="Q48:V48"/>
    <mergeCell ref="A44:V44"/>
    <mergeCell ref="A54:N54"/>
    <mergeCell ref="W85:Z85"/>
    <mergeCell ref="AA85:AD85"/>
    <mergeCell ref="A83:V83"/>
    <mergeCell ref="W83:Z83"/>
    <mergeCell ref="A95:V95"/>
    <mergeCell ref="A98:V98"/>
    <mergeCell ref="AA83:AD83"/>
    <mergeCell ref="W105:AD105"/>
    <mergeCell ref="W84:Z84"/>
    <mergeCell ref="AA84:AD84"/>
    <mergeCell ref="O54:V54"/>
    <mergeCell ref="A55:N55"/>
    <mergeCell ref="O55:V55"/>
    <mergeCell ref="A60:N60"/>
    <mergeCell ref="O60:V60"/>
    <mergeCell ref="A57:N57"/>
    <mergeCell ref="O57:V57"/>
    <mergeCell ref="A58:N58"/>
    <mergeCell ref="O58:V58"/>
    <mergeCell ref="W56:AD56"/>
    <mergeCell ref="W60:AD60"/>
    <mergeCell ref="W69:AD69"/>
    <mergeCell ref="A70:V70"/>
    <mergeCell ref="W111:AD111"/>
    <mergeCell ref="A109:V109"/>
    <mergeCell ref="A110:V110"/>
    <mergeCell ref="A111:V111"/>
    <mergeCell ref="I108:M108"/>
    <mergeCell ref="N108:Q108"/>
    <mergeCell ref="R108:V108"/>
    <mergeCell ref="W108:AD108"/>
    <mergeCell ref="R107:V107"/>
    <mergeCell ref="B108:H108"/>
    <mergeCell ref="B107:Q107"/>
    <mergeCell ref="W107:AD107"/>
    <mergeCell ref="W109:AD109"/>
    <mergeCell ref="W110:AD110"/>
    <mergeCell ref="B129:V129"/>
    <mergeCell ref="W129:AD129"/>
    <mergeCell ref="B125:J125"/>
    <mergeCell ref="K125:M125"/>
    <mergeCell ref="N125:R125"/>
    <mergeCell ref="S125:V125"/>
    <mergeCell ref="W125:AD125"/>
    <mergeCell ref="B126:J126"/>
    <mergeCell ref="K126:M126"/>
    <mergeCell ref="N126:R126"/>
    <mergeCell ref="S126:V126"/>
    <mergeCell ref="W126:AD126"/>
    <mergeCell ref="B127:J127"/>
    <mergeCell ref="K127:M127"/>
    <mergeCell ref="N127:R127"/>
    <mergeCell ref="S127:V127"/>
    <mergeCell ref="W127:AD127"/>
    <mergeCell ref="A128:V128"/>
    <mergeCell ref="W128:Z128"/>
    <mergeCell ref="AA128:AD128"/>
    <mergeCell ref="K122:M122"/>
    <mergeCell ref="N122:R122"/>
    <mergeCell ref="S122:V122"/>
    <mergeCell ref="W122:AD122"/>
    <mergeCell ref="B123:V123"/>
    <mergeCell ref="W123:AD123"/>
    <mergeCell ref="B124:J124"/>
    <mergeCell ref="K124:M124"/>
    <mergeCell ref="N124:R124"/>
    <mergeCell ref="S124:V124"/>
    <mergeCell ref="W124:AD124"/>
  </mergeCells>
  <dataValidations count="2">
    <dataValidation type="list" allowBlank="1" showInputMessage="1" showErrorMessage="1" sqref="W90" xr:uid="{57E3FDCA-BF1E-49DB-BA78-E9FA469938BC}">
      <formula1>Validé</formula1>
    </dataValidation>
    <dataValidation type="whole" operator="equal" allowBlank="1" showInputMessage="1" showErrorMessage="1" sqref="R106:V106" xr:uid="{80CF9046-0623-4E68-923A-A7E743749E91}">
      <formula1>500000</formula1>
    </dataValidation>
  </dataValidations>
  <printOptions horizontalCentered="1"/>
  <pageMargins left="0.39370078740157483" right="0.39370078740157483" top="0.59055118110236227" bottom="0.59055118110236227" header="0.31496062992125984" footer="0.31496062992125984"/>
  <pageSetup paperSize="5" scale="90" fitToHeight="2" orientation="portrait" r:id="rId1"/>
  <headerFooter>
    <oddFooter>&amp;LVersion - 2020-08-26</oddFooter>
  </headerFooter>
  <rowBreaks count="1" manualBreakCount="1">
    <brk id="1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95250</xdr:colOff>
                    <xdr:row>35</xdr:row>
                    <xdr:rowOff>0</xdr:rowOff>
                  </from>
                  <to>
                    <xdr:col>1</xdr:col>
                    <xdr:colOff>76200</xdr:colOff>
                    <xdr:row>36</xdr:row>
                    <xdr:rowOff>12700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95250</xdr:colOff>
                    <xdr:row>31</xdr:row>
                    <xdr:rowOff>19050</xdr:rowOff>
                  </from>
                  <to>
                    <xdr:col>1</xdr:col>
                    <xdr:colOff>76200</xdr:colOff>
                    <xdr:row>32</xdr:row>
                    <xdr:rowOff>12700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0</xdr:col>
                    <xdr:colOff>95250</xdr:colOff>
                    <xdr:row>41</xdr:row>
                    <xdr:rowOff>19050</xdr:rowOff>
                  </from>
                  <to>
                    <xdr:col>1</xdr:col>
                    <xdr:colOff>76200</xdr:colOff>
                    <xdr:row>42</xdr:row>
                    <xdr:rowOff>12700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0</xdr:col>
                    <xdr:colOff>95250</xdr:colOff>
                    <xdr:row>30</xdr:row>
                    <xdr:rowOff>0</xdr:rowOff>
                  </from>
                  <to>
                    <xdr:col>1</xdr:col>
                    <xdr:colOff>76200</xdr:colOff>
                    <xdr:row>31</xdr:row>
                    <xdr:rowOff>12700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0</xdr:col>
                    <xdr:colOff>95250</xdr:colOff>
                    <xdr:row>32</xdr:row>
                    <xdr:rowOff>0</xdr:rowOff>
                  </from>
                  <to>
                    <xdr:col>1</xdr:col>
                    <xdr:colOff>76200</xdr:colOff>
                    <xdr:row>33</xdr:row>
                    <xdr:rowOff>12700</xdr:rowOff>
                  </to>
                </anchor>
              </controlPr>
            </control>
          </mc:Choice>
        </mc:AlternateContent>
        <mc:AlternateContent xmlns:mc="http://schemas.openxmlformats.org/markup-compatibility/2006">
          <mc:Choice Requires="x14">
            <control shapeId="25607" r:id="rId9" name="Check Box 7">
              <controlPr defaultSize="0" autoFill="0" autoLine="0" autoPict="0">
                <anchor moveWithCells="1">
                  <from>
                    <xdr:col>0</xdr:col>
                    <xdr:colOff>95250</xdr:colOff>
                    <xdr:row>35</xdr:row>
                    <xdr:rowOff>0</xdr:rowOff>
                  </from>
                  <to>
                    <xdr:col>1</xdr:col>
                    <xdr:colOff>76200</xdr:colOff>
                    <xdr:row>36</xdr:row>
                    <xdr:rowOff>12700</xdr:rowOff>
                  </to>
                </anchor>
              </controlPr>
            </control>
          </mc:Choice>
        </mc:AlternateContent>
        <mc:AlternateContent xmlns:mc="http://schemas.openxmlformats.org/markup-compatibility/2006">
          <mc:Choice Requires="x14">
            <control shapeId="25608" r:id="rId10" name="Check Box 8">
              <controlPr defaultSize="0" autoFill="0" autoLine="0" autoPict="0">
                <anchor moveWithCells="1">
                  <from>
                    <xdr:col>0</xdr:col>
                    <xdr:colOff>95250</xdr:colOff>
                    <xdr:row>42</xdr:row>
                    <xdr:rowOff>19050</xdr:rowOff>
                  </from>
                  <to>
                    <xdr:col>1</xdr:col>
                    <xdr:colOff>76200</xdr:colOff>
                    <xdr:row>43</xdr:row>
                    <xdr:rowOff>12700</xdr:rowOff>
                  </to>
                </anchor>
              </controlPr>
            </control>
          </mc:Choice>
        </mc:AlternateContent>
        <mc:AlternateContent xmlns:mc="http://schemas.openxmlformats.org/markup-compatibility/2006">
          <mc:Choice Requires="x14">
            <control shapeId="25609" r:id="rId11" name="Check Box 9">
              <controlPr defaultSize="0" autoFill="0" autoLine="0" autoPict="0">
                <anchor moveWithCells="1">
                  <from>
                    <xdr:col>0</xdr:col>
                    <xdr:colOff>95250</xdr:colOff>
                    <xdr:row>33</xdr:row>
                    <xdr:rowOff>0</xdr:rowOff>
                  </from>
                  <to>
                    <xdr:col>1</xdr:col>
                    <xdr:colOff>76200</xdr:colOff>
                    <xdr:row>34</xdr:row>
                    <xdr:rowOff>12700</xdr:rowOff>
                  </to>
                </anchor>
              </controlPr>
            </control>
          </mc:Choice>
        </mc:AlternateContent>
        <mc:AlternateContent xmlns:mc="http://schemas.openxmlformats.org/markup-compatibility/2006">
          <mc:Choice Requires="x14">
            <control shapeId="25611" r:id="rId12" name="Check Box 11">
              <controlPr defaultSize="0" autoFill="0" autoLine="0" autoPict="0">
                <anchor moveWithCells="1">
                  <from>
                    <xdr:col>0</xdr:col>
                    <xdr:colOff>95250</xdr:colOff>
                    <xdr:row>34</xdr:row>
                    <xdr:rowOff>0</xdr:rowOff>
                  </from>
                  <to>
                    <xdr:col>1</xdr:col>
                    <xdr:colOff>76200</xdr:colOff>
                    <xdr:row>34</xdr:row>
                    <xdr:rowOff>209550</xdr:rowOff>
                  </to>
                </anchor>
              </controlPr>
            </control>
          </mc:Choice>
        </mc:AlternateContent>
        <mc:AlternateContent xmlns:mc="http://schemas.openxmlformats.org/markup-compatibility/2006">
          <mc:Choice Requires="x14">
            <control shapeId="25613" r:id="rId13" name="Check Box 13">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14" r:id="rId14" name="Check Box 14">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15" r:id="rId15" name="Check Box 15">
              <controlPr defaultSize="0" autoFill="0" autoLine="0" autoPict="0">
                <anchor moveWithCells="1">
                  <from>
                    <xdr:col>0</xdr:col>
                    <xdr:colOff>95250</xdr:colOff>
                    <xdr:row>37</xdr:row>
                    <xdr:rowOff>0</xdr:rowOff>
                  </from>
                  <to>
                    <xdr:col>1</xdr:col>
                    <xdr:colOff>76200</xdr:colOff>
                    <xdr:row>37</xdr:row>
                    <xdr:rowOff>209550</xdr:rowOff>
                  </to>
                </anchor>
              </controlPr>
            </control>
          </mc:Choice>
        </mc:AlternateContent>
        <mc:AlternateContent xmlns:mc="http://schemas.openxmlformats.org/markup-compatibility/2006">
          <mc:Choice Requires="x14">
            <control shapeId="25616" r:id="rId16" name="Check Box 16">
              <controlPr defaultSize="0" autoFill="0" autoLine="0" autoPict="0">
                <anchor moveWithCells="1">
                  <from>
                    <xdr:col>0</xdr:col>
                    <xdr:colOff>95250</xdr:colOff>
                    <xdr:row>37</xdr:row>
                    <xdr:rowOff>0</xdr:rowOff>
                  </from>
                  <to>
                    <xdr:col>1</xdr:col>
                    <xdr:colOff>76200</xdr:colOff>
                    <xdr:row>37</xdr:row>
                    <xdr:rowOff>209550</xdr:rowOff>
                  </to>
                </anchor>
              </controlPr>
            </control>
          </mc:Choice>
        </mc:AlternateContent>
        <mc:AlternateContent xmlns:mc="http://schemas.openxmlformats.org/markup-compatibility/2006">
          <mc:Choice Requires="x14">
            <control shapeId="25619" r:id="rId17" name="Check Box 19">
              <controlPr defaultSize="0" autoFill="0" autoLine="0" autoPict="0">
                <anchor moveWithCells="1">
                  <from>
                    <xdr:col>0</xdr:col>
                    <xdr:colOff>95250</xdr:colOff>
                    <xdr:row>38</xdr:row>
                    <xdr:rowOff>0</xdr:rowOff>
                  </from>
                  <to>
                    <xdr:col>1</xdr:col>
                    <xdr:colOff>76200</xdr:colOff>
                    <xdr:row>38</xdr:row>
                    <xdr:rowOff>209550</xdr:rowOff>
                  </to>
                </anchor>
              </controlPr>
            </control>
          </mc:Choice>
        </mc:AlternateContent>
        <mc:AlternateContent xmlns:mc="http://schemas.openxmlformats.org/markup-compatibility/2006">
          <mc:Choice Requires="x14">
            <control shapeId="25620" r:id="rId18" name="Check Box 20">
              <controlPr defaultSize="0" autoFill="0" autoLine="0" autoPict="0">
                <anchor moveWithCells="1">
                  <from>
                    <xdr:col>0</xdr:col>
                    <xdr:colOff>95250</xdr:colOff>
                    <xdr:row>38</xdr:row>
                    <xdr:rowOff>0</xdr:rowOff>
                  </from>
                  <to>
                    <xdr:col>1</xdr:col>
                    <xdr:colOff>76200</xdr:colOff>
                    <xdr:row>38</xdr:row>
                    <xdr:rowOff>209550</xdr:rowOff>
                  </to>
                </anchor>
              </controlPr>
            </control>
          </mc:Choice>
        </mc:AlternateContent>
        <mc:AlternateContent xmlns:mc="http://schemas.openxmlformats.org/markup-compatibility/2006">
          <mc:Choice Requires="x14">
            <control shapeId="25621" r:id="rId19" name="Check Box 21">
              <controlPr defaultSize="0" autoFill="0" autoLine="0" autoPict="0">
                <anchor moveWithCells="1">
                  <from>
                    <xdr:col>0</xdr:col>
                    <xdr:colOff>95250</xdr:colOff>
                    <xdr:row>40</xdr:row>
                    <xdr:rowOff>0</xdr:rowOff>
                  </from>
                  <to>
                    <xdr:col>1</xdr:col>
                    <xdr:colOff>76200</xdr:colOff>
                    <xdr:row>41</xdr:row>
                    <xdr:rowOff>12700</xdr:rowOff>
                  </to>
                </anchor>
              </controlPr>
            </control>
          </mc:Choice>
        </mc:AlternateContent>
        <mc:AlternateContent xmlns:mc="http://schemas.openxmlformats.org/markup-compatibility/2006">
          <mc:Choice Requires="x14">
            <control shapeId="25622" r:id="rId20" name="Check Box 22">
              <controlPr defaultSize="0" autoFill="0" autoLine="0" autoPict="0">
                <anchor moveWithCells="1">
                  <from>
                    <xdr:col>0</xdr:col>
                    <xdr:colOff>95250</xdr:colOff>
                    <xdr:row>40</xdr:row>
                    <xdr:rowOff>0</xdr:rowOff>
                  </from>
                  <to>
                    <xdr:col>1</xdr:col>
                    <xdr:colOff>76200</xdr:colOff>
                    <xdr:row>41</xdr:row>
                    <xdr:rowOff>12700</xdr:rowOff>
                  </to>
                </anchor>
              </controlPr>
            </control>
          </mc:Choice>
        </mc:AlternateContent>
        <mc:AlternateContent xmlns:mc="http://schemas.openxmlformats.org/markup-compatibility/2006">
          <mc:Choice Requires="x14">
            <control shapeId="25635" r:id="rId21" name="Check Box 35">
              <controlPr defaultSize="0" autoFill="0" autoLine="0" autoPict="0">
                <anchor moveWithCells="1">
                  <from>
                    <xdr:col>0</xdr:col>
                    <xdr:colOff>95250</xdr:colOff>
                    <xdr:row>39</xdr:row>
                    <xdr:rowOff>0</xdr:rowOff>
                  </from>
                  <to>
                    <xdr:col>1</xdr:col>
                    <xdr:colOff>76200</xdr:colOff>
                    <xdr:row>39</xdr:row>
                    <xdr:rowOff>209550</xdr:rowOff>
                  </to>
                </anchor>
              </controlPr>
            </control>
          </mc:Choice>
        </mc:AlternateContent>
        <mc:AlternateContent xmlns:mc="http://schemas.openxmlformats.org/markup-compatibility/2006">
          <mc:Choice Requires="x14">
            <control shapeId="25636" r:id="rId22" name="Check Box 36">
              <controlPr defaultSize="0" autoFill="0" autoLine="0" autoPict="0">
                <anchor moveWithCells="1">
                  <from>
                    <xdr:col>0</xdr:col>
                    <xdr:colOff>95250</xdr:colOff>
                    <xdr:row>39</xdr:row>
                    <xdr:rowOff>0</xdr:rowOff>
                  </from>
                  <to>
                    <xdr:col>1</xdr:col>
                    <xdr:colOff>76200</xdr:colOff>
                    <xdr:row>39</xdr:row>
                    <xdr:rowOff>209550</xdr:rowOff>
                  </to>
                </anchor>
              </controlPr>
            </control>
          </mc:Choice>
        </mc:AlternateContent>
        <mc:AlternateContent xmlns:mc="http://schemas.openxmlformats.org/markup-compatibility/2006">
          <mc:Choice Requires="x14">
            <control shapeId="25637" r:id="rId23" name="Check Box 37">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38" r:id="rId24" name="Check Box 38">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39" r:id="rId25" name="Check Box 39">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40" r:id="rId26" name="Check Box 40">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41" r:id="rId27" name="Check Box 41">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42" r:id="rId28" name="Check Box 42">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43" r:id="rId29" name="Check Box 43">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44" r:id="rId30" name="Check Box 44">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45" r:id="rId31" name="Check Box 45">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46" r:id="rId32" name="Check Box 46">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25651" r:id="rId33" name="Check Box 51">
              <controlPr defaultSize="0" autoFill="0" autoLine="0" autoPict="0">
                <anchor moveWithCells="1">
                  <from>
                    <xdr:col>0</xdr:col>
                    <xdr:colOff>95250</xdr:colOff>
                    <xdr:row>42</xdr:row>
                    <xdr:rowOff>19050</xdr:rowOff>
                  </from>
                  <to>
                    <xdr:col>1</xdr:col>
                    <xdr:colOff>76200</xdr:colOff>
                    <xdr:row>43</xdr:row>
                    <xdr:rowOff>12700</xdr:rowOff>
                  </to>
                </anchor>
              </controlPr>
            </control>
          </mc:Choice>
        </mc:AlternateContent>
        <mc:AlternateContent xmlns:mc="http://schemas.openxmlformats.org/markup-compatibility/2006">
          <mc:Choice Requires="x14">
            <control shapeId="25652" r:id="rId34" name="Check Box 52">
              <controlPr defaultSize="0" autoFill="0" autoLine="0" autoPict="0">
                <anchor moveWithCells="1">
                  <from>
                    <xdr:col>0</xdr:col>
                    <xdr:colOff>95250</xdr:colOff>
                    <xdr:row>42</xdr:row>
                    <xdr:rowOff>19050</xdr:rowOff>
                  </from>
                  <to>
                    <xdr:col>1</xdr:col>
                    <xdr:colOff>76200</xdr:colOff>
                    <xdr:row>43</xdr:row>
                    <xdr:rowOff>12700</xdr:rowOff>
                  </to>
                </anchor>
              </controlPr>
            </control>
          </mc:Choice>
        </mc:AlternateContent>
        <mc:AlternateContent xmlns:mc="http://schemas.openxmlformats.org/markup-compatibility/2006">
          <mc:Choice Requires="x14">
            <control shapeId="25653" r:id="rId35" name="Check Box 53">
              <controlPr defaultSize="0" autoFill="0" autoLine="0" autoPict="0">
                <anchor moveWithCells="1">
                  <from>
                    <xdr:col>0</xdr:col>
                    <xdr:colOff>95250</xdr:colOff>
                    <xdr:row>42</xdr:row>
                    <xdr:rowOff>19050</xdr:rowOff>
                  </from>
                  <to>
                    <xdr:col>1</xdr:col>
                    <xdr:colOff>76200</xdr:colOff>
                    <xdr:row>43</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3CC35529-7B07-4752-B1F1-18E9E523FF4B}">
          <x14:formula1>
            <xm:f>Codes!$E$5:$E$7</xm:f>
          </x14:formula1>
          <xm:sqref>AA89:AD89 W87:AD87</xm:sqref>
        </x14:dataValidation>
        <x14:dataValidation type="list" allowBlank="1" showInputMessage="1" showErrorMessage="1" xr:uid="{70E99DC2-2584-4ACA-89B4-BEEFA73F0825}">
          <x14:formula1>
            <xm:f>Codes!$A$5:$A$6</xm:f>
          </x14:formula1>
          <xm:sqref>W28:W29 W31:W43 W123 W121 W128:Z128 W102 W129 W70:Z70 W80:Z82</xm:sqref>
        </x14:dataValidation>
        <x14:dataValidation type="list" allowBlank="1" showInputMessage="1" showErrorMessage="1" xr:uid="{61CD56D8-E257-4F4B-B066-7E5D33E471D5}">
          <x14:formula1>
            <xm:f>Codes!$E$11:$E$14</xm:f>
          </x14:formula1>
          <xm:sqref>AA90:AD90</xm:sqref>
        </x14:dataValidation>
        <x14:dataValidation type="list" allowBlank="1" showInputMessage="1" showErrorMessage="1" xr:uid="{4B6DA282-2E13-495C-B678-D36CBCF34455}">
          <x14:formula1>
            <xm:f>Codes!$E$18:$E$19</xm:f>
          </x14:formula1>
          <xm:sqref>W44:Z44</xm:sqref>
        </x14:dataValidation>
        <x14:dataValidation type="list" allowBlank="1" showInputMessage="1" showErrorMessage="1" xr:uid="{8DA09301-A7FA-4552-ACBC-7C19C37C41AD}">
          <x14:formula1>
            <xm:f>Codes!$C$5:$C$8</xm:f>
          </x14:formula1>
          <xm:sqref>AA71:AA76 AA47:AA48 AA50:AA55 AA57:AA61 AA63:AA66 AA97 AA104:AA110</xm:sqref>
        </x14:dataValidation>
        <x14:dataValidation type="list" allowBlank="1" showInputMessage="1" showErrorMessage="1" xr:uid="{6B44E5B1-7CBC-4F47-9273-A3282FD095D5}">
          <x14:formula1>
            <xm:f>Codes!$C$11:$C$16</xm:f>
          </x14:formula1>
          <xm:sqref>AA44:AD44 AA91:AD91 AA115:AD115</xm:sqref>
        </x14:dataValidation>
        <x14:dataValidation type="list" allowBlank="1" showInputMessage="1" showErrorMessage="1" xr:uid="{FA262984-CBE7-4A14-A025-A87B17538482}">
          <x14:formula1>
            <xm:f>Codes!$C$31:$C$33</xm:f>
          </x14:formula1>
          <xm:sqref>W91:Z91</xm:sqref>
        </x14:dataValidation>
        <x14:dataValidation type="list" allowBlank="1" showInputMessage="1" showErrorMessage="1" xr:uid="{27E8D2CA-66D0-4263-8C40-2B0F1A69A32F}">
          <x14:formula1>
            <xm:f>Codes!$C$5:$C$7</xm:f>
          </x14:formula1>
          <xm:sqref>AA70:AD70 AA77:AD85 AA128:AD128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0BA2-B481-4D5A-869B-65440B60A47E}">
  <dimension ref="A1:AR14"/>
  <sheetViews>
    <sheetView topLeftCell="AA1" workbookViewId="0">
      <selection activeCell="E12" sqref="E12"/>
    </sheetView>
  </sheetViews>
  <sheetFormatPr baseColWidth="10" defaultColWidth="10.7265625" defaultRowHeight="12.5" x14ac:dyDescent="0.25"/>
  <cols>
    <col min="1" max="2" width="10.7265625" style="332"/>
    <col min="3" max="3" width="16.453125" style="332" customWidth="1"/>
    <col min="4" max="4" width="12.1796875" style="332" customWidth="1"/>
    <col min="5" max="5" width="17.7265625" style="332" customWidth="1"/>
    <col min="6" max="6" width="16.453125" style="332" customWidth="1"/>
    <col min="7" max="7" width="13.7265625" style="332" customWidth="1"/>
    <col min="8" max="8" width="15" style="332" customWidth="1"/>
    <col min="9" max="9" width="10.7265625" style="332"/>
    <col min="10" max="10" width="21.26953125" style="332" customWidth="1"/>
    <col min="11" max="11" width="13.1796875" style="332" customWidth="1"/>
    <col min="12" max="12" width="13.453125" style="332" customWidth="1"/>
    <col min="13" max="16" width="10.7265625" style="332"/>
    <col min="17" max="17" width="12.26953125" style="332" customWidth="1"/>
    <col min="18" max="18" width="14.453125" style="332" customWidth="1"/>
    <col min="19" max="19" width="10.7265625" style="332"/>
    <col min="20" max="20" width="12.81640625" style="332" customWidth="1"/>
    <col min="21" max="26" width="10.7265625" style="332"/>
    <col min="27" max="27" width="13.1796875" style="332" customWidth="1"/>
    <col min="28" max="28" width="13.54296875" style="332" customWidth="1"/>
    <col min="29" max="34" width="10.7265625" style="332"/>
    <col min="35" max="35" width="13.54296875" style="332" customWidth="1"/>
    <col min="36" max="36" width="14.26953125" style="332" customWidth="1"/>
    <col min="37" max="37" width="13.54296875" style="332" customWidth="1"/>
    <col min="38" max="38" width="13.453125" style="332" customWidth="1"/>
    <col min="39" max="39" width="12.26953125" style="332" customWidth="1"/>
    <col min="40" max="41" width="10.7265625" style="332"/>
    <col min="42" max="42" width="12.54296875" style="332" customWidth="1"/>
    <col min="43" max="43" width="10.7265625" style="332"/>
    <col min="44" max="44" width="13.1796875" style="332" customWidth="1"/>
    <col min="45" max="45" width="10.7265625" style="332" customWidth="1"/>
    <col min="46" max="51" width="10.7265625" style="332"/>
    <col min="52" max="52" width="14.453125" style="332" customWidth="1"/>
    <col min="53" max="16384" width="10.7265625" style="332"/>
  </cols>
  <sheetData>
    <row r="1" spans="1:44" s="104" customFormat="1" ht="13" thickBot="1" x14ac:dyDescent="0.3">
      <c r="A1" s="1" t="s">
        <v>64</v>
      </c>
      <c r="B1" s="1" t="s">
        <v>64</v>
      </c>
      <c r="C1" s="1" t="s">
        <v>64</v>
      </c>
      <c r="I1" s="1" t="s">
        <v>64</v>
      </c>
      <c r="J1" s="1" t="s">
        <v>64</v>
      </c>
      <c r="K1" s="1" t="s">
        <v>64</v>
      </c>
      <c r="L1" s="1" t="s">
        <v>64</v>
      </c>
      <c r="M1" s="1"/>
      <c r="N1" s="1"/>
      <c r="O1" s="1" t="s">
        <v>64</v>
      </c>
      <c r="P1" s="1" t="s">
        <v>64</v>
      </c>
      <c r="Q1" s="1"/>
      <c r="R1" s="1" t="s">
        <v>64</v>
      </c>
      <c r="S1" s="1" t="s">
        <v>64</v>
      </c>
      <c r="T1" s="1" t="s">
        <v>64</v>
      </c>
      <c r="U1" s="1"/>
      <c r="V1" s="1"/>
      <c r="W1" s="1" t="s">
        <v>64</v>
      </c>
      <c r="Z1" s="1" t="s">
        <v>64</v>
      </c>
      <c r="AE1" s="1"/>
      <c r="AG1" s="1" t="s">
        <v>63</v>
      </c>
      <c r="AH1" s="1" t="s">
        <v>63</v>
      </c>
      <c r="AI1" s="1"/>
      <c r="AL1" s="1"/>
      <c r="AM1" s="1"/>
    </row>
    <row r="2" spans="1:44" s="42" customFormat="1" ht="92.5" thickBot="1" x14ac:dyDescent="0.3">
      <c r="A2" s="38" t="s">
        <v>54</v>
      </c>
      <c r="B2" s="38" t="s">
        <v>99</v>
      </c>
      <c r="C2" s="38" t="s">
        <v>367</v>
      </c>
      <c r="D2" s="39" t="s">
        <v>100</v>
      </c>
      <c r="E2" s="39" t="s">
        <v>101</v>
      </c>
      <c r="F2" s="39" t="s">
        <v>102</v>
      </c>
      <c r="G2" s="38" t="s">
        <v>65</v>
      </c>
      <c r="H2" s="40" t="s">
        <v>103</v>
      </c>
      <c r="I2" s="40" t="s">
        <v>104</v>
      </c>
      <c r="J2" s="40" t="s">
        <v>105</v>
      </c>
      <c r="K2" s="40" t="s">
        <v>107</v>
      </c>
      <c r="L2" s="40" t="s">
        <v>31</v>
      </c>
      <c r="M2" s="40" t="s">
        <v>9</v>
      </c>
      <c r="N2" s="40" t="s">
        <v>106</v>
      </c>
      <c r="O2" s="38" t="s">
        <v>615</v>
      </c>
      <c r="P2" s="38" t="s">
        <v>108</v>
      </c>
      <c r="Q2" s="38" t="s">
        <v>368</v>
      </c>
      <c r="R2" s="38" t="s">
        <v>109</v>
      </c>
      <c r="S2" s="38" t="s">
        <v>110</v>
      </c>
      <c r="T2" s="38" t="s">
        <v>111</v>
      </c>
      <c r="U2" s="38" t="s">
        <v>13</v>
      </c>
      <c r="V2" s="38" t="s">
        <v>390</v>
      </c>
      <c r="W2" s="41" t="s">
        <v>66</v>
      </c>
      <c r="X2" s="37" t="s">
        <v>369</v>
      </c>
      <c r="Y2" s="37" t="s">
        <v>391</v>
      </c>
      <c r="Z2" s="41" t="s">
        <v>67</v>
      </c>
      <c r="AA2" s="41" t="s">
        <v>392</v>
      </c>
      <c r="AB2" s="41" t="s">
        <v>393</v>
      </c>
      <c r="AC2" s="37" t="s">
        <v>394</v>
      </c>
      <c r="AD2" s="38" t="s">
        <v>370</v>
      </c>
      <c r="AE2" s="38" t="s">
        <v>371</v>
      </c>
      <c r="AF2" s="38" t="s">
        <v>372</v>
      </c>
      <c r="AG2" s="38" t="s">
        <v>373</v>
      </c>
      <c r="AH2" s="38" t="s">
        <v>374</v>
      </c>
      <c r="AI2" s="38" t="s">
        <v>375</v>
      </c>
      <c r="AJ2" s="38" t="s">
        <v>376</v>
      </c>
      <c r="AK2" s="37" t="s">
        <v>112</v>
      </c>
      <c r="AL2" s="37" t="s">
        <v>113</v>
      </c>
      <c r="AM2" s="37" t="s">
        <v>114</v>
      </c>
      <c r="AN2" s="37" t="s">
        <v>115</v>
      </c>
      <c r="AO2" s="37" t="s">
        <v>116</v>
      </c>
      <c r="AP2" s="37" t="s">
        <v>117</v>
      </c>
      <c r="AQ2" s="37" t="s">
        <v>377</v>
      </c>
      <c r="AR2" s="41" t="s">
        <v>68</v>
      </c>
    </row>
    <row r="3" spans="1:44" s="331" customFormat="1" ht="32.15" customHeight="1" x14ac:dyDescent="0.25">
      <c r="A3" s="319"/>
      <c r="B3" s="319"/>
      <c r="C3" s="319"/>
      <c r="D3" s="320">
        <f>+Grille_MAG!W10</f>
        <v>0</v>
      </c>
      <c r="E3" s="321">
        <f>+Grille_MAG!W11</f>
        <v>0</v>
      </c>
      <c r="F3" s="322">
        <f>+Grille_MAG!W12</f>
        <v>0</v>
      </c>
      <c r="G3" s="321">
        <f>+Formulaire!AJ14</f>
        <v>0</v>
      </c>
      <c r="H3" s="323">
        <f>IF(Formulaire!AJ36="",Formulaire!AJ33,Formulaire!AJ33&amp;" ("&amp;Formulaire!AJ36&amp;")")</f>
        <v>0</v>
      </c>
      <c r="I3" s="324" t="s">
        <v>561</v>
      </c>
      <c r="J3" s="333">
        <f>+Formulaire!AJ47</f>
        <v>0</v>
      </c>
      <c r="K3" s="325">
        <f>+Formulaire!AJ136</f>
        <v>0</v>
      </c>
      <c r="L3" s="325">
        <f>+Formulaire!AJ140</f>
        <v>0</v>
      </c>
      <c r="M3" s="326">
        <f>+Formulaire!AJ143</f>
        <v>0</v>
      </c>
      <c r="N3" s="326">
        <f>+Formulaire!AJ146</f>
        <v>0</v>
      </c>
      <c r="O3" s="323">
        <f>+Formulaire!AJ149</f>
        <v>0</v>
      </c>
      <c r="P3" s="323">
        <f>IF(Formulaire!AJ153="Autre",Formulaire!AJ157,Formulaire!AJ153)</f>
        <v>0</v>
      </c>
      <c r="Q3" s="327"/>
      <c r="R3" s="323"/>
      <c r="S3" s="323"/>
      <c r="T3" s="323">
        <f>Formulaire!AJ164</f>
        <v>0</v>
      </c>
      <c r="U3" s="323">
        <f>IF(T3="non","",Formulaire!AJ168)</f>
        <v>0</v>
      </c>
      <c r="V3" s="328">
        <f>IF(T3="Non","",Formulaire!AJ171)</f>
        <v>0</v>
      </c>
      <c r="W3" s="329"/>
      <c r="X3" s="323">
        <f>+Formulaire!AJ43</f>
        <v>0</v>
      </c>
      <c r="Y3" s="329">
        <f>+Grille_MAG!W115</f>
        <v>0</v>
      </c>
      <c r="Z3" s="329"/>
      <c r="AA3" s="329"/>
      <c r="AB3" s="330">
        <f>EDATE($AA$3,36)</f>
        <v>1096</v>
      </c>
      <c r="AC3" s="330">
        <f>EDATE($AB$3,24)</f>
        <v>1827</v>
      </c>
      <c r="AD3" s="329"/>
      <c r="AE3" s="329"/>
      <c r="AF3" s="329"/>
      <c r="AG3" s="329"/>
      <c r="AH3" s="329"/>
      <c r="AI3" s="329"/>
      <c r="AJ3" s="329"/>
      <c r="AK3" s="329"/>
      <c r="AL3" s="329"/>
      <c r="AM3" s="329"/>
      <c r="AN3" s="329"/>
      <c r="AO3" s="329"/>
      <c r="AP3" s="329"/>
      <c r="AQ3" s="330">
        <f>EDATE($AP$3,18)</f>
        <v>547</v>
      </c>
      <c r="AR3" s="329"/>
    </row>
    <row r="13" spans="1:44" x14ac:dyDescent="0.25">
      <c r="F13" s="334"/>
    </row>
    <row r="14" spans="1:44" x14ac:dyDescent="0.25">
      <c r="F14" s="33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CB714514831241886212AA4CE17FB2" ma:contentTypeVersion="6" ma:contentTypeDescription="Crée un document." ma:contentTypeScope="" ma:versionID="da61f9fa1f571972825cfd99791b60c6">
  <xsd:schema xmlns:xsd="http://www.w3.org/2001/XMLSchema" xmlns:xs="http://www.w3.org/2001/XMLSchema" xmlns:p="http://schemas.microsoft.com/office/2006/metadata/properties" xmlns:ns2="c09c199b-e34c-4a76-823e-d6d309aabd72" xmlns:ns3="4e6847d7-a186-407d-adb3-8eb91869d4ae" targetNamespace="http://schemas.microsoft.com/office/2006/metadata/properties" ma:root="true" ma:fieldsID="771e24cec7c07ba0892ec00536e86d03" ns2:_="" ns3:_="">
    <xsd:import namespace="c09c199b-e34c-4a76-823e-d6d309aabd72"/>
    <xsd:import namespace="4e6847d7-a186-407d-adb3-8eb91869d4a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9c199b-e34c-4a76-823e-d6d309aabd7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6847d7-a186-407d-adb3-8eb91869d4a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064470-FF00-48AD-BD40-8F9175FDC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9c199b-e34c-4a76-823e-d6d309aabd72"/>
    <ds:schemaRef ds:uri="4e6847d7-a186-407d-adb3-8eb91869d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C0884D-35E1-4DDB-A39C-72A413BA7FB8}">
  <ds:schemaRefs>
    <ds:schemaRef ds:uri="http://schemas.microsoft.com/sharepoint/v3/contenttype/forms"/>
  </ds:schemaRefs>
</ds:datastoreItem>
</file>

<file path=customXml/itemProps3.xml><?xml version="1.0" encoding="utf-8"?>
<ds:datastoreItem xmlns:ds="http://schemas.openxmlformats.org/officeDocument/2006/customXml" ds:itemID="{7DD2357E-B325-4CBB-83D6-DC0EB1F23C8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19</vt:i4>
      </vt:variant>
    </vt:vector>
  </HeadingPairs>
  <TitlesOfParts>
    <vt:vector size="30" baseType="lpstr">
      <vt:lpstr>Formulaire</vt:lpstr>
      <vt:lpstr>Structure financière</vt:lpstr>
      <vt:lpstr>Struct financière SODEC</vt:lpstr>
      <vt:lpstr>Struct récupération SODEC</vt:lpstr>
      <vt:lpstr>Devis de production</vt:lpstr>
      <vt:lpstr>Devis de production - Animation</vt:lpstr>
      <vt:lpstr>Prévisions Ventes &amp;Récupération</vt:lpstr>
      <vt:lpstr>Grille_MAG</vt:lpstr>
      <vt:lpstr>Base_Données</vt:lpstr>
      <vt:lpstr>Publipostage_Annexe</vt:lpstr>
      <vt:lpstr>Codes</vt:lpstr>
      <vt:lpstr>Codes!Catégorie</vt:lpstr>
      <vt:lpstr>Codes!Catégorie_production</vt:lpstr>
      <vt:lpstr>Codes!Crédit_impôt</vt:lpstr>
      <vt:lpstr>'Devis de production'!Impression_des_titres</vt:lpstr>
      <vt:lpstr>'Devis de production - Animation'!Impression_des_titres</vt:lpstr>
      <vt:lpstr>Formulaire!Impression_des_titres</vt:lpstr>
      <vt:lpstr>Codes!Oui</vt:lpstr>
      <vt:lpstr>Codes!Oui_non</vt:lpstr>
      <vt:lpstr>Codes!Pourcentage</vt:lpstr>
      <vt:lpstr>Codes!Premier_marché</vt:lpstr>
      <vt:lpstr>Codes!Réviseur</vt:lpstr>
      <vt:lpstr>Codes!Validé</vt:lpstr>
      <vt:lpstr>'Devis de production'!Zone_d_impression</vt:lpstr>
      <vt:lpstr>'Devis de production - Animation'!Zone_d_impression</vt:lpstr>
      <vt:lpstr>Formulaire!Zone_d_impression</vt:lpstr>
      <vt:lpstr>Grille_MAG!Zone_d_impression</vt:lpstr>
      <vt:lpstr>'Prévisions Ventes &amp;Récupération'!Zone_d_impression</vt:lpstr>
      <vt:lpstr>'Struct financière SODEC'!Zone_d_impression</vt:lpstr>
      <vt:lpstr>'Struct récupération SODEC'!Zone_d_impression</vt:lpstr>
    </vt:vector>
  </TitlesOfParts>
  <Company>Sodec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Morin, Julie</dc:creator>
  <cp:lastModifiedBy>Geoffrion, Marie-Eve</cp:lastModifiedBy>
  <cp:lastPrinted>2022-07-18T17:57:38Z</cp:lastPrinted>
  <dcterms:created xsi:type="dcterms:W3CDTF">2008-08-18T20:37:32Z</dcterms:created>
  <dcterms:modified xsi:type="dcterms:W3CDTF">2022-09-01T18:58:38Z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0x01010045CB714514831241886212AA4CE17FB2</vt:lpwstr>
  </property>
</Properties>
</file>