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odecgouvqcca.sharepoint.com/sites/GRP-Directiondescommunications/Documents partages/X1310 Programmes d'aide financière/Audiovisuel/Aide au développement/"/>
    </mc:Choice>
  </mc:AlternateContent>
  <xr:revisionPtr revIDLastSave="32" documentId="8_{60A06791-B45C-4D74-922F-ADBDA23A988C}" xr6:coauthVersionLast="47" xr6:coauthVersionMax="47" xr10:uidLastSave="{E7CE7F0A-1B81-4BFF-8B5D-F207B10BC1A6}"/>
  <workbookProtection lockStructure="1"/>
  <bookViews>
    <workbookView xWindow="-20268" yWindow="-108" windowWidth="20376" windowHeight="12216" xr2:uid="{5C33EB21-8AE1-4389-8C3A-AFB6B080EA59}"/>
  </bookViews>
  <sheets>
    <sheet name="Plan_Rapport" sheetId="1" r:id="rId1"/>
    <sheet name="Données" sheetId="2" state="hidden" r:id="rId2"/>
    <sheet name="Stat" sheetId="3" state="hidden" r:id="rId3"/>
  </sheets>
  <definedNames>
    <definedName name="Catégorie">Données!$A$3:$A$9</definedName>
    <definedName name="Étape">Données!$D$3:$D$13</definedName>
    <definedName name="Genre">Données!$F$3:$F$13</definedName>
    <definedName name="Langue">Données!$E$3:$E$6</definedName>
    <definedName name="Rapport">Données!$G$3:$G$5</definedName>
    <definedName name="Résidence">Données!$C$3:$C$5</definedName>
    <definedName name="Sexe">Données!$B$3:$B$8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3" i="1"/>
  <c r="K29" i="1" a="1"/>
  <c r="K29" i="1" s="1"/>
  <c r="R5" i="3"/>
  <c r="B5" i="3"/>
  <c r="C5" i="3"/>
  <c r="D5" i="3"/>
  <c r="K28" i="1" l="1" a="1"/>
  <c r="K28" i="1" s="1"/>
  <c r="K30" i="1" a="1"/>
  <c r="K30" i="1" s="1"/>
  <c r="K31" i="1" a="1"/>
  <c r="K31" i="1" s="1"/>
  <c r="K32" i="1" a="1"/>
  <c r="K32" i="1" s="1"/>
  <c r="K33" i="1" a="1"/>
  <c r="K33" i="1" s="1"/>
  <c r="K34" i="1" a="1"/>
  <c r="K34" i="1" s="1"/>
  <c r="K35" i="1" a="1"/>
  <c r="K35" i="1" s="1"/>
  <c r="K36" i="1" a="1"/>
  <c r="K36" i="1" s="1"/>
  <c r="K37" i="1" a="1"/>
  <c r="K37" i="1" s="1"/>
  <c r="K38" i="1" a="1"/>
  <c r="K38" i="1" s="1"/>
  <c r="K39" i="1" a="1"/>
  <c r="K39" i="1" s="1"/>
  <c r="K40" i="1" a="1"/>
  <c r="K40" i="1" s="1"/>
  <c r="K41" i="1" a="1"/>
  <c r="K41" i="1" s="1"/>
  <c r="K42" i="1" a="1"/>
  <c r="K42" i="1" s="1"/>
  <c r="K43" i="1" a="1"/>
  <c r="K43" i="1" s="1"/>
  <c r="K44" i="1" a="1"/>
  <c r="K44" i="1" s="1"/>
  <c r="K45" i="1" a="1"/>
  <c r="K45" i="1" s="1"/>
  <c r="K46" i="1" a="1"/>
  <c r="K46" i="1" s="1"/>
  <c r="K27" i="1" a="1"/>
  <c r="K27" i="1" s="1"/>
  <c r="V5" i="3" s="1"/>
  <c r="M11" i="1" l="1"/>
  <c r="J5" i="3" s="1"/>
  <c r="T5" i="3"/>
  <c r="P5" i="3"/>
  <c r="L5" i="3"/>
  <c r="N47" i="1"/>
  <c r="M15" i="1"/>
  <c r="N5" i="3" s="1"/>
  <c r="O5" i="3" s="1"/>
  <c r="M9" i="1"/>
  <c r="I5" i="3" s="1"/>
  <c r="WUS46" i="1"/>
  <c r="N48" i="1" l="1"/>
  <c r="M7" i="1" s="1" a="1"/>
  <c r="M7" i="1" s="1"/>
  <c r="E5" i="3"/>
  <c r="S5" i="3"/>
  <c r="W5" i="3"/>
  <c r="Q5" i="3"/>
  <c r="M13" i="1"/>
  <c r="M5" i="3"/>
  <c r="U5" i="3"/>
  <c r="K5" i="3"/>
  <c r="M17" i="1"/>
  <c r="G5" i="3" l="1"/>
  <c r="H5" i="3" s="1"/>
  <c r="F5"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<sst xmlns="http://schemas.openxmlformats.org/spreadsheetml/2006/main" count="245" uniqueCount="98">
  <si>
    <t xml:space="preserve">Numéro de participation : </t>
  </si>
  <si>
    <t>Montant de l'enveloppe corporative :</t>
  </si>
  <si>
    <t>Genre</t>
  </si>
  <si>
    <t>Titre du film développé</t>
  </si>
  <si>
    <t>Long métrage fiction</t>
  </si>
  <si>
    <t>Long métrage fiction animation</t>
  </si>
  <si>
    <t>Sélectionner</t>
  </si>
  <si>
    <t>Moyen métrage documentaire animation</t>
  </si>
  <si>
    <t>Long métrage documentaire</t>
  </si>
  <si>
    <t>Long métrage documentaire animation</t>
  </si>
  <si>
    <t>Moyen métrage documentaire</t>
  </si>
  <si>
    <t>Sexe</t>
  </si>
  <si>
    <t>Étape</t>
  </si>
  <si>
    <t>Résidence</t>
  </si>
  <si>
    <t>Langue</t>
  </si>
  <si>
    <t>Français</t>
  </si>
  <si>
    <t>Anglais</t>
  </si>
  <si>
    <t>Autre langue</t>
  </si>
  <si>
    <r>
      <rPr>
        <b/>
        <sz val="16"/>
        <color theme="1"/>
        <rFont val="Arial Narrow"/>
        <family val="2"/>
      </rPr>
      <t>Programme d'aide au développement
Volet 2 - Aide corporative aux entreprises de production</t>
    </r>
    <r>
      <rPr>
        <b/>
        <sz val="16"/>
        <color theme="1"/>
        <rFont val="Calibri"/>
        <family val="2"/>
        <scheme val="minor"/>
      </rPr>
      <t xml:space="preserve">
</t>
    </r>
    <r>
      <rPr>
        <sz val="14"/>
        <color theme="1"/>
        <rFont val="Arial Narrow"/>
        <family val="2"/>
      </rPr>
      <t>Rapport intermédiaire et rapport final</t>
    </r>
  </si>
  <si>
    <t xml:space="preserve">TOTAL UTILISÉ : </t>
  </si>
  <si>
    <r>
      <t>Fiction 2</t>
    </r>
    <r>
      <rPr>
        <vertAlign val="superscript"/>
        <sz val="11"/>
        <color theme="1"/>
        <rFont val="Calibri"/>
        <family val="2"/>
        <scheme val="minor"/>
      </rPr>
      <t>e</t>
    </r>
    <r>
      <rPr>
        <sz val="11"/>
        <color theme="1"/>
        <rFont val="Calibri"/>
        <family val="2"/>
        <scheme val="minor"/>
      </rPr>
      <t xml:space="preserve"> version</t>
    </r>
  </si>
  <si>
    <r>
      <t>Fiction 1</t>
    </r>
    <r>
      <rPr>
        <vertAlign val="superscript"/>
        <sz val="11"/>
        <color theme="1"/>
        <rFont val="Calibri"/>
        <family val="2"/>
        <scheme val="minor"/>
      </rPr>
      <t>e</t>
    </r>
    <r>
      <rPr>
        <sz val="11"/>
        <color theme="1"/>
        <rFont val="Calibri"/>
        <family val="2"/>
        <scheme val="minor"/>
      </rPr>
      <t xml:space="preserve"> version</t>
    </r>
  </si>
  <si>
    <r>
      <t>Fiction 3</t>
    </r>
    <r>
      <rPr>
        <vertAlign val="superscript"/>
        <sz val="11"/>
        <color theme="1"/>
        <rFont val="Calibri"/>
        <family val="2"/>
        <scheme val="minor"/>
      </rPr>
      <t>e</t>
    </r>
    <r>
      <rPr>
        <sz val="11"/>
        <color theme="1"/>
        <rFont val="Calibri"/>
        <family val="2"/>
        <scheme val="minor"/>
      </rPr>
      <t xml:space="preserve"> version</t>
    </r>
  </si>
  <si>
    <t>Fiction version finale</t>
  </si>
  <si>
    <t>Fiction réécriture</t>
  </si>
  <si>
    <t>Fiction scène à scène</t>
  </si>
  <si>
    <t>Proposition documentaire initiale</t>
  </si>
  <si>
    <t>Proposition documentaire intermédiaire</t>
  </si>
  <si>
    <t>Proposition documentaire finale</t>
  </si>
  <si>
    <t>Femme &gt;50% Homme &lt;50%</t>
  </si>
  <si>
    <t>Femme 50% Homme 50%</t>
  </si>
  <si>
    <t>Femme 100%</t>
  </si>
  <si>
    <t>Homme 100%</t>
  </si>
  <si>
    <t>Catégorie</t>
  </si>
  <si>
    <r>
      <rPr>
        <b/>
        <sz val="11"/>
        <color rgb="FFFF0000"/>
        <rFont val="Calibri"/>
        <family val="2"/>
        <scheme val="minor"/>
      </rPr>
      <t xml:space="preserve">IMPORTANT ! </t>
    </r>
    <r>
      <rPr>
        <b/>
        <sz val="11"/>
        <color theme="1"/>
        <rFont val="Calibri"/>
        <family val="2"/>
        <scheme val="minor"/>
      </rPr>
      <t>VEUILLEZ REMPLIR CE DOCUMENT POUR L'ENSEMBLE DES PROJETS DÉVELOPPÉS DANS LE CADRE D'UNE ENVELOPPE CORPORATIVE AU MOMENT DU RAPPORT INTERMÉDIAIRE ET LE COMPLÉTER POUR LA CLÔTURE DE L'ENVELOPPE AU MOMENT DU RAPPORT FINAL.</t>
    </r>
  </si>
  <si>
    <t>Drame</t>
  </si>
  <si>
    <t>Comédie</t>
  </si>
  <si>
    <t>Comédie dramatique</t>
  </si>
  <si>
    <t>Comédie romantique</t>
  </si>
  <si>
    <t>Musical</t>
  </si>
  <si>
    <t>Policier-Gangster</t>
  </si>
  <si>
    <t>Action-Thriller</t>
  </si>
  <si>
    <t>Fantastique-horreur</t>
  </si>
  <si>
    <t>Science-fiction</t>
  </si>
  <si>
    <t>SECTION FINANCIÈRE</t>
  </si>
  <si>
    <t>SECTION À REMPLIR UNIQUEMENT AU MOMENT DU RAPPORT FINAL</t>
  </si>
  <si>
    <t>Nombre de projets</t>
  </si>
  <si>
    <t>Femme &lt;50% Homme &gt;50%</t>
  </si>
  <si>
    <r>
      <t xml:space="preserve">Langue d'écriture
</t>
    </r>
    <r>
      <rPr>
        <i/>
        <sz val="11"/>
        <color theme="1"/>
        <rFont val="Calibri"/>
        <family val="2"/>
        <scheme val="minor"/>
      </rPr>
      <t>Veuillez sélectionner la langue d'écriture</t>
    </r>
  </si>
  <si>
    <r>
      <t xml:space="preserve">Scénariste
</t>
    </r>
    <r>
      <rPr>
        <i/>
        <sz val="11"/>
        <color theme="1"/>
        <rFont val="Calibri"/>
        <family val="2"/>
        <scheme val="minor"/>
      </rPr>
      <t>Veuillez inscrire le nom de la, du ou des scénaristes</t>
    </r>
  </si>
  <si>
    <r>
      <t xml:space="preserve">Femme-Homme
</t>
    </r>
    <r>
      <rPr>
        <i/>
        <sz val="11"/>
        <color theme="1"/>
        <rFont val="Calibri"/>
        <family val="2"/>
        <scheme val="minor"/>
      </rPr>
      <t>Veuillez sélectionner la réponse selon la répartition des cachets de scénarisation</t>
    </r>
  </si>
  <si>
    <t>Oui</t>
  </si>
  <si>
    <t>Non</t>
  </si>
  <si>
    <t>Montant de l'enveloppe octroyé au projet</t>
  </si>
  <si>
    <t>Rapport</t>
  </si>
  <si>
    <t>Rapport intermédiaire</t>
  </si>
  <si>
    <t>Rapport final</t>
  </si>
  <si>
    <t>Indiquez le rapport correspondant aux informations fournies :</t>
  </si>
  <si>
    <t xml:space="preserve">MONTANT NON UTILISÉ : </t>
  </si>
  <si>
    <r>
      <t xml:space="preserve">INSCRIRE L'ENSEMBLE DES PROJETS DÉVELOPPÉS DANS LE CADRE DE L'ENVELOPPE CORPORATIVE
</t>
    </r>
    <r>
      <rPr>
        <b/>
        <i/>
        <sz val="12"/>
        <color theme="0"/>
        <rFont val="Calibri"/>
        <family val="2"/>
        <scheme val="minor"/>
      </rPr>
      <t>Un projet inscrit lors du rapport intermédiaire doit toujours figurer lors du rapport final, même s'il a été abandonné en cours de route</t>
    </r>
  </si>
  <si>
    <t>Montant potentiel du désengagement</t>
  </si>
  <si>
    <r>
      <t>Genre</t>
    </r>
    <r>
      <rPr>
        <b/>
        <i/>
        <sz val="11"/>
        <color theme="1"/>
        <rFont val="Calibri"/>
        <family val="2"/>
        <scheme val="minor"/>
      </rPr>
      <t xml:space="preserve">
</t>
    </r>
    <r>
      <rPr>
        <i/>
        <sz val="11"/>
        <color theme="1"/>
        <rFont val="Calibri"/>
        <family val="2"/>
        <scheme val="minor"/>
      </rPr>
      <t>Veuillez sélectionner le genre uniquement pour les films de fiction</t>
    </r>
  </si>
  <si>
    <r>
      <t xml:space="preserve">Étape
</t>
    </r>
    <r>
      <rPr>
        <i/>
        <sz val="11"/>
        <color theme="1"/>
        <rFont val="Calibri"/>
        <family val="2"/>
        <scheme val="minor"/>
      </rPr>
      <t>Veuillez indiquer à quelle étape le projet se situe au moment de la clôture de l'enveloppe</t>
    </r>
  </si>
  <si>
    <r>
      <t>Date de dépôt en production</t>
    </r>
    <r>
      <rPr>
        <i/>
        <sz val="11"/>
        <color theme="1"/>
        <rFont val="Calibri"/>
        <family val="2"/>
        <scheme val="minor"/>
      </rPr>
      <t xml:space="preserve"> 
Uniquement si le projet a été déposé avant la fin du cycle de l'enveloppe</t>
    </r>
  </si>
  <si>
    <t>Projet abandonné</t>
  </si>
  <si>
    <t>Je certifie que les renseignements contenus dans cette annexe sont exacts, que les sommes indiquées ont été versées et que toutes les conditions du programme d'aide au développement sont respectées.</t>
  </si>
  <si>
    <r>
      <rPr>
        <b/>
        <sz val="11"/>
        <color rgb="FFC00000"/>
        <rFont val="Calibri"/>
        <family val="2"/>
        <scheme val="minor"/>
      </rPr>
      <t>RAPPEL :</t>
    </r>
    <r>
      <rPr>
        <b/>
        <sz val="11"/>
        <color theme="1"/>
        <rFont val="Calibri"/>
        <family val="2"/>
        <scheme val="minor"/>
      </rPr>
      <t xml:space="preserve">
- Rapport intermédiaire : doit être déposé à la fin de la deuxième année du cycle de l'enveloppe soit, au plus tard, à la date limite inscrite à l'article 5.3 de la convention d'aide.
- Rapport final : doit être déposé à la fin de la dernière année du cycle de l'enveloppe soit, au plus tard, à la date limite inscrite à l'article 2.2.2 de la convention d'aide.
</t>
    </r>
    <r>
      <rPr>
        <b/>
        <sz val="11"/>
        <color rgb="FFC00000"/>
        <rFont val="Calibri"/>
        <family val="2"/>
        <scheme val="minor"/>
      </rPr>
      <t xml:space="preserve">- Rapports intermédiaire et final doivent être accompagnés de tous les contrats de scénarisation liés aux projets, quelle que soit l'étape où ils sont rendus.
</t>
    </r>
    <r>
      <rPr>
        <i/>
        <sz val="11"/>
        <rFont val="Calibri"/>
        <family val="2"/>
        <scheme val="minor"/>
      </rPr>
      <t>La Société peut, en tout temps si elle le juge nécessaire, demander les pièces justificatives originales pertinentes pour examen.</t>
    </r>
  </si>
  <si>
    <t>N/A</t>
  </si>
  <si>
    <r>
      <t xml:space="preserve">Catégorie
</t>
    </r>
    <r>
      <rPr>
        <i/>
        <sz val="11"/>
        <color theme="1"/>
        <rFont val="Calibri"/>
        <family val="2"/>
        <scheme val="minor"/>
      </rPr>
      <t>Veuillez sélectionner le type de film</t>
    </r>
  </si>
  <si>
    <r>
      <t xml:space="preserve">INDICATEURS DE SUIVI
DES PROJETS </t>
    </r>
    <r>
      <rPr>
        <b/>
        <sz val="12"/>
        <color theme="1"/>
        <rFont val="Calibri"/>
        <family val="2"/>
        <scheme val="minor"/>
      </rPr>
      <t>ADMISSIBLES</t>
    </r>
  </si>
  <si>
    <r>
      <t xml:space="preserve">Film jeunesse
</t>
    </r>
    <r>
      <rPr>
        <i/>
        <sz val="11"/>
        <color theme="1"/>
        <rFont val="Calibri"/>
        <family val="2"/>
        <scheme val="minor"/>
      </rPr>
      <t>Sélectionnez "Oui" uniquement si le projet est destiné à une clientèle d'âge préscolaire, primaire ou secondaire</t>
    </r>
  </si>
  <si>
    <t xml:space="preserve">Entreprise contractante : </t>
  </si>
  <si>
    <t>Entreprise contractante</t>
  </si>
  <si>
    <t>Numéro de participation</t>
  </si>
  <si>
    <t>Montant de l'enveloppe autorisé</t>
  </si>
  <si>
    <t>Montant du désengagement</t>
  </si>
  <si>
    <t>Nombre de projets développés en français admissibles</t>
  </si>
  <si>
    <t>Montant de l'enveloppe versé à des projets développés en français admissibles</t>
  </si>
  <si>
    <t>Nombre de projets jeunesse admissibles</t>
  </si>
  <si>
    <t>Nombre de projets de fiction admissibles</t>
  </si>
  <si>
    <t>Nombre de projets documentaires admissibles</t>
  </si>
  <si>
    <t>Nombre de projets d'animation admissibles</t>
  </si>
  <si>
    <t>PRINCIPAUX INDICATEURS - AIDE CORPORATIVE AU DÉVELOPPEMENT</t>
  </si>
  <si>
    <t>Montant de l'enveloppe utilisé (projets admissibles)</t>
  </si>
  <si>
    <t>Nombre de projets admissibles</t>
  </si>
  <si>
    <t>Nombre de projets de femmes admissibles</t>
  </si>
  <si>
    <r>
      <t xml:space="preserve">Budget de développement
</t>
    </r>
    <r>
      <rPr>
        <i/>
        <sz val="11"/>
        <color theme="1"/>
        <rFont val="Calibri"/>
        <family val="2"/>
        <scheme val="minor"/>
      </rPr>
      <t>Inscrire le budget correspondant à ou aux étapes d'écriture payées dans le cadre de cette enveloppe</t>
    </r>
  </si>
  <si>
    <t>Nombre de projets scénarisés par des femmes</t>
  </si>
  <si>
    <t>Pourcentage de projets scénarisés par des femmes</t>
  </si>
  <si>
    <r>
      <t xml:space="preserve">Cachet de scénarisation
</t>
    </r>
    <r>
      <rPr>
        <i/>
        <sz val="11"/>
        <color theme="1"/>
        <rFont val="Calibri"/>
        <family val="2"/>
        <scheme val="minor"/>
      </rPr>
      <t>Inscrire uniquement le montant déjà payé en date du rapport pour la ou les étapes d'écriture développées dans le cadre de cette enveloppe</t>
    </r>
  </si>
  <si>
    <t>Montant - projets développés en français</t>
  </si>
  <si>
    <t>Pourcentage montant - projets en français</t>
  </si>
  <si>
    <r>
      <rPr>
        <b/>
        <sz val="11"/>
        <color theme="1"/>
        <rFont val="Calibri"/>
        <family val="2"/>
        <scheme val="minor"/>
      </rPr>
      <t>* Confirmation des 75 % et plus du montant des cachets de scénarisation</t>
    </r>
    <r>
      <rPr>
        <sz val="11"/>
        <color theme="1"/>
        <rFont val="Calibri"/>
        <family val="2"/>
        <scheme val="minor"/>
      </rPr>
      <t xml:space="preserve">
- En sélectionnant "Oui", vous confirmez que </t>
    </r>
    <r>
      <rPr>
        <b/>
        <u/>
        <sz val="11"/>
        <color theme="1"/>
        <rFont val="Calibri"/>
        <family val="2"/>
        <scheme val="minor"/>
      </rPr>
      <t>75 % et plus</t>
    </r>
    <r>
      <rPr>
        <sz val="11"/>
        <color theme="1"/>
        <rFont val="Calibri"/>
        <family val="2"/>
        <scheme val="minor"/>
      </rPr>
      <t xml:space="preserve"> du montant total des cachets de scénarisation du projet sont versés à des personnes ayant leur résidence fiscale au Québec.
- En sélectionnant "Non", vous confirmez que </t>
    </r>
    <r>
      <rPr>
        <b/>
        <u/>
        <sz val="11"/>
        <color theme="1"/>
        <rFont val="Calibri"/>
        <family val="2"/>
        <scheme val="minor"/>
      </rPr>
      <t>moins de 75 %</t>
    </r>
    <r>
      <rPr>
        <sz val="11"/>
        <color theme="1"/>
        <rFont val="Calibri"/>
        <family val="2"/>
        <scheme val="minor"/>
      </rPr>
      <t xml:space="preserve"> du montant total des cachets de scénarisation du projet sont versés à des personnes ayant leur résidence fiscale au Québec. Dans ce cas, le projet n'est pas admissible à un soutien financier dans le cadre de l'enveloppe corporative.</t>
    </r>
  </si>
  <si>
    <r>
      <t xml:space="preserve">Confirmez* que 75 % et plus des cachets de scénarisation </t>
    </r>
    <r>
      <rPr>
        <sz val="11"/>
        <color theme="1"/>
        <rFont val="Calibri"/>
        <family val="2"/>
        <scheme val="minor"/>
      </rPr>
      <t>sont versés à des personnes ayant leur résidence fiscale au Québec</t>
    </r>
  </si>
  <si>
    <t>Nom du signataire :</t>
  </si>
  <si>
    <t>Titre du signataire :</t>
  </si>
  <si>
    <t xml:space="preserve">Date : </t>
  </si>
  <si>
    <t xml:space="preserve">Signature du contractant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</si>
</sst>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0.00\ &quot;$&quot;"/>
    <numFmt numFmtId="165" formatCode="yyyy/mmm/dd"/>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6"/>
      <color theme="1"/>
      <name val="Arial Narrow"/>
      <family val="2"/>
    </font>
    <font>
      <sz val="14"/>
      <color theme="1"/>
      <name val="Arial Narrow"/>
      <family val="2"/>
    </font>
    <font>
      <sz val="16"/>
      <color theme="1"/>
      <name val="Calibri"/>
      <family val="2"/>
      <scheme val="minor"/>
    </font>
    <font>
      <i/>
      <sz val="10"/>
      <color theme="1"/>
      <name val="Calibri"/>
      <family val="2"/>
      <scheme val="minor"/>
    </font>
    <font>
      <b/>
      <sz val="12"/>
      <color theme="1"/>
      <name val="Calibri"/>
      <family val="2"/>
      <scheme val="minor"/>
    </font>
    <font>
      <b/>
      <sz val="11"/>
      <color theme="0"/>
      <name val="Calibri"/>
      <family val="2"/>
      <scheme val="minor"/>
    </font>
    <font>
      <b/>
      <sz val="11"/>
      <color rgb="FFFF0000"/>
      <name val="Calibri"/>
      <family val="2"/>
      <scheme val="minor"/>
    </font>
    <font>
      <sz val="11"/>
      <color rgb="FFFF0000"/>
      <name val="Calibri"/>
      <family val="2"/>
      <scheme val="minor"/>
    </font>
    <font>
      <sz val="12"/>
      <color rgb="FFFF0000"/>
      <name val="Calibri"/>
      <family val="2"/>
      <scheme val="minor"/>
    </font>
    <font>
      <sz val="10"/>
      <color rgb="FFFF0000"/>
      <name val="Calibri"/>
      <family val="2"/>
      <scheme val="minor"/>
    </font>
    <font>
      <vertAlign val="superscript"/>
      <sz val="11"/>
      <color theme="1"/>
      <name val="Calibri"/>
      <family val="2"/>
      <scheme val="minor"/>
    </font>
    <font>
      <b/>
      <sz val="12"/>
      <color theme="0"/>
      <name val="Calibri"/>
      <family val="2"/>
      <scheme val="minor"/>
    </font>
    <font>
      <sz val="12"/>
      <color theme="1"/>
      <name val="Calibri"/>
      <family val="2"/>
      <scheme val="minor"/>
    </font>
    <font>
      <i/>
      <sz val="11"/>
      <color theme="1"/>
      <name val="Calibri"/>
      <family val="2"/>
      <scheme val="minor"/>
    </font>
    <font>
      <b/>
      <i/>
      <sz val="11"/>
      <color theme="1"/>
      <name val="Calibri"/>
      <family val="2"/>
      <scheme val="minor"/>
    </font>
    <font>
      <b/>
      <u/>
      <sz val="11"/>
      <color theme="1"/>
      <name val="Calibri"/>
      <family val="2"/>
      <scheme val="minor"/>
    </font>
    <font>
      <b/>
      <sz val="11"/>
      <name val="Calibri"/>
      <family val="2"/>
      <scheme val="minor"/>
    </font>
    <font>
      <b/>
      <sz val="12"/>
      <name val="Calibri"/>
      <family val="2"/>
      <scheme val="minor"/>
    </font>
    <font>
      <b/>
      <i/>
      <sz val="12"/>
      <color theme="0"/>
      <name val="Calibri"/>
      <family val="2"/>
      <scheme val="minor"/>
    </font>
    <font>
      <sz val="11"/>
      <name val="Calibri"/>
      <family val="2"/>
      <scheme val="minor"/>
    </font>
    <font>
      <b/>
      <sz val="11"/>
      <color rgb="FFC00000"/>
      <name val="Calibri"/>
      <family val="2"/>
      <scheme val="minor"/>
    </font>
    <font>
      <i/>
      <sz val="11"/>
      <name val="Calibri"/>
      <family val="2"/>
      <scheme val="minor"/>
    </font>
    <font>
      <b/>
      <sz val="10.5"/>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rgb="FF008000"/>
        <bgColor indexed="64"/>
      </patternFill>
    </fill>
    <fill>
      <patternFill patternType="solid">
        <fgColor rgb="FFFFC000"/>
        <bgColor indexed="64"/>
      </patternFill>
    </fill>
    <fill>
      <patternFill patternType="solid">
        <fgColor rgb="FFFF9900"/>
        <bgColor indexed="64"/>
      </patternFill>
    </fill>
    <fill>
      <patternFill patternType="solid">
        <fgColor rgb="FF0070C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rgb="FF66FF99"/>
        <bgColor indexed="64"/>
      </patternFill>
    </fill>
    <fill>
      <patternFill patternType="solid">
        <fgColor rgb="FFFFFF99"/>
        <bgColor indexed="64"/>
      </patternFill>
    </fill>
    <fill>
      <patternFill patternType="solid">
        <fgColor rgb="FFFFFFCC"/>
        <bgColor indexed="64"/>
      </patternFill>
    </fill>
    <fill>
      <patternFill patternType="solid">
        <fgColor rgb="FF5AEDF8"/>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2" fillId="0" borderId="0" xfId="0" applyFont="1" applyAlignment="1">
      <alignment horizontal="center"/>
    </xf>
    <xf numFmtId="0" fontId="3" fillId="0" borderId="0" xfId="0" applyFont="1"/>
    <xf numFmtId="0" fontId="6" fillId="0" borderId="0" xfId="0" applyFont="1"/>
    <xf numFmtId="0" fontId="2" fillId="0" borderId="0" xfId="0" applyFont="1"/>
    <xf numFmtId="0" fontId="7" fillId="0" borderId="0" xfId="0" applyFont="1" applyAlignment="1">
      <alignment horizontal="left" wrapText="1"/>
    </xf>
    <xf numFmtId="0" fontId="0" fillId="0" borderId="0" xfId="0" applyAlignment="1">
      <alignment horizontal="left"/>
    </xf>
    <xf numFmtId="0" fontId="3" fillId="0" borderId="0" xfId="0" applyFont="1" applyAlignment="1">
      <alignment vertical="top"/>
    </xf>
    <xf numFmtId="0" fontId="0" fillId="0" borderId="0" xfId="0" applyAlignment="1">
      <alignment horizontal="right" vertical="center"/>
    </xf>
    <xf numFmtId="0" fontId="0" fillId="0" borderId="0" xfId="0" applyAlignment="1">
      <alignment vertical="center"/>
    </xf>
    <xf numFmtId="0" fontId="0" fillId="0" borderId="0" xfId="0" applyAlignment="1">
      <alignment horizontal="center" vertical="center"/>
    </xf>
    <xf numFmtId="0" fontId="12" fillId="0" borderId="0" xfId="0" applyFont="1" applyAlignment="1">
      <alignment horizontal="left" vertical="center"/>
    </xf>
    <xf numFmtId="164" fontId="2" fillId="0" borderId="0" xfId="0" applyNumberFormat="1" applyFont="1" applyAlignment="1">
      <alignment horizontal="left"/>
    </xf>
    <xf numFmtId="0" fontId="13" fillId="0" borderId="0" xfId="0" applyFont="1" applyAlignment="1">
      <alignment horizontal="left" wrapText="1"/>
    </xf>
    <xf numFmtId="0" fontId="11" fillId="0" borderId="0" xfId="0" applyFont="1" applyAlignment="1">
      <alignment vertical="top" wrapText="1"/>
    </xf>
    <xf numFmtId="0" fontId="8" fillId="0" borderId="0" xfId="0" applyFont="1" applyAlignment="1">
      <alignment vertical="center"/>
    </xf>
    <xf numFmtId="44" fontId="8" fillId="0" borderId="0" xfId="1" applyFont="1" applyBorder="1" applyAlignment="1"/>
    <xf numFmtId="0" fontId="3" fillId="0" borderId="0" xfId="0" applyFont="1" applyAlignment="1">
      <alignment vertical="top" wrapText="1"/>
    </xf>
    <xf numFmtId="0" fontId="2" fillId="0" borderId="0" xfId="0" applyFont="1" applyAlignment="1">
      <alignment horizontal="center" vertical="center" wrapText="1"/>
    </xf>
    <xf numFmtId="44" fontId="8" fillId="7" borderId="1" xfId="1" applyFont="1" applyFill="1" applyBorder="1" applyAlignment="1">
      <alignment horizontal="center" vertical="center"/>
    </xf>
    <xf numFmtId="164" fontId="8" fillId="11" borderId="1" xfId="0" applyNumberFormat="1" applyFont="1" applyFill="1" applyBorder="1" applyAlignment="1">
      <alignment vertical="center"/>
    </xf>
    <xf numFmtId="164" fontId="2" fillId="7" borderId="1" xfId="1" applyNumberFormat="1" applyFont="1" applyFill="1" applyBorder="1" applyAlignment="1">
      <alignment vertical="center"/>
    </xf>
    <xf numFmtId="1" fontId="2" fillId="7" borderId="1" xfId="0" applyNumberFormat="1" applyFont="1" applyFill="1" applyBorder="1" applyAlignment="1">
      <alignment vertical="center"/>
    </xf>
    <xf numFmtId="1" fontId="2" fillId="7" borderId="1" xfId="0" quotePrefix="1" applyNumberFormat="1" applyFont="1" applyFill="1" applyBorder="1" applyAlignment="1">
      <alignment vertical="center"/>
    </xf>
    <xf numFmtId="10" fontId="2" fillId="7" borderId="1" xfId="0" applyNumberFormat="1" applyFont="1" applyFill="1" applyBorder="1" applyAlignment="1">
      <alignment vertical="center"/>
    </xf>
    <xf numFmtId="44" fontId="2" fillId="7" borderId="1" xfId="1" quotePrefix="1" applyFont="1" applyFill="1" applyBorder="1" applyAlignment="1">
      <alignment vertical="center"/>
    </xf>
    <xf numFmtId="0" fontId="23" fillId="12" borderId="16" xfId="0" applyFont="1" applyFill="1" applyBorder="1"/>
    <xf numFmtId="0" fontId="23" fillId="12" borderId="17" xfId="0" applyFont="1" applyFill="1" applyBorder="1"/>
    <xf numFmtId="0" fontId="23" fillId="12" borderId="16" xfId="0" applyFont="1" applyFill="1" applyBorder="1" applyAlignment="1">
      <alignment horizontal="right"/>
    </xf>
    <xf numFmtId="0" fontId="23" fillId="12" borderId="6" xfId="0" applyFont="1" applyFill="1" applyBorder="1"/>
    <xf numFmtId="0" fontId="23" fillId="12" borderId="7" xfId="0" applyFont="1" applyFill="1" applyBorder="1"/>
    <xf numFmtId="0" fontId="23" fillId="12" borderId="8" xfId="0" applyFont="1" applyFill="1" applyBorder="1"/>
    <xf numFmtId="0" fontId="23" fillId="0" borderId="0" xfId="0" applyFont="1"/>
    <xf numFmtId="0" fontId="20" fillId="0" borderId="0" xfId="0" applyFont="1" applyAlignment="1">
      <alignment vertical="top" wrapText="1"/>
    </xf>
    <xf numFmtId="0" fontId="20" fillId="0" borderId="16" xfId="0" applyFont="1" applyBorder="1" applyAlignment="1">
      <alignment vertical="top" wrapText="1"/>
    </xf>
    <xf numFmtId="0" fontId="23" fillId="0" borderId="16" xfId="0" applyFont="1" applyBorder="1"/>
    <xf numFmtId="0" fontId="20" fillId="12" borderId="16" xfId="0" applyFont="1" applyFill="1" applyBorder="1" applyAlignment="1">
      <alignment horizontal="left" vertical="top" wrapText="1"/>
    </xf>
    <xf numFmtId="0" fontId="20" fillId="12" borderId="17" xfId="0" applyFont="1" applyFill="1" applyBorder="1" applyAlignment="1">
      <alignment horizontal="left" vertical="top" wrapText="1"/>
    </xf>
    <xf numFmtId="0" fontId="2" fillId="0" borderId="1" xfId="0" applyFont="1" applyBorder="1" applyAlignment="1">
      <alignment horizontal="right" vertical="center" wrapText="1"/>
    </xf>
    <xf numFmtId="0" fontId="2" fillId="0" borderId="1" xfId="0" applyFont="1" applyBorder="1" applyAlignment="1">
      <alignment horizontal="right" vertical="center"/>
    </xf>
    <xf numFmtId="0" fontId="20" fillId="12" borderId="0" xfId="0" applyFont="1" applyFill="1" applyAlignment="1">
      <alignment horizontal="left" vertical="top" wrapText="1"/>
    </xf>
    <xf numFmtId="0" fontId="23" fillId="12" borderId="0" xfId="0" applyFont="1" applyFill="1"/>
    <xf numFmtId="0" fontId="23" fillId="12" borderId="0" xfId="0" applyFont="1" applyFill="1" applyAlignment="1">
      <alignment horizontal="right"/>
    </xf>
    <xf numFmtId="0" fontId="23" fillId="12" borderId="10" xfId="0" applyFont="1" applyFill="1" applyBorder="1" applyAlignment="1">
      <alignment horizontal="right"/>
    </xf>
    <xf numFmtId="164" fontId="17" fillId="0" borderId="9" xfId="0" applyNumberFormat="1" applyFont="1" applyBorder="1" applyAlignment="1">
      <alignment vertical="center"/>
    </xf>
    <xf numFmtId="164" fontId="17" fillId="0" borderId="2" xfId="0" applyNumberFormat="1" applyFont="1" applyBorder="1" applyAlignment="1">
      <alignment vertical="center"/>
    </xf>
    <xf numFmtId="0" fontId="2" fillId="12" borderId="1" xfId="0" applyFont="1" applyFill="1" applyBorder="1" applyAlignment="1">
      <alignment horizontal="center" vertical="center" wrapText="1"/>
    </xf>
    <xf numFmtId="0" fontId="10" fillId="0" borderId="0" xfId="0" applyFont="1" applyAlignment="1">
      <alignment horizontal="center" vertical="center"/>
    </xf>
    <xf numFmtId="0" fontId="0" fillId="0" borderId="1" xfId="0" applyBorder="1" applyAlignment="1">
      <alignment horizontal="center" vertical="center" wrapText="1"/>
    </xf>
    <xf numFmtId="0" fontId="16" fillId="0" borderId="1" xfId="0" applyFont="1" applyBorder="1" applyAlignment="1">
      <alignment horizontal="center" vertical="center"/>
    </xf>
    <xf numFmtId="0" fontId="1" fillId="0" borderId="1" xfId="1" applyNumberFormat="1" applyFont="1" applyFill="1" applyBorder="1" applyAlignment="1">
      <alignment horizontal="center" vertical="center" wrapText="1"/>
    </xf>
    <xf numFmtId="44" fontId="1" fillId="0" borderId="1" xfId="1" applyFont="1" applyFill="1" applyBorder="1" applyAlignment="1">
      <alignment horizontal="center" vertical="center" wrapText="1"/>
    </xf>
    <xf numFmtId="44" fontId="0" fillId="0" borderId="1" xfId="1" applyFont="1" applyFill="1" applyBorder="1" applyAlignment="1">
      <alignment horizontal="center" vertical="center"/>
    </xf>
    <xf numFmtId="10" fontId="0" fillId="0" borderId="1" xfId="2" applyNumberFormat="1" applyFont="1" applyFill="1" applyBorder="1" applyAlignment="1">
      <alignment horizontal="center" vertical="center"/>
    </xf>
    <xf numFmtId="44" fontId="0" fillId="0" borderId="1" xfId="1" applyFont="1" applyBorder="1" applyAlignment="1">
      <alignment horizontal="center" vertical="center"/>
    </xf>
    <xf numFmtId="10" fontId="0" fillId="0" borderId="1" xfId="2" applyNumberFormat="1" applyFont="1" applyBorder="1" applyAlignment="1">
      <alignment horizontal="center" vertical="center"/>
    </xf>
    <xf numFmtId="1" fontId="0" fillId="0" borderId="1" xfId="0" applyNumberFormat="1" applyBorder="1" applyAlignment="1">
      <alignment horizontal="center" vertical="center"/>
    </xf>
    <xf numFmtId="44" fontId="8" fillId="0" borderId="18" xfId="1" applyFont="1" applyBorder="1" applyAlignment="1" applyProtection="1">
      <alignment vertical="center"/>
      <protection locked="0"/>
    </xf>
    <xf numFmtId="0" fontId="0" fillId="0" borderId="1" xfId="0" applyBorder="1" applyProtection="1">
      <protection locked="0"/>
    </xf>
    <xf numFmtId="0" fontId="0" fillId="0" borderId="1" xfId="0" applyBorder="1" applyAlignment="1" applyProtection="1">
      <alignment horizontal="center" vertical="center" wrapText="1"/>
      <protection locked="0"/>
    </xf>
    <xf numFmtId="164" fontId="0" fillId="8" borderId="1" xfId="0" applyNumberFormat="1"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165" fontId="0" fillId="8" borderId="1" xfId="0" applyNumberFormat="1" applyFill="1" applyBorder="1" applyAlignment="1" applyProtection="1">
      <alignment horizontal="center" vertical="center" wrapText="1"/>
      <protection locked="0"/>
    </xf>
    <xf numFmtId="0" fontId="2" fillId="7" borderId="3" xfId="0" applyFont="1" applyFill="1" applyBorder="1" applyAlignment="1">
      <alignment horizontal="left" vertical="top" wrapText="1"/>
    </xf>
    <xf numFmtId="0" fontId="2" fillId="7" borderId="4" xfId="0" applyFont="1" applyFill="1" applyBorder="1" applyAlignment="1">
      <alignment horizontal="left" vertical="top" wrapText="1"/>
    </xf>
    <xf numFmtId="0" fontId="2" fillId="7" borderId="5" xfId="0" applyFont="1" applyFill="1" applyBorder="1" applyAlignment="1">
      <alignment horizontal="left" vertical="top" wrapText="1"/>
    </xf>
    <xf numFmtId="0" fontId="2" fillId="7" borderId="16" xfId="0" applyFont="1" applyFill="1" applyBorder="1" applyAlignment="1">
      <alignment horizontal="left" vertical="top" wrapText="1"/>
    </xf>
    <xf numFmtId="0" fontId="2" fillId="7" borderId="0" xfId="0" applyFont="1" applyFill="1" applyAlignment="1">
      <alignment horizontal="left" vertical="top" wrapText="1"/>
    </xf>
    <xf numFmtId="0" fontId="2" fillId="7" borderId="17" xfId="0" applyFont="1" applyFill="1" applyBorder="1" applyAlignment="1">
      <alignment horizontal="left" vertical="top" wrapText="1"/>
    </xf>
    <xf numFmtId="0" fontId="2" fillId="7" borderId="6" xfId="0" applyFont="1" applyFill="1" applyBorder="1" applyAlignment="1">
      <alignment horizontal="left" vertical="top" wrapText="1"/>
    </xf>
    <xf numFmtId="0" fontId="2" fillId="7" borderId="7" xfId="0" applyFont="1" applyFill="1" applyBorder="1" applyAlignment="1">
      <alignment horizontal="left" vertical="top" wrapText="1"/>
    </xf>
    <xf numFmtId="0" fontId="2" fillId="7" borderId="8" xfId="0" applyFont="1" applyFill="1" applyBorder="1" applyAlignment="1">
      <alignment horizontal="left" vertical="top" wrapText="1"/>
    </xf>
    <xf numFmtId="0" fontId="9" fillId="3"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0" fillId="0" borderId="0" xfId="0" applyFont="1" applyAlignment="1">
      <alignment horizontal="right" vertical="center" wrapText="1"/>
    </xf>
    <xf numFmtId="0" fontId="3" fillId="0" borderId="0" xfId="0" applyFont="1" applyAlignment="1">
      <alignment horizontal="right" vertical="top" wrapText="1"/>
    </xf>
    <xf numFmtId="0" fontId="16" fillId="0" borderId="19" xfId="0"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1" fillId="0" borderId="21"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12"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8" fillId="4" borderId="1" xfId="0" applyFont="1" applyFill="1" applyBorder="1" applyAlignment="1">
      <alignment horizontal="right" vertical="center"/>
    </xf>
    <xf numFmtId="0" fontId="8" fillId="9" borderId="1" xfId="0" applyFont="1" applyFill="1" applyBorder="1" applyAlignment="1">
      <alignment horizontal="right" vertical="center"/>
    </xf>
    <xf numFmtId="0" fontId="15" fillId="5" borderId="1"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3" fillId="0" borderId="24" xfId="0" applyFont="1" applyBorder="1" applyProtection="1">
      <protection locked="0"/>
    </xf>
    <xf numFmtId="0" fontId="23" fillId="0" borderId="25" xfId="0" applyFont="1" applyBorder="1" applyProtection="1">
      <protection locked="0"/>
    </xf>
    <xf numFmtId="0" fontId="23" fillId="0" borderId="26" xfId="0" applyFont="1" applyBorder="1" applyProtection="1">
      <protection locked="0"/>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12"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3" fillId="0" borderId="9" xfId="0" applyFont="1" applyBorder="1" applyAlignment="1" applyProtection="1">
      <alignment horizontal="left"/>
      <protection locked="0"/>
    </xf>
    <xf numFmtId="0" fontId="23" fillId="0" borderId="11" xfId="0" applyFont="1" applyBorder="1" applyAlignment="1" applyProtection="1">
      <alignment horizontal="left"/>
      <protection locked="0"/>
    </xf>
    <xf numFmtId="0" fontId="23" fillId="0" borderId="13" xfId="0" applyFont="1" applyBorder="1" applyAlignment="1" applyProtection="1">
      <alignment horizontal="left"/>
      <protection locked="0"/>
    </xf>
    <xf numFmtId="0" fontId="23" fillId="0" borderId="15" xfId="0" applyFont="1" applyBorder="1" applyAlignment="1" applyProtection="1">
      <alignment horizontal="left"/>
      <protection locked="0"/>
    </xf>
    <xf numFmtId="0" fontId="23" fillId="0" borderId="9" xfId="0" applyFont="1" applyBorder="1" applyAlignment="1" applyProtection="1">
      <alignment horizontal="center"/>
      <protection locked="0"/>
    </xf>
    <xf numFmtId="0" fontId="23" fillId="0" borderId="1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13" xfId="0" applyFont="1" applyBorder="1" applyAlignment="1" applyProtection="1">
      <alignment horizontal="center"/>
      <protection locked="0"/>
    </xf>
    <xf numFmtId="0" fontId="23" fillId="0" borderId="14" xfId="0" applyFont="1" applyBorder="1" applyAlignment="1" applyProtection="1">
      <alignment horizontal="center"/>
      <protection locked="0"/>
    </xf>
    <xf numFmtId="0" fontId="23" fillId="0" borderId="15" xfId="0" applyFont="1" applyBorder="1" applyAlignment="1" applyProtection="1">
      <alignment horizontal="center"/>
      <protection locked="0"/>
    </xf>
    <xf numFmtId="0" fontId="20" fillId="12" borderId="3" xfId="0" applyFont="1" applyFill="1" applyBorder="1" applyAlignment="1">
      <alignment horizontal="left" vertical="top" wrapText="1"/>
    </xf>
    <xf numFmtId="0" fontId="20" fillId="12" borderId="4" xfId="0" applyFont="1" applyFill="1" applyBorder="1" applyAlignment="1">
      <alignment horizontal="left" vertical="top" wrapText="1"/>
    </xf>
    <xf numFmtId="0" fontId="20" fillId="12" borderId="5" xfId="0" applyFont="1" applyFill="1" applyBorder="1" applyAlignment="1">
      <alignment horizontal="left" vertical="top" wrapText="1"/>
    </xf>
    <xf numFmtId="0" fontId="20" fillId="12" borderId="16" xfId="0" applyFont="1" applyFill="1" applyBorder="1" applyAlignment="1">
      <alignment horizontal="left" vertical="top" wrapText="1"/>
    </xf>
    <xf numFmtId="0" fontId="20" fillId="12" borderId="0" xfId="0" applyFont="1" applyFill="1" applyAlignment="1">
      <alignment horizontal="left" vertical="top" wrapText="1"/>
    </xf>
    <xf numFmtId="0" fontId="20" fillId="12" borderId="17" xfId="0" applyFont="1" applyFill="1" applyBorder="1" applyAlignment="1">
      <alignment horizontal="left" vertical="top" wrapText="1"/>
    </xf>
    <xf numFmtId="0" fontId="2" fillId="13" borderId="21" xfId="0" applyFont="1" applyFill="1" applyBorder="1" applyAlignment="1">
      <alignment horizontal="center" vertical="center" wrapText="1"/>
    </xf>
    <xf numFmtId="0" fontId="2" fillId="13" borderId="23" xfId="0" applyFont="1" applyFill="1" applyBorder="1" applyAlignment="1">
      <alignment horizontal="center" vertical="center" wrapText="1"/>
    </xf>
    <xf numFmtId="0" fontId="2" fillId="13" borderId="22"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6" fillId="0" borderId="1" xfId="0" applyFont="1" applyBorder="1" applyAlignment="1">
      <alignment horizontal="right" vertical="center" wrapText="1"/>
    </xf>
  </cellXfs>
  <cellStyles count="3">
    <cellStyle name="Monétaire" xfId="1" builtinId="4"/>
    <cellStyle name="Normal" xfId="0" builtinId="0"/>
    <cellStyle name="Pourcentage" xfId="2" builtinId="5"/>
  </cellStyles>
  <dxfs count="2">
    <dxf>
      <fill>
        <patternFill>
          <bgColor rgb="FF42F62A"/>
        </patternFill>
      </fill>
    </dxf>
    <dxf>
      <fill>
        <patternFill>
          <bgColor rgb="FFFF0000"/>
        </patternFill>
      </fill>
    </dxf>
  </dxfs>
  <tableStyles count="0" defaultTableStyle="TableStyleMedium2" defaultPivotStyle="PivotStyleLight16"/>
  <colors>
    <mruColors>
      <color rgb="FF5AEDF8"/>
      <color rgb="FFFFFFCC"/>
      <color rgb="FF64DEEE"/>
      <color rgb="FF1ACEE6"/>
      <color rgb="FFFFFF66"/>
      <color rgb="FFFFFF99"/>
      <color rgb="FF42F62A"/>
      <color rgb="FF33ED33"/>
      <color rgb="FF5BEC34"/>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1027231</xdr:colOff>
      <xdr:row>1</xdr:row>
      <xdr:rowOff>431800</xdr:rowOff>
    </xdr:to>
    <xdr:pic>
      <xdr:nvPicPr>
        <xdr:cNvPr id="4" name="Image 3">
          <a:extLst>
            <a:ext uri="{FF2B5EF4-FFF2-40B4-BE49-F238E27FC236}">
              <a16:creationId xmlns:a16="http://schemas.microsoft.com/office/drawing/2014/main" id="{5C311A5F-7C31-4528-D838-774500FBD4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45298" cy="778933"/>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315C2-E574-4864-B7FC-A4DAC0943065}">
  <dimension ref="A1:WUS59"/>
  <sheetViews>
    <sheetView tabSelected="1" zoomScale="90" zoomScaleNormal="90" workbookViewId="0">
      <selection activeCell="D13" sqref="D13:F13"/>
    </sheetView>
  </sheetViews>
  <sheetFormatPr baseColWidth="10" defaultColWidth="11.44140625" defaultRowHeight="14.4" x14ac:dyDescent="0.3"/>
  <cols>
    <col min="1" max="1" width="4.77734375" customWidth="1"/>
    <col min="2" max="2" width="4.21875" customWidth="1"/>
    <col min="3" max="3" width="37.44140625" customWidth="1"/>
    <col min="4" max="4" width="17.21875" customWidth="1"/>
    <col min="5" max="5" width="19" customWidth="1"/>
    <col min="6" max="6" width="17.21875" customWidth="1"/>
    <col min="7" max="7" width="20.77734375" customWidth="1"/>
    <col min="8" max="8" width="16.77734375" customWidth="1"/>
    <col min="9" max="9" width="15" customWidth="1"/>
    <col min="10" max="10" width="13.44140625" customWidth="1"/>
    <col min="11" max="11" width="16.5546875" customWidth="1"/>
    <col min="12" max="12" width="24" customWidth="1"/>
    <col min="13" max="13" width="22.21875" customWidth="1"/>
    <col min="14" max="14" width="21" customWidth="1"/>
    <col min="15" max="15" width="19.5546875" customWidth="1"/>
    <col min="16" max="16" width="18.21875" customWidth="1"/>
    <col min="17" max="19" width="20.5546875" customWidth="1"/>
    <col min="20" max="20" width="17" customWidth="1"/>
    <col min="21" max="21" width="13.77734375" customWidth="1"/>
  </cols>
  <sheetData>
    <row r="1" spans="1:17" ht="28.05" customHeight="1" x14ac:dyDescent="0.3">
      <c r="A1" s="75" t="s">
        <v>18</v>
      </c>
      <c r="B1" s="75"/>
      <c r="C1" s="75"/>
      <c r="D1" s="75"/>
      <c r="E1" s="75"/>
      <c r="F1" s="75"/>
      <c r="G1" s="75"/>
      <c r="H1" s="75"/>
      <c r="I1" s="75"/>
      <c r="J1" s="75"/>
      <c r="K1" s="7"/>
      <c r="L1" s="7"/>
      <c r="M1" s="7"/>
      <c r="N1" s="7"/>
      <c r="O1" s="7"/>
      <c r="P1" s="7"/>
      <c r="Q1" s="7"/>
    </row>
    <row r="2" spans="1:17" ht="35.549999999999997" customHeight="1" x14ac:dyDescent="0.3">
      <c r="A2" s="75"/>
      <c r="B2" s="75"/>
      <c r="C2" s="75"/>
      <c r="D2" s="75"/>
      <c r="E2" s="75"/>
      <c r="F2" s="75"/>
      <c r="G2" s="75"/>
      <c r="H2" s="75"/>
      <c r="I2" s="75"/>
      <c r="J2" s="75"/>
      <c r="K2" s="11"/>
      <c r="L2" s="7"/>
      <c r="M2" s="18"/>
      <c r="N2" s="7"/>
      <c r="O2" s="7"/>
      <c r="P2" s="7"/>
      <c r="Q2" s="7"/>
    </row>
    <row r="3" spans="1:17" ht="24.6" customHeight="1" x14ac:dyDescent="0.3">
      <c r="A3" s="17"/>
      <c r="B3" s="17"/>
      <c r="C3" s="17"/>
      <c r="D3" s="90" t="s">
        <v>34</v>
      </c>
      <c r="E3" s="91"/>
      <c r="F3" s="91"/>
      <c r="G3" s="91"/>
      <c r="H3" s="91"/>
      <c r="I3" s="91"/>
      <c r="J3" s="92"/>
      <c r="K3" s="12"/>
      <c r="L3" s="99" t="s">
        <v>69</v>
      </c>
      <c r="M3" s="100"/>
      <c r="O3" s="1"/>
      <c r="P3" s="1"/>
      <c r="Q3" s="1"/>
    </row>
    <row r="4" spans="1:17" ht="7.05" customHeight="1" x14ac:dyDescent="0.4">
      <c r="A4" s="2"/>
      <c r="B4" s="3"/>
      <c r="C4" s="3"/>
      <c r="D4" s="93"/>
      <c r="E4" s="94"/>
      <c r="F4" s="94"/>
      <c r="G4" s="94"/>
      <c r="H4" s="94"/>
      <c r="I4" s="94"/>
      <c r="J4" s="95"/>
      <c r="L4" s="101"/>
      <c r="M4" s="102"/>
    </row>
    <row r="5" spans="1:17" ht="27.6" customHeight="1" x14ac:dyDescent="0.3">
      <c r="A5" s="1"/>
      <c r="B5" s="1"/>
      <c r="C5" s="1"/>
      <c r="D5" s="96"/>
      <c r="E5" s="97"/>
      <c r="F5" s="97"/>
      <c r="G5" s="97"/>
      <c r="H5" s="97"/>
      <c r="I5" s="97"/>
      <c r="J5" s="98"/>
      <c r="K5" s="1"/>
      <c r="L5" s="103"/>
      <c r="M5" s="104"/>
      <c r="O5" s="1"/>
      <c r="P5" s="1"/>
      <c r="Q5" s="1"/>
    </row>
    <row r="6" spans="1:17" ht="7.05" customHeight="1" thickBot="1" x14ac:dyDescent="0.35">
      <c r="A6" s="1"/>
      <c r="B6" s="1"/>
      <c r="C6" s="1"/>
      <c r="K6" s="1"/>
      <c r="L6" s="18"/>
      <c r="M6" s="1"/>
      <c r="O6" s="1"/>
      <c r="P6" s="1"/>
      <c r="Q6" s="1"/>
    </row>
    <row r="7" spans="1:17" ht="27.6" customHeight="1" x14ac:dyDescent="0.3">
      <c r="A7" s="1"/>
      <c r="B7" s="1"/>
      <c r="C7" s="63" t="s">
        <v>66</v>
      </c>
      <c r="D7" s="64"/>
      <c r="E7" s="64"/>
      <c r="F7" s="64"/>
      <c r="G7" s="64"/>
      <c r="H7" s="64"/>
      <c r="I7" s="64"/>
      <c r="J7" s="65"/>
      <c r="K7" s="1"/>
      <c r="L7" s="38" t="s">
        <v>60</v>
      </c>
      <c r="M7" s="21" cm="1">
        <f t="array" ref="M7">_xlfn.IFS(N48&gt;=0,N48,N48&lt;0,0)</f>
        <v>0</v>
      </c>
      <c r="O7" s="1"/>
      <c r="P7" s="1"/>
      <c r="Q7" s="1"/>
    </row>
    <row r="8" spans="1:17" ht="7.05" customHeight="1" x14ac:dyDescent="0.4">
      <c r="A8" s="2"/>
      <c r="B8" s="3"/>
      <c r="C8" s="66"/>
      <c r="D8" s="67"/>
      <c r="E8" s="67"/>
      <c r="F8" s="67"/>
      <c r="G8" s="67"/>
      <c r="H8" s="67"/>
      <c r="I8" s="67"/>
      <c r="J8" s="68"/>
    </row>
    <row r="9" spans="1:17" ht="27.45" customHeight="1" x14ac:dyDescent="0.3">
      <c r="A9" s="1"/>
      <c r="B9" s="1"/>
      <c r="C9" s="66"/>
      <c r="D9" s="67"/>
      <c r="E9" s="67"/>
      <c r="F9" s="67"/>
      <c r="G9" s="67"/>
      <c r="H9" s="67"/>
      <c r="I9" s="67"/>
      <c r="J9" s="68"/>
      <c r="K9" s="1"/>
      <c r="L9" s="39" t="s">
        <v>46</v>
      </c>
      <c r="M9" s="22">
        <f>COUNTIF(K27:K46,"Le projet est admissible")</f>
        <v>0</v>
      </c>
    </row>
    <row r="10" spans="1:17" ht="7.05" customHeight="1" x14ac:dyDescent="0.4">
      <c r="A10" s="2"/>
      <c r="B10" s="3"/>
      <c r="C10" s="66"/>
      <c r="D10" s="67"/>
      <c r="E10" s="67"/>
      <c r="F10" s="67"/>
      <c r="G10" s="67"/>
      <c r="H10" s="67"/>
      <c r="I10" s="67"/>
      <c r="J10" s="68"/>
    </row>
    <row r="11" spans="1:17" ht="27.6" customHeight="1" thickBot="1" x14ac:dyDescent="0.35">
      <c r="A11" s="1"/>
      <c r="B11" s="1"/>
      <c r="C11" s="69"/>
      <c r="D11" s="70"/>
      <c r="E11" s="70"/>
      <c r="F11" s="70"/>
      <c r="G11" s="70"/>
      <c r="H11" s="70"/>
      <c r="I11" s="70"/>
      <c r="J11" s="71"/>
      <c r="L11" s="153" t="s">
        <v>87</v>
      </c>
      <c r="M11" s="23">
        <f>COUNTIFS($I$27:$I$46,"Femme 100%",$K$27:$K$46,"Le projet est admissible")+COUNTIFS($I$27:$I$46,"Femme 50% Homme 50%",$K$27:$K$46,"Le projet est admissible")+COUNTIFS($I$27:$I$46,"Femme &gt;50% Homme &lt;50%",$K$27:$K$46,"Le projet est admissible")</f>
        <v>0</v>
      </c>
    </row>
    <row r="12" spans="1:17" ht="7.05" customHeight="1" thickBot="1" x14ac:dyDescent="0.45">
      <c r="A12" s="2"/>
      <c r="B12" s="3"/>
      <c r="C12" s="3"/>
      <c r="D12" s="6"/>
      <c r="E12" s="6"/>
      <c r="F12" s="6"/>
      <c r="G12" s="6"/>
    </row>
    <row r="13" spans="1:17" ht="27.6" customHeight="1" thickBot="1" x14ac:dyDescent="0.35">
      <c r="A13" s="15"/>
      <c r="B13" s="15"/>
      <c r="C13" s="15" t="s">
        <v>71</v>
      </c>
      <c r="D13" s="78"/>
      <c r="E13" s="79"/>
      <c r="F13" s="80"/>
      <c r="G13" s="6"/>
      <c r="K13" s="10"/>
      <c r="L13" s="153" t="s">
        <v>88</v>
      </c>
      <c r="M13" s="24">
        <f>IFERROR($M$11/$M$9,0)</f>
        <v>0</v>
      </c>
      <c r="N13" s="47" t="str">
        <f>_xlfn.IFS(M13&gt;=50%,"",M13&lt;50%,"Seuil en deçà de 50 %!")</f>
        <v>Seuil en deçà de 50 %!</v>
      </c>
    </row>
    <row r="14" spans="1:17" ht="7.05" customHeight="1" thickBot="1" x14ac:dyDescent="0.45">
      <c r="A14" s="2"/>
      <c r="B14" s="3"/>
      <c r="C14" s="3"/>
      <c r="D14" s="6"/>
      <c r="E14" s="6"/>
      <c r="F14" s="6"/>
      <c r="G14" s="6"/>
      <c r="K14" s="9"/>
      <c r="L14" s="9"/>
      <c r="M14" s="9"/>
    </row>
    <row r="15" spans="1:17" ht="29.1" customHeight="1" thickTop="1" thickBot="1" x14ac:dyDescent="0.35">
      <c r="B15" s="15"/>
      <c r="C15" s="15" t="s">
        <v>0</v>
      </c>
      <c r="D15" s="76"/>
      <c r="E15" s="77"/>
      <c r="F15" s="74" t="s">
        <v>57</v>
      </c>
      <c r="G15" s="74"/>
      <c r="H15" s="74"/>
      <c r="I15" s="87" t="s">
        <v>6</v>
      </c>
      <c r="J15" s="88"/>
      <c r="K15" s="9"/>
      <c r="L15" s="38" t="s">
        <v>90</v>
      </c>
      <c r="M15" s="25">
        <f>SUMIFS(N27:N46,$F$27:$F$46,"Français",K27:K46,"Le projet est admissible")</f>
        <v>0</v>
      </c>
    </row>
    <row r="16" spans="1:17" ht="7.05" customHeight="1" thickTop="1" thickBot="1" x14ac:dyDescent="0.45">
      <c r="A16" s="2"/>
      <c r="B16" s="3"/>
      <c r="C16" s="3"/>
      <c r="D16" s="6"/>
      <c r="E16" s="6"/>
      <c r="F16" s="14"/>
      <c r="G16" s="14"/>
      <c r="H16" s="14"/>
      <c r="I16" s="14"/>
      <c r="J16" s="14"/>
    </row>
    <row r="17" spans="1:17" ht="27.6" customHeight="1" thickTop="1" thickBot="1" x14ac:dyDescent="0.35">
      <c r="B17" s="15"/>
      <c r="C17" s="15" t="s">
        <v>1</v>
      </c>
      <c r="D17" s="57">
        <v>0</v>
      </c>
      <c r="E17" s="16"/>
      <c r="F17" s="14"/>
      <c r="G17" s="14"/>
      <c r="H17" s="14"/>
      <c r="I17" s="14"/>
      <c r="J17" s="14"/>
      <c r="K17" s="8"/>
      <c r="L17" s="38" t="s">
        <v>91</v>
      </c>
      <c r="M17" s="24">
        <f>IFERROR($M$15/$D$17,0)</f>
        <v>0</v>
      </c>
      <c r="N17" s="47" t="str">
        <f>_xlfn.IFS(M17&gt;=80%,"",M17&lt;80%,"Seuil en deçà de 80 %!")</f>
        <v>Seuil en deçà de 80 %!</v>
      </c>
    </row>
    <row r="18" spans="1:17" ht="15" thickTop="1" x14ac:dyDescent="0.3">
      <c r="A18" s="4"/>
      <c r="B18" s="5"/>
      <c r="C18" s="5"/>
      <c r="D18" s="5"/>
      <c r="E18" s="13"/>
      <c r="F18" s="13"/>
      <c r="G18" s="5"/>
      <c r="L18" s="5"/>
      <c r="M18" s="5"/>
      <c r="N18" s="5"/>
      <c r="O18" s="5"/>
      <c r="P18" s="5"/>
      <c r="Q18" s="5"/>
    </row>
    <row r="19" spans="1:17" ht="15.6" customHeight="1" x14ac:dyDescent="0.3">
      <c r="A19" s="4"/>
      <c r="B19" s="115" t="s">
        <v>59</v>
      </c>
      <c r="C19" s="116"/>
      <c r="D19" s="116"/>
      <c r="E19" s="116"/>
      <c r="F19" s="116"/>
      <c r="G19" s="116"/>
      <c r="H19" s="116"/>
      <c r="I19" s="116"/>
      <c r="J19" s="116"/>
      <c r="K19" s="117"/>
      <c r="L19" s="107" t="s">
        <v>44</v>
      </c>
      <c r="M19" s="107"/>
      <c r="N19" s="107"/>
      <c r="O19" s="72" t="s">
        <v>45</v>
      </c>
      <c r="P19" s="72"/>
    </row>
    <row r="20" spans="1:17" ht="15.6" customHeight="1" x14ac:dyDescent="0.3">
      <c r="A20" s="4"/>
      <c r="B20" s="118"/>
      <c r="C20" s="119"/>
      <c r="D20" s="119"/>
      <c r="E20" s="119"/>
      <c r="F20" s="119"/>
      <c r="G20" s="119"/>
      <c r="H20" s="119"/>
      <c r="I20" s="119"/>
      <c r="J20" s="119"/>
      <c r="K20" s="120"/>
      <c r="L20" s="107"/>
      <c r="M20" s="107"/>
      <c r="N20" s="107"/>
      <c r="O20" s="72"/>
      <c r="P20" s="72"/>
    </row>
    <row r="21" spans="1:17" ht="15.6" customHeight="1" x14ac:dyDescent="0.3">
      <c r="A21" s="4"/>
      <c r="B21" s="121"/>
      <c r="C21" s="122"/>
      <c r="D21" s="122"/>
      <c r="E21" s="122"/>
      <c r="F21" s="122"/>
      <c r="G21" s="122"/>
      <c r="H21" s="122"/>
      <c r="I21" s="122"/>
      <c r="J21" s="122"/>
      <c r="K21" s="123"/>
      <c r="L21" s="107"/>
      <c r="M21" s="107"/>
      <c r="N21" s="107"/>
      <c r="O21" s="72"/>
      <c r="P21" s="72"/>
    </row>
    <row r="22" spans="1:17" ht="24" customHeight="1" x14ac:dyDescent="0.3">
      <c r="A22" s="4"/>
      <c r="B22" s="89" t="s">
        <v>3</v>
      </c>
      <c r="C22" s="89"/>
      <c r="D22" s="89" t="s">
        <v>68</v>
      </c>
      <c r="E22" s="130" t="s">
        <v>70</v>
      </c>
      <c r="F22" s="89" t="s">
        <v>48</v>
      </c>
      <c r="G22" s="89" t="s">
        <v>61</v>
      </c>
      <c r="H22" s="89" t="s">
        <v>49</v>
      </c>
      <c r="I22" s="89" t="s">
        <v>50</v>
      </c>
      <c r="J22" s="81" t="s">
        <v>93</v>
      </c>
      <c r="K22" s="82"/>
      <c r="L22" s="108" t="s">
        <v>89</v>
      </c>
      <c r="M22" s="108" t="s">
        <v>86</v>
      </c>
      <c r="N22" s="111" t="s">
        <v>53</v>
      </c>
      <c r="O22" s="73" t="s">
        <v>62</v>
      </c>
      <c r="P22" s="73" t="s">
        <v>63</v>
      </c>
    </row>
    <row r="23" spans="1:17" ht="24" customHeight="1" x14ac:dyDescent="0.3">
      <c r="A23" s="4"/>
      <c r="B23" s="89"/>
      <c r="C23" s="89"/>
      <c r="D23" s="89"/>
      <c r="E23" s="131"/>
      <c r="F23" s="89"/>
      <c r="G23" s="89"/>
      <c r="H23" s="89"/>
      <c r="I23" s="89"/>
      <c r="J23" s="83"/>
      <c r="K23" s="84"/>
      <c r="L23" s="109"/>
      <c r="M23" s="109"/>
      <c r="N23" s="111"/>
      <c r="O23" s="73"/>
      <c r="P23" s="73"/>
    </row>
    <row r="24" spans="1:17" ht="24" customHeight="1" x14ac:dyDescent="0.3">
      <c r="A24" s="4"/>
      <c r="B24" s="89"/>
      <c r="C24" s="89"/>
      <c r="D24" s="89"/>
      <c r="E24" s="131"/>
      <c r="F24" s="89"/>
      <c r="G24" s="89"/>
      <c r="H24" s="89"/>
      <c r="I24" s="89"/>
      <c r="J24" s="83"/>
      <c r="K24" s="84"/>
      <c r="L24" s="109"/>
      <c r="M24" s="109"/>
      <c r="N24" s="111"/>
      <c r="O24" s="73"/>
      <c r="P24" s="73"/>
    </row>
    <row r="25" spans="1:17" ht="24" customHeight="1" x14ac:dyDescent="0.3">
      <c r="B25" s="89"/>
      <c r="C25" s="89"/>
      <c r="D25" s="89"/>
      <c r="E25" s="131"/>
      <c r="F25" s="89"/>
      <c r="G25" s="89"/>
      <c r="H25" s="89"/>
      <c r="I25" s="89"/>
      <c r="J25" s="83"/>
      <c r="K25" s="84"/>
      <c r="L25" s="109"/>
      <c r="M25" s="109"/>
      <c r="N25" s="111"/>
      <c r="O25" s="73"/>
      <c r="P25" s="73"/>
    </row>
    <row r="26" spans="1:17" ht="24" customHeight="1" x14ac:dyDescent="0.3">
      <c r="B26" s="89"/>
      <c r="C26" s="89"/>
      <c r="D26" s="89"/>
      <c r="E26" s="132"/>
      <c r="F26" s="89"/>
      <c r="G26" s="89"/>
      <c r="H26" s="89"/>
      <c r="I26" s="89"/>
      <c r="J26" s="85"/>
      <c r="K26" s="86"/>
      <c r="L26" s="110"/>
      <c r="M26" s="110"/>
      <c r="N26" s="111"/>
      <c r="O26" s="73"/>
      <c r="P26" s="73"/>
    </row>
    <row r="27" spans="1:17" ht="30" customHeight="1" x14ac:dyDescent="0.3">
      <c r="B27" s="49">
        <v>1</v>
      </c>
      <c r="C27" s="58"/>
      <c r="D27" s="59" t="s">
        <v>6</v>
      </c>
      <c r="E27" s="59" t="s">
        <v>6</v>
      </c>
      <c r="F27" s="59" t="s">
        <v>6</v>
      </c>
      <c r="G27" s="59" t="s">
        <v>6</v>
      </c>
      <c r="H27" s="59"/>
      <c r="I27" s="59" t="s">
        <v>6</v>
      </c>
      <c r="J27" s="59" t="s">
        <v>6</v>
      </c>
      <c r="K27" s="48" t="str" cm="1">
        <f t="array" ref="K27">_xlfn.IFS(J27="Sélectionner","",J27="Oui","Le projet est admissible",J27="Non","Le projet n'est pas admissible")</f>
        <v/>
      </c>
      <c r="L27" s="60"/>
      <c r="M27" s="60"/>
      <c r="N27" s="60">
        <v>0</v>
      </c>
      <c r="O27" s="61" t="s">
        <v>6</v>
      </c>
      <c r="P27" s="62"/>
      <c r="Q27" s="14"/>
    </row>
    <row r="28" spans="1:17" ht="15.6" x14ac:dyDescent="0.3">
      <c r="B28" s="49">
        <v>2</v>
      </c>
      <c r="C28" s="58"/>
      <c r="D28" s="59" t="s">
        <v>6</v>
      </c>
      <c r="E28" s="59" t="s">
        <v>6</v>
      </c>
      <c r="F28" s="59" t="s">
        <v>6</v>
      </c>
      <c r="G28" s="59" t="s">
        <v>6</v>
      </c>
      <c r="H28" s="59"/>
      <c r="I28" s="59" t="s">
        <v>6</v>
      </c>
      <c r="J28" s="59" t="s">
        <v>6</v>
      </c>
      <c r="K28" s="48" t="str" cm="1">
        <f t="array" ref="K28">_xlfn.IFS(J28="Sélectionner","",J28="Oui","Le projet est admissible",J28="Non","Le projet n'est pas admissible")</f>
        <v/>
      </c>
      <c r="L28" s="60"/>
      <c r="M28" s="60"/>
      <c r="N28" s="60">
        <v>0</v>
      </c>
      <c r="O28" s="61" t="s">
        <v>6</v>
      </c>
      <c r="P28" s="62"/>
      <c r="Q28" s="14"/>
    </row>
    <row r="29" spans="1:17" ht="15.6" x14ac:dyDescent="0.3">
      <c r="B29" s="49">
        <v>3</v>
      </c>
      <c r="C29" s="58"/>
      <c r="D29" s="59" t="s">
        <v>6</v>
      </c>
      <c r="E29" s="59" t="s">
        <v>6</v>
      </c>
      <c r="F29" s="59" t="s">
        <v>6</v>
      </c>
      <c r="G29" s="59" t="s">
        <v>6</v>
      </c>
      <c r="H29" s="59"/>
      <c r="I29" s="59" t="s">
        <v>6</v>
      </c>
      <c r="J29" s="59" t="s">
        <v>6</v>
      </c>
      <c r="K29" s="48" t="str" cm="1">
        <f t="array" ref="K29">_xlfn.IFS(J29="Sélectionner","",J29="Oui","Le projet est admissible",J29="Non","Le projet n'est pas admissible")</f>
        <v/>
      </c>
      <c r="L29" s="60"/>
      <c r="M29" s="60"/>
      <c r="N29" s="60">
        <v>0</v>
      </c>
      <c r="O29" s="61" t="s">
        <v>6</v>
      </c>
      <c r="P29" s="62"/>
      <c r="Q29" s="14"/>
    </row>
    <row r="30" spans="1:17" ht="15.6" x14ac:dyDescent="0.3">
      <c r="B30" s="49">
        <v>4</v>
      </c>
      <c r="C30" s="58"/>
      <c r="D30" s="59" t="s">
        <v>6</v>
      </c>
      <c r="E30" s="59" t="s">
        <v>6</v>
      </c>
      <c r="F30" s="59" t="s">
        <v>6</v>
      </c>
      <c r="G30" s="59" t="s">
        <v>6</v>
      </c>
      <c r="H30" s="59"/>
      <c r="I30" s="59" t="s">
        <v>6</v>
      </c>
      <c r="J30" s="59" t="s">
        <v>6</v>
      </c>
      <c r="K30" s="48" t="str" cm="1">
        <f t="array" ref="K30">_xlfn.IFS(J30="Sélectionner","",J30="Oui","Le projet est admissible",J30="Non","Le projet n'est pas admissible")</f>
        <v/>
      </c>
      <c r="L30" s="60"/>
      <c r="M30" s="60"/>
      <c r="N30" s="60">
        <v>0</v>
      </c>
      <c r="O30" s="61" t="s">
        <v>6</v>
      </c>
      <c r="P30" s="62"/>
      <c r="Q30" s="14"/>
    </row>
    <row r="31" spans="1:17" ht="15.6" x14ac:dyDescent="0.3">
      <c r="B31" s="49">
        <v>5</v>
      </c>
      <c r="C31" s="58"/>
      <c r="D31" s="59" t="s">
        <v>6</v>
      </c>
      <c r="E31" s="59" t="s">
        <v>6</v>
      </c>
      <c r="F31" s="59" t="s">
        <v>6</v>
      </c>
      <c r="G31" s="59" t="s">
        <v>6</v>
      </c>
      <c r="H31" s="59"/>
      <c r="I31" s="59" t="s">
        <v>6</v>
      </c>
      <c r="J31" s="59" t="s">
        <v>6</v>
      </c>
      <c r="K31" s="48" t="str" cm="1">
        <f t="array" ref="K31">_xlfn.IFS(J31="Sélectionner","",J31="Oui","Le projet est admissible",J31="Non","Le projet n'est pas admissible")</f>
        <v/>
      </c>
      <c r="L31" s="60"/>
      <c r="M31" s="60"/>
      <c r="N31" s="60">
        <v>0</v>
      </c>
      <c r="O31" s="61" t="s">
        <v>6</v>
      </c>
      <c r="P31" s="62"/>
    </row>
    <row r="32" spans="1:17" ht="15.6" x14ac:dyDescent="0.3">
      <c r="B32" s="49">
        <v>6</v>
      </c>
      <c r="C32" s="58"/>
      <c r="D32" s="59" t="s">
        <v>6</v>
      </c>
      <c r="E32" s="59" t="s">
        <v>6</v>
      </c>
      <c r="F32" s="59" t="s">
        <v>6</v>
      </c>
      <c r="G32" s="59" t="s">
        <v>6</v>
      </c>
      <c r="H32" s="59"/>
      <c r="I32" s="59" t="s">
        <v>6</v>
      </c>
      <c r="J32" s="59" t="s">
        <v>6</v>
      </c>
      <c r="K32" s="48" t="str" cm="1">
        <f t="array" ref="K32">_xlfn.IFS(J32="Sélectionner","",J32="Oui","Le projet est admissible",J32="Non","Le projet n'est pas admissible")</f>
        <v/>
      </c>
      <c r="L32" s="60"/>
      <c r="M32" s="60"/>
      <c r="N32" s="60">
        <v>0</v>
      </c>
      <c r="O32" s="61" t="s">
        <v>6</v>
      </c>
      <c r="P32" s="62"/>
    </row>
    <row r="33" spans="2:16 16113:16113" ht="15.6" x14ac:dyDescent="0.3">
      <c r="B33" s="49">
        <v>7</v>
      </c>
      <c r="C33" s="58"/>
      <c r="D33" s="59" t="s">
        <v>6</v>
      </c>
      <c r="E33" s="59" t="s">
        <v>6</v>
      </c>
      <c r="F33" s="59" t="s">
        <v>6</v>
      </c>
      <c r="G33" s="59" t="s">
        <v>6</v>
      </c>
      <c r="H33" s="59"/>
      <c r="I33" s="59" t="s">
        <v>6</v>
      </c>
      <c r="J33" s="59" t="s">
        <v>6</v>
      </c>
      <c r="K33" s="48" t="str" cm="1">
        <f t="array" ref="K33">_xlfn.IFS(J33="Sélectionner","",J33="Oui","Le projet est admissible",J33="Non","Le projet n'est pas admissible")</f>
        <v/>
      </c>
      <c r="L33" s="60"/>
      <c r="M33" s="60"/>
      <c r="N33" s="60">
        <v>0</v>
      </c>
      <c r="O33" s="61" t="s">
        <v>6</v>
      </c>
      <c r="P33" s="62"/>
    </row>
    <row r="34" spans="2:16 16113:16113" ht="15.6" x14ac:dyDescent="0.3">
      <c r="B34" s="49">
        <v>8</v>
      </c>
      <c r="C34" s="58"/>
      <c r="D34" s="59" t="s">
        <v>6</v>
      </c>
      <c r="E34" s="59" t="s">
        <v>6</v>
      </c>
      <c r="F34" s="59" t="s">
        <v>6</v>
      </c>
      <c r="G34" s="59" t="s">
        <v>6</v>
      </c>
      <c r="H34" s="59"/>
      <c r="I34" s="59" t="s">
        <v>6</v>
      </c>
      <c r="J34" s="59" t="s">
        <v>6</v>
      </c>
      <c r="K34" s="48" t="str" cm="1">
        <f t="array" ref="K34">_xlfn.IFS(J34="Sélectionner","",J34="Oui","Le projet est admissible",J34="Non","Le projet n'est pas admissible")</f>
        <v/>
      </c>
      <c r="L34" s="60"/>
      <c r="M34" s="60"/>
      <c r="N34" s="60">
        <v>0</v>
      </c>
      <c r="O34" s="61" t="s">
        <v>6</v>
      </c>
      <c r="P34" s="62"/>
    </row>
    <row r="35" spans="2:16 16113:16113" ht="15.6" x14ac:dyDescent="0.3">
      <c r="B35" s="49">
        <v>9</v>
      </c>
      <c r="C35" s="58"/>
      <c r="D35" s="59" t="s">
        <v>6</v>
      </c>
      <c r="E35" s="59" t="s">
        <v>6</v>
      </c>
      <c r="F35" s="59" t="s">
        <v>6</v>
      </c>
      <c r="G35" s="59" t="s">
        <v>6</v>
      </c>
      <c r="H35" s="59"/>
      <c r="I35" s="59" t="s">
        <v>6</v>
      </c>
      <c r="J35" s="59" t="s">
        <v>6</v>
      </c>
      <c r="K35" s="48" t="str" cm="1">
        <f t="array" ref="K35">_xlfn.IFS(J35="Sélectionner","",J35="Oui","Le projet est admissible",J35="Non","Le projet n'est pas admissible")</f>
        <v/>
      </c>
      <c r="L35" s="60"/>
      <c r="M35" s="60"/>
      <c r="N35" s="60">
        <v>0</v>
      </c>
      <c r="O35" s="61" t="s">
        <v>6</v>
      </c>
      <c r="P35" s="62"/>
    </row>
    <row r="36" spans="2:16 16113:16113" ht="15.6" x14ac:dyDescent="0.3">
      <c r="B36" s="49">
        <v>10</v>
      </c>
      <c r="C36" s="58"/>
      <c r="D36" s="59" t="s">
        <v>6</v>
      </c>
      <c r="E36" s="59" t="s">
        <v>6</v>
      </c>
      <c r="F36" s="59" t="s">
        <v>6</v>
      </c>
      <c r="G36" s="59" t="s">
        <v>6</v>
      </c>
      <c r="H36" s="59"/>
      <c r="I36" s="59" t="s">
        <v>6</v>
      </c>
      <c r="J36" s="59" t="s">
        <v>6</v>
      </c>
      <c r="K36" s="48" t="str" cm="1">
        <f t="array" ref="K36">_xlfn.IFS(J36="Sélectionner","",J36="Oui","Le projet est admissible",J36="Non","Le projet n'est pas admissible")</f>
        <v/>
      </c>
      <c r="L36" s="60"/>
      <c r="M36" s="60"/>
      <c r="N36" s="60">
        <v>0</v>
      </c>
      <c r="O36" s="61" t="s">
        <v>6</v>
      </c>
      <c r="P36" s="62"/>
    </row>
    <row r="37" spans="2:16 16113:16113" ht="15.6" x14ac:dyDescent="0.3">
      <c r="B37" s="49">
        <v>11</v>
      </c>
      <c r="C37" s="58"/>
      <c r="D37" s="59" t="s">
        <v>6</v>
      </c>
      <c r="E37" s="59" t="s">
        <v>6</v>
      </c>
      <c r="F37" s="59" t="s">
        <v>6</v>
      </c>
      <c r="G37" s="59" t="s">
        <v>6</v>
      </c>
      <c r="H37" s="59"/>
      <c r="I37" s="59" t="s">
        <v>6</v>
      </c>
      <c r="J37" s="59" t="s">
        <v>6</v>
      </c>
      <c r="K37" s="48" t="str" cm="1">
        <f t="array" ref="K37">_xlfn.IFS(J37="Sélectionner","",J37="Oui","Le projet est admissible",J37="Non","Le projet n'est pas admissible")</f>
        <v/>
      </c>
      <c r="L37" s="60"/>
      <c r="M37" s="60"/>
      <c r="N37" s="60">
        <v>0</v>
      </c>
      <c r="O37" s="61" t="s">
        <v>6</v>
      </c>
      <c r="P37" s="62"/>
    </row>
    <row r="38" spans="2:16 16113:16113" ht="15.6" x14ac:dyDescent="0.3">
      <c r="B38" s="49">
        <v>12</v>
      </c>
      <c r="C38" s="58"/>
      <c r="D38" s="59" t="s">
        <v>6</v>
      </c>
      <c r="E38" s="59" t="s">
        <v>6</v>
      </c>
      <c r="F38" s="59" t="s">
        <v>6</v>
      </c>
      <c r="G38" s="59" t="s">
        <v>6</v>
      </c>
      <c r="H38" s="59"/>
      <c r="I38" s="59" t="s">
        <v>6</v>
      </c>
      <c r="J38" s="59" t="s">
        <v>6</v>
      </c>
      <c r="K38" s="48" t="str" cm="1">
        <f t="array" ref="K38">_xlfn.IFS(J38="Sélectionner","",J38="Oui","Le projet est admissible",J38="Non","Le projet n'est pas admissible")</f>
        <v/>
      </c>
      <c r="L38" s="60"/>
      <c r="M38" s="60"/>
      <c r="N38" s="60">
        <v>0</v>
      </c>
      <c r="O38" s="61" t="s">
        <v>6</v>
      </c>
      <c r="P38" s="62"/>
    </row>
    <row r="39" spans="2:16 16113:16113" ht="15.6" x14ac:dyDescent="0.3">
      <c r="B39" s="49">
        <v>13</v>
      </c>
      <c r="C39" s="58"/>
      <c r="D39" s="59" t="s">
        <v>6</v>
      </c>
      <c r="E39" s="59" t="s">
        <v>6</v>
      </c>
      <c r="F39" s="59" t="s">
        <v>6</v>
      </c>
      <c r="G39" s="59" t="s">
        <v>6</v>
      </c>
      <c r="H39" s="59"/>
      <c r="I39" s="59" t="s">
        <v>6</v>
      </c>
      <c r="J39" s="59" t="s">
        <v>6</v>
      </c>
      <c r="K39" s="48" t="str" cm="1">
        <f t="array" ref="K39">_xlfn.IFS(J39="Sélectionner","",J39="Oui","Le projet est admissible",J39="Non","Le projet n'est pas admissible")</f>
        <v/>
      </c>
      <c r="L39" s="60"/>
      <c r="M39" s="60"/>
      <c r="N39" s="60">
        <v>0</v>
      </c>
      <c r="O39" s="61" t="s">
        <v>6</v>
      </c>
      <c r="P39" s="62"/>
    </row>
    <row r="40" spans="2:16 16113:16113" ht="15.6" x14ac:dyDescent="0.3">
      <c r="B40" s="49">
        <v>14</v>
      </c>
      <c r="C40" s="58"/>
      <c r="D40" s="59" t="s">
        <v>6</v>
      </c>
      <c r="E40" s="59" t="s">
        <v>6</v>
      </c>
      <c r="F40" s="59" t="s">
        <v>6</v>
      </c>
      <c r="G40" s="59" t="s">
        <v>6</v>
      </c>
      <c r="H40" s="59"/>
      <c r="I40" s="59" t="s">
        <v>6</v>
      </c>
      <c r="J40" s="59" t="s">
        <v>6</v>
      </c>
      <c r="K40" s="48" t="str" cm="1">
        <f t="array" ref="K40">_xlfn.IFS(J40="Sélectionner","",J40="Oui","Le projet est admissible",J40="Non","Le projet n'est pas admissible")</f>
        <v/>
      </c>
      <c r="L40" s="60"/>
      <c r="M40" s="60"/>
      <c r="N40" s="60">
        <v>0</v>
      </c>
      <c r="O40" s="61" t="s">
        <v>6</v>
      </c>
      <c r="P40" s="62"/>
    </row>
    <row r="41" spans="2:16 16113:16113" ht="15.6" x14ac:dyDescent="0.3">
      <c r="B41" s="49">
        <v>15</v>
      </c>
      <c r="C41" s="58"/>
      <c r="D41" s="59" t="s">
        <v>6</v>
      </c>
      <c r="E41" s="59" t="s">
        <v>6</v>
      </c>
      <c r="F41" s="59" t="s">
        <v>6</v>
      </c>
      <c r="G41" s="59" t="s">
        <v>6</v>
      </c>
      <c r="H41" s="59"/>
      <c r="I41" s="59" t="s">
        <v>6</v>
      </c>
      <c r="J41" s="59" t="s">
        <v>6</v>
      </c>
      <c r="K41" s="48" t="str" cm="1">
        <f t="array" ref="K41">_xlfn.IFS(J41="Sélectionner","",J41="Oui","Le projet est admissible",J41="Non","Le projet n'est pas admissible")</f>
        <v/>
      </c>
      <c r="L41" s="60"/>
      <c r="M41" s="60"/>
      <c r="N41" s="60">
        <v>0</v>
      </c>
      <c r="O41" s="61" t="s">
        <v>6</v>
      </c>
      <c r="P41" s="62"/>
    </row>
    <row r="42" spans="2:16 16113:16113" ht="15.6" x14ac:dyDescent="0.3">
      <c r="B42" s="49">
        <v>16</v>
      </c>
      <c r="C42" s="58"/>
      <c r="D42" s="59" t="s">
        <v>6</v>
      </c>
      <c r="E42" s="59" t="s">
        <v>6</v>
      </c>
      <c r="F42" s="59" t="s">
        <v>6</v>
      </c>
      <c r="G42" s="59" t="s">
        <v>6</v>
      </c>
      <c r="H42" s="59"/>
      <c r="I42" s="59" t="s">
        <v>6</v>
      </c>
      <c r="J42" s="59" t="s">
        <v>6</v>
      </c>
      <c r="K42" s="48" t="str" cm="1">
        <f t="array" ref="K42">_xlfn.IFS(J42="Sélectionner","",J42="Oui","Le projet est admissible",J42="Non","Le projet n'est pas admissible")</f>
        <v/>
      </c>
      <c r="L42" s="60"/>
      <c r="M42" s="60"/>
      <c r="N42" s="60">
        <v>0</v>
      </c>
      <c r="O42" s="61" t="s">
        <v>6</v>
      </c>
      <c r="P42" s="62"/>
    </row>
    <row r="43" spans="2:16 16113:16113" ht="15.6" x14ac:dyDescent="0.3">
      <c r="B43" s="49">
        <v>17</v>
      </c>
      <c r="C43" s="58"/>
      <c r="D43" s="59" t="s">
        <v>6</v>
      </c>
      <c r="E43" s="59" t="s">
        <v>6</v>
      </c>
      <c r="F43" s="59" t="s">
        <v>6</v>
      </c>
      <c r="G43" s="59" t="s">
        <v>6</v>
      </c>
      <c r="H43" s="59"/>
      <c r="I43" s="59" t="s">
        <v>6</v>
      </c>
      <c r="J43" s="59" t="s">
        <v>6</v>
      </c>
      <c r="K43" s="48" t="str" cm="1">
        <f t="array" ref="K43">_xlfn.IFS(J43="Sélectionner","",J43="Oui","Le projet est admissible",J43="Non","Le projet n'est pas admissible")</f>
        <v/>
      </c>
      <c r="L43" s="60"/>
      <c r="M43" s="60"/>
      <c r="N43" s="60">
        <v>0</v>
      </c>
      <c r="O43" s="61" t="s">
        <v>6</v>
      </c>
      <c r="P43" s="62"/>
    </row>
    <row r="44" spans="2:16 16113:16113" ht="15.6" x14ac:dyDescent="0.3">
      <c r="B44" s="49">
        <v>18</v>
      </c>
      <c r="C44" s="58"/>
      <c r="D44" s="59" t="s">
        <v>6</v>
      </c>
      <c r="E44" s="59" t="s">
        <v>6</v>
      </c>
      <c r="F44" s="59" t="s">
        <v>6</v>
      </c>
      <c r="G44" s="59" t="s">
        <v>6</v>
      </c>
      <c r="H44" s="59"/>
      <c r="I44" s="59" t="s">
        <v>6</v>
      </c>
      <c r="J44" s="59" t="s">
        <v>6</v>
      </c>
      <c r="K44" s="48" t="str" cm="1">
        <f t="array" ref="K44">_xlfn.IFS(J44="Sélectionner","",J44="Oui","Le projet est admissible",J44="Non","Le projet n'est pas admissible")</f>
        <v/>
      </c>
      <c r="L44" s="60"/>
      <c r="M44" s="60"/>
      <c r="N44" s="60">
        <v>0</v>
      </c>
      <c r="O44" s="61" t="s">
        <v>6</v>
      </c>
      <c r="P44" s="62"/>
    </row>
    <row r="45" spans="2:16 16113:16113" ht="15.6" x14ac:dyDescent="0.3">
      <c r="B45" s="49">
        <v>19</v>
      </c>
      <c r="C45" s="58"/>
      <c r="D45" s="59" t="s">
        <v>6</v>
      </c>
      <c r="E45" s="59" t="s">
        <v>6</v>
      </c>
      <c r="F45" s="59" t="s">
        <v>6</v>
      </c>
      <c r="G45" s="59" t="s">
        <v>6</v>
      </c>
      <c r="H45" s="59"/>
      <c r="I45" s="59" t="s">
        <v>6</v>
      </c>
      <c r="J45" s="59" t="s">
        <v>6</v>
      </c>
      <c r="K45" s="48" t="str" cm="1">
        <f t="array" ref="K45">_xlfn.IFS(J45="Sélectionner","",J45="Oui","Le projet est admissible",J45="Non","Le projet n'est pas admissible")</f>
        <v/>
      </c>
      <c r="L45" s="60"/>
      <c r="M45" s="60"/>
      <c r="N45" s="60">
        <v>0</v>
      </c>
      <c r="O45" s="61" t="s">
        <v>6</v>
      </c>
      <c r="P45" s="62"/>
    </row>
    <row r="46" spans="2:16 16113:16113" ht="15.6" x14ac:dyDescent="0.3">
      <c r="B46" s="49">
        <v>20</v>
      </c>
      <c r="C46" s="58"/>
      <c r="D46" s="59" t="s">
        <v>6</v>
      </c>
      <c r="E46" s="59" t="s">
        <v>6</v>
      </c>
      <c r="F46" s="59" t="s">
        <v>6</v>
      </c>
      <c r="G46" s="59" t="s">
        <v>6</v>
      </c>
      <c r="H46" s="59"/>
      <c r="I46" s="59" t="s">
        <v>6</v>
      </c>
      <c r="J46" s="59" t="s">
        <v>6</v>
      </c>
      <c r="K46" s="48" t="str" cm="1">
        <f t="array" ref="K46">_xlfn.IFS(J46="Sélectionner","",J46="Oui","Le projet est admissible",J46="Non","Le projet n'est pas admissible")</f>
        <v/>
      </c>
      <c r="L46" s="60"/>
      <c r="M46" s="60"/>
      <c r="N46" s="60">
        <v>0</v>
      </c>
      <c r="O46" s="61" t="s">
        <v>6</v>
      </c>
      <c r="P46" s="62"/>
      <c r="WUS46">
        <f>SUM(A46:WUR46)</f>
        <v>20</v>
      </c>
    </row>
    <row r="47" spans="2:16 16113:16113" ht="32.1" customHeight="1" x14ac:dyDescent="0.3">
      <c r="B47" s="124" t="s">
        <v>92</v>
      </c>
      <c r="C47" s="125"/>
      <c r="D47" s="125"/>
      <c r="E47" s="125"/>
      <c r="F47" s="125"/>
      <c r="G47" s="125"/>
      <c r="H47" s="125"/>
      <c r="I47" s="125"/>
      <c r="J47" s="125"/>
      <c r="K47" s="126"/>
      <c r="L47" s="105" t="s">
        <v>19</v>
      </c>
      <c r="M47" s="105"/>
      <c r="N47" s="19">
        <f>SUMIF($K$27:$K$46,"Le projet est admissible",$N$27:$N$46)</f>
        <v>0</v>
      </c>
      <c r="O47" s="44"/>
    </row>
    <row r="48" spans="2:16 16113:16113" ht="32.1" customHeight="1" x14ac:dyDescent="0.3">
      <c r="B48" s="127"/>
      <c r="C48" s="128"/>
      <c r="D48" s="128"/>
      <c r="E48" s="128"/>
      <c r="F48" s="128"/>
      <c r="G48" s="128"/>
      <c r="H48" s="128"/>
      <c r="I48" s="128"/>
      <c r="J48" s="128"/>
      <c r="K48" s="129"/>
      <c r="L48" s="106" t="s">
        <v>58</v>
      </c>
      <c r="M48" s="106"/>
      <c r="N48" s="20">
        <f>SUM($D$17-N47)</f>
        <v>0</v>
      </c>
      <c r="O48" s="45"/>
    </row>
    <row r="49" spans="3:12" ht="15" thickBot="1" x14ac:dyDescent="0.35"/>
    <row r="50" spans="3:12" ht="16.05" customHeight="1" x14ac:dyDescent="0.3">
      <c r="C50" s="143" t="s">
        <v>65</v>
      </c>
      <c r="D50" s="144"/>
      <c r="E50" s="144"/>
      <c r="F50" s="144"/>
      <c r="G50" s="144"/>
      <c r="H50" s="144"/>
      <c r="I50" s="144"/>
      <c r="J50" s="145"/>
      <c r="K50" s="34"/>
      <c r="L50" s="33"/>
    </row>
    <row r="51" spans="3:12" x14ac:dyDescent="0.3">
      <c r="C51" s="146"/>
      <c r="D51" s="147"/>
      <c r="E51" s="147"/>
      <c r="F51" s="147"/>
      <c r="G51" s="147"/>
      <c r="H51" s="147"/>
      <c r="I51" s="147"/>
      <c r="J51" s="148"/>
      <c r="K51" s="34"/>
      <c r="L51" s="33"/>
    </row>
    <row r="52" spans="3:12" ht="8.5500000000000007" customHeight="1" x14ac:dyDescent="0.3">
      <c r="C52" s="36"/>
      <c r="D52" s="40"/>
      <c r="E52" s="40"/>
      <c r="F52" s="40"/>
      <c r="G52" s="40"/>
      <c r="H52" s="40"/>
      <c r="I52" s="40"/>
      <c r="J52" s="37"/>
      <c r="K52" s="34"/>
      <c r="L52" s="33"/>
    </row>
    <row r="53" spans="3:12" x14ac:dyDescent="0.3">
      <c r="C53" s="26"/>
      <c r="D53" s="137"/>
      <c r="E53" s="138"/>
      <c r="F53" s="139"/>
      <c r="G53" s="41"/>
      <c r="H53" s="133"/>
      <c r="I53" s="134"/>
      <c r="J53" s="27"/>
      <c r="K53" s="35"/>
      <c r="L53" s="32"/>
    </row>
    <row r="54" spans="3:12" x14ac:dyDescent="0.3">
      <c r="C54" s="28" t="s">
        <v>97</v>
      </c>
      <c r="D54" s="140"/>
      <c r="E54" s="141"/>
      <c r="F54" s="142"/>
      <c r="G54" s="42" t="s">
        <v>96</v>
      </c>
      <c r="H54" s="135"/>
      <c r="I54" s="136"/>
      <c r="J54" s="27"/>
      <c r="K54" s="35"/>
      <c r="L54" s="32"/>
    </row>
    <row r="55" spans="3:12" ht="7.5" customHeight="1" x14ac:dyDescent="0.3">
      <c r="C55" s="28"/>
      <c r="D55" s="43"/>
      <c r="E55" s="43"/>
      <c r="F55" s="43"/>
      <c r="G55" s="42"/>
      <c r="H55" s="42"/>
      <c r="I55" s="42"/>
      <c r="J55" s="27"/>
      <c r="K55" s="35"/>
      <c r="L55" s="32"/>
    </row>
    <row r="56" spans="3:12" x14ac:dyDescent="0.3">
      <c r="C56" s="28" t="s">
        <v>94</v>
      </c>
      <c r="D56" s="112"/>
      <c r="E56" s="113"/>
      <c r="F56" s="114"/>
      <c r="G56" s="42"/>
      <c r="H56" s="42"/>
      <c r="I56" s="42"/>
      <c r="J56" s="27"/>
      <c r="K56" s="35"/>
      <c r="L56" s="32"/>
    </row>
    <row r="57" spans="3:12" ht="7.5" customHeight="1" x14ac:dyDescent="0.3">
      <c r="C57" s="28"/>
      <c r="D57" s="42"/>
      <c r="E57" s="42"/>
      <c r="F57" s="42"/>
      <c r="G57" s="42"/>
      <c r="H57" s="42"/>
      <c r="I57" s="42"/>
      <c r="J57" s="27"/>
      <c r="K57" s="35"/>
      <c r="L57" s="32"/>
    </row>
    <row r="58" spans="3:12" x14ac:dyDescent="0.3">
      <c r="C58" s="28" t="s">
        <v>95</v>
      </c>
      <c r="D58" s="112"/>
      <c r="E58" s="113"/>
      <c r="F58" s="114"/>
      <c r="G58" s="42"/>
      <c r="H58" s="42"/>
      <c r="I58" s="42"/>
      <c r="J58" s="27"/>
      <c r="K58" s="35"/>
      <c r="L58" s="32"/>
    </row>
    <row r="59" spans="3:12" ht="10.5" customHeight="1" thickBot="1" x14ac:dyDescent="0.35">
      <c r="C59" s="29"/>
      <c r="D59" s="30"/>
      <c r="E59" s="30"/>
      <c r="F59" s="30"/>
      <c r="G59" s="30"/>
      <c r="H59" s="30"/>
      <c r="I59" s="30"/>
      <c r="J59" s="31"/>
      <c r="K59" s="35"/>
      <c r="L59" s="32"/>
    </row>
  </sheetData>
  <sheetProtection algorithmName="SHA-512" hashValue="AsvTdn9FpOYuImmbQynpFf/6Ey2olByuunwFRbbvgfQD2zSwIAUQ466X2IPgfJ+O+QWed+pN3QN2b63/yRKGpQ==" saltValue="AFPfjc1s8FWMpV3lCr6osw==" spinCount="100000" sheet="1" objects="1" scenarios="1" selectLockedCells="1"/>
  <mergeCells count="32">
    <mergeCell ref="D56:F56"/>
    <mergeCell ref="D58:F58"/>
    <mergeCell ref="B19:K21"/>
    <mergeCell ref="B47:K48"/>
    <mergeCell ref="E22:E26"/>
    <mergeCell ref="H53:I54"/>
    <mergeCell ref="D53:F54"/>
    <mergeCell ref="C50:J51"/>
    <mergeCell ref="L3:M5"/>
    <mergeCell ref="L47:M47"/>
    <mergeCell ref="L48:M48"/>
    <mergeCell ref="L19:N21"/>
    <mergeCell ref="L22:L26"/>
    <mergeCell ref="M22:M26"/>
    <mergeCell ref="N22:N26"/>
    <mergeCell ref="A1:J2"/>
    <mergeCell ref="D15:E15"/>
    <mergeCell ref="D13:F13"/>
    <mergeCell ref="J22:K26"/>
    <mergeCell ref="I15:J15"/>
    <mergeCell ref="B22:C26"/>
    <mergeCell ref="D22:D26"/>
    <mergeCell ref="F22:F26"/>
    <mergeCell ref="G22:G26"/>
    <mergeCell ref="H22:H26"/>
    <mergeCell ref="I22:I26"/>
    <mergeCell ref="D3:J5"/>
    <mergeCell ref="C7:J11"/>
    <mergeCell ref="O19:P21"/>
    <mergeCell ref="O22:O26"/>
    <mergeCell ref="P22:P26"/>
    <mergeCell ref="F15:H15"/>
  </mergeCells>
  <conditionalFormatting sqref="H13:I13">
    <cfRule type="iconSet" priority="9">
      <iconSet iconSet="3Symbols">
        <cfvo type="percent" val="0"/>
        <cfvo type="percent" val="33"/>
        <cfvo type="percent" val="67"/>
      </iconSet>
    </cfRule>
  </conditionalFormatting>
  <conditionalFormatting sqref="K27:K46">
    <cfRule type="containsText" dxfId="1" priority="1" operator="containsText" text="Le projet n'est pas admissible">
      <formula>NOT(ISERROR(SEARCH("Le projet n'est pas admissible",K27)))</formula>
    </cfRule>
    <cfRule type="containsText" dxfId="0" priority="2" operator="containsText" text="Le projet est admissible">
      <formula>NOT(ISERROR(SEARCH("Le projet est admissible",K27)))</formula>
    </cfRule>
  </conditionalFormatting>
  <dataValidations count="8">
    <dataValidation type="list" allowBlank="1" showInputMessage="1" showErrorMessage="1" sqref="G27:G46" xr:uid="{349E6A8C-EDC4-4596-B0CB-34A441296706}">
      <formula1>Genre</formula1>
    </dataValidation>
    <dataValidation type="list" allowBlank="1" showInputMessage="1" showErrorMessage="1" sqref="F27:F46" xr:uid="{E66D8C97-2724-45F9-80AF-B76DB4EC6B02}">
      <formula1>Langue</formula1>
    </dataValidation>
    <dataValidation type="list" allowBlank="1" showInputMessage="1" showErrorMessage="1" sqref="I27:I46" xr:uid="{94A71091-DAD4-4938-82C8-9542E5187641}">
      <formula1>Sexe</formula1>
    </dataValidation>
    <dataValidation type="list" allowBlank="1" showInputMessage="1" showErrorMessage="1" sqref="J27:J46 E27:E46" xr:uid="{BA9FF008-7EDA-446B-AA08-7829FC7A9AAD}">
      <formula1>Résidence</formula1>
    </dataValidation>
    <dataValidation type="list" allowBlank="1" showInputMessage="1" showErrorMessage="1" sqref="O27:O46" xr:uid="{686BEFD6-1B27-456C-BF61-48EB62F542C2}">
      <formula1>Étape</formula1>
    </dataValidation>
    <dataValidation type="list" allowBlank="1" showInputMessage="1" showErrorMessage="1" sqref="D27:D46" xr:uid="{FC6328ED-5B9B-49CD-9BDC-C5F7EE5A97A9}">
      <formula1>Catégorie</formula1>
    </dataValidation>
    <dataValidation type="list" allowBlank="1" showInputMessage="1" showErrorMessage="1" sqref="I15" xr:uid="{C5434EF7-0624-44AF-97AC-FC45708E4605}">
      <formula1>Rapport</formula1>
    </dataValidation>
    <dataValidation type="date" operator="lessThanOrEqual" allowBlank="1" showInputMessage="1" showErrorMessage="1" error="La date ne respecte pas le format requis &quot;aaaa-mm-jj&quot; ou se trouve au-delà de la limite du cycle des 3 années de l'enveloppe" prompt="Veuillez entrer la date dans le format suivant : aaaa-mm-jj" sqref="P27:P46" xr:uid="{A88B78C0-F4C6-4F33-83C5-FE5B651F8678}">
      <formula1>46477</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C381-139E-4DC7-AD60-532A5BFCBBC0}">
  <dimension ref="A2:G13"/>
  <sheetViews>
    <sheetView workbookViewId="0">
      <selection activeCell="D25" sqref="D25"/>
    </sheetView>
  </sheetViews>
  <sheetFormatPr baseColWidth="10" defaultRowHeight="14.4" x14ac:dyDescent="0.3"/>
  <cols>
    <col min="1" max="1" width="35.44140625" bestFit="1" customWidth="1"/>
    <col min="2" max="2" width="23.77734375" bestFit="1" customWidth="1"/>
    <col min="3" max="3" width="18.44140625" customWidth="1"/>
    <col min="4" max="4" width="34.21875" bestFit="1" customWidth="1"/>
    <col min="5" max="5" width="13.5546875" customWidth="1"/>
    <col min="6" max="6" width="18.5546875" bestFit="1" customWidth="1"/>
    <col min="7" max="7" width="22.21875" customWidth="1"/>
    <col min="8" max="8" width="10.77734375" customWidth="1"/>
  </cols>
  <sheetData>
    <row r="2" spans="1:7" x14ac:dyDescent="0.3">
      <c r="A2" t="s">
        <v>33</v>
      </c>
      <c r="B2" t="s">
        <v>11</v>
      </c>
      <c r="C2" t="s">
        <v>13</v>
      </c>
      <c r="D2" t="s">
        <v>12</v>
      </c>
      <c r="E2" t="s">
        <v>14</v>
      </c>
      <c r="F2" t="s">
        <v>2</v>
      </c>
      <c r="G2" t="s">
        <v>54</v>
      </c>
    </row>
    <row r="3" spans="1:7" x14ac:dyDescent="0.3">
      <c r="A3" t="s">
        <v>6</v>
      </c>
      <c r="B3" t="s">
        <v>6</v>
      </c>
      <c r="C3" t="s">
        <v>6</v>
      </c>
      <c r="D3" t="s">
        <v>6</v>
      </c>
      <c r="E3" t="s">
        <v>6</v>
      </c>
      <c r="F3" t="s">
        <v>6</v>
      </c>
      <c r="G3" t="s">
        <v>6</v>
      </c>
    </row>
    <row r="4" spans="1:7" x14ac:dyDescent="0.3">
      <c r="A4" t="s">
        <v>4</v>
      </c>
      <c r="B4" t="s">
        <v>31</v>
      </c>
      <c r="C4" t="s">
        <v>51</v>
      </c>
      <c r="D4" t="s">
        <v>25</v>
      </c>
      <c r="E4" t="s">
        <v>15</v>
      </c>
      <c r="F4" t="s">
        <v>35</v>
      </c>
      <c r="G4" t="s">
        <v>55</v>
      </c>
    </row>
    <row r="5" spans="1:7" ht="16.2" x14ac:dyDescent="0.3">
      <c r="A5" t="s">
        <v>5</v>
      </c>
      <c r="B5" t="s">
        <v>32</v>
      </c>
      <c r="C5" t="s">
        <v>52</v>
      </c>
      <c r="D5" t="s">
        <v>21</v>
      </c>
      <c r="E5" t="s">
        <v>16</v>
      </c>
      <c r="F5" t="s">
        <v>36</v>
      </c>
      <c r="G5" t="s">
        <v>56</v>
      </c>
    </row>
    <row r="6" spans="1:7" ht="16.2" x14ac:dyDescent="0.3">
      <c r="A6" t="s">
        <v>8</v>
      </c>
      <c r="B6" t="s">
        <v>30</v>
      </c>
      <c r="D6" t="s">
        <v>20</v>
      </c>
      <c r="E6" t="s">
        <v>17</v>
      </c>
      <c r="F6" t="s">
        <v>37</v>
      </c>
    </row>
    <row r="7" spans="1:7" ht="16.2" x14ac:dyDescent="0.3">
      <c r="A7" t="s">
        <v>9</v>
      </c>
      <c r="B7" t="s">
        <v>29</v>
      </c>
      <c r="D7" t="s">
        <v>22</v>
      </c>
      <c r="F7" t="s">
        <v>38</v>
      </c>
    </row>
    <row r="8" spans="1:7" x14ac:dyDescent="0.3">
      <c r="A8" t="s">
        <v>10</v>
      </c>
      <c r="B8" t="s">
        <v>47</v>
      </c>
      <c r="D8" t="s">
        <v>23</v>
      </c>
      <c r="F8" t="s">
        <v>39</v>
      </c>
    </row>
    <row r="9" spans="1:7" x14ac:dyDescent="0.3">
      <c r="A9" t="s">
        <v>7</v>
      </c>
      <c r="D9" t="s">
        <v>24</v>
      </c>
      <c r="F9" t="s">
        <v>40</v>
      </c>
    </row>
    <row r="10" spans="1:7" x14ac:dyDescent="0.3">
      <c r="D10" t="s">
        <v>26</v>
      </c>
      <c r="F10" t="s">
        <v>41</v>
      </c>
    </row>
    <row r="11" spans="1:7" x14ac:dyDescent="0.3">
      <c r="D11" t="s">
        <v>27</v>
      </c>
      <c r="F11" t="s">
        <v>42</v>
      </c>
    </row>
    <row r="12" spans="1:7" x14ac:dyDescent="0.3">
      <c r="D12" t="s">
        <v>28</v>
      </c>
      <c r="F12" t="s">
        <v>43</v>
      </c>
    </row>
    <row r="13" spans="1:7" x14ac:dyDescent="0.3">
      <c r="D13" t="s">
        <v>64</v>
      </c>
      <c r="F13" t="s">
        <v>67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9F20C-3B80-46C7-8FCC-81A7945239A8}">
  <dimension ref="B1:AC5"/>
  <sheetViews>
    <sheetView workbookViewId="0">
      <selection activeCell="I5" sqref="I5"/>
    </sheetView>
  </sheetViews>
  <sheetFormatPr baseColWidth="10" defaultRowHeight="14.4" x14ac:dyDescent="0.3"/>
  <cols>
    <col min="1" max="1" width="3.77734375" customWidth="1"/>
    <col min="2" max="2" width="28.77734375" customWidth="1"/>
    <col min="3" max="3" width="19.6640625" customWidth="1"/>
    <col min="4" max="4" width="16.77734375" customWidth="1"/>
    <col min="5" max="5" width="16.5546875" customWidth="1"/>
    <col min="6" max="6" width="9" customWidth="1"/>
    <col min="7" max="7" width="14.44140625" customWidth="1"/>
    <col min="8" max="8" width="8.44140625" customWidth="1"/>
    <col min="9" max="9" width="11.6640625" customWidth="1"/>
    <col min="10" max="13" width="8.77734375" customWidth="1"/>
    <col min="14" max="14" width="14.44140625" customWidth="1"/>
    <col min="15" max="15" width="9" customWidth="1"/>
    <col min="16" max="23" width="8.77734375" customWidth="1"/>
  </cols>
  <sheetData>
    <row r="1" spans="2:29" ht="15" thickBot="1" x14ac:dyDescent="0.35"/>
    <row r="2" spans="2:29" ht="23.55" customHeight="1" thickBot="1" x14ac:dyDescent="0.35">
      <c r="B2" s="149" t="s">
        <v>82</v>
      </c>
      <c r="C2" s="150"/>
      <c r="D2" s="151"/>
    </row>
    <row r="3" spans="2:29" ht="8.5500000000000007" customHeight="1" x14ac:dyDescent="0.3">
      <c r="B3" s="18"/>
      <c r="C3" s="1"/>
    </row>
    <row r="4" spans="2:29" ht="58.05" customHeight="1" x14ac:dyDescent="0.3">
      <c r="B4" s="46" t="s">
        <v>72</v>
      </c>
      <c r="C4" s="46" t="s">
        <v>73</v>
      </c>
      <c r="D4" s="46" t="s">
        <v>74</v>
      </c>
      <c r="E4" s="152" t="s">
        <v>83</v>
      </c>
      <c r="F4" s="152"/>
      <c r="G4" s="152" t="s">
        <v>75</v>
      </c>
      <c r="H4" s="152"/>
      <c r="I4" s="46" t="s">
        <v>84</v>
      </c>
      <c r="J4" s="152" t="s">
        <v>85</v>
      </c>
      <c r="K4" s="152"/>
      <c r="L4" s="152" t="s">
        <v>76</v>
      </c>
      <c r="M4" s="152"/>
      <c r="N4" s="152" t="s">
        <v>77</v>
      </c>
      <c r="O4" s="152"/>
      <c r="P4" s="152" t="s">
        <v>79</v>
      </c>
      <c r="Q4" s="152"/>
      <c r="R4" s="152" t="s">
        <v>80</v>
      </c>
      <c r="S4" s="152"/>
      <c r="T4" s="152" t="s">
        <v>81</v>
      </c>
      <c r="U4" s="152"/>
      <c r="V4" s="152" t="s">
        <v>78</v>
      </c>
      <c r="W4" s="152"/>
      <c r="X4" s="18"/>
      <c r="Y4" s="18"/>
      <c r="Z4" s="18"/>
      <c r="AA4" s="18"/>
      <c r="AB4" s="18"/>
      <c r="AC4" s="18"/>
    </row>
    <row r="5" spans="2:29" ht="28.05" customHeight="1" x14ac:dyDescent="0.3">
      <c r="B5" s="48">
        <f>(Plan_Rapport!$D$13)</f>
        <v>0</v>
      </c>
      <c r="C5" s="50">
        <f>Plan_Rapport!$D$15</f>
        <v>0</v>
      </c>
      <c r="D5" s="51">
        <f>Plan_Rapport!$D$17</f>
        <v>0</v>
      </c>
      <c r="E5" s="52">
        <f>Plan_Rapport!$N$47</f>
        <v>0</v>
      </c>
      <c r="F5" s="53">
        <f>IFERROR($E$5/$D$5,0)</f>
        <v>0</v>
      </c>
      <c r="G5" s="54">
        <f>IFERROR($D$5-$E$5,0)</f>
        <v>0</v>
      </c>
      <c r="H5" s="55">
        <f>IFERROR($G$5/$D$5,0)</f>
        <v>0</v>
      </c>
      <c r="I5" s="56">
        <f>Plan_Rapport!M9</f>
        <v>0</v>
      </c>
      <c r="J5" s="56">
        <f>Plan_Rapport!$M$11</f>
        <v>0</v>
      </c>
      <c r="K5" s="55">
        <f>IFERROR($J$5/$I$5,0)</f>
        <v>0</v>
      </c>
      <c r="L5" s="56">
        <f>COUNTIFS(Plan_Rapport!$F$27:$F$46,"Français",Plan_Rapport!$K$27:$K$46,"Le projet est admissible")</f>
        <v>0</v>
      </c>
      <c r="M5" s="55">
        <f>IFERROR($L$5/$I$5,0)</f>
        <v>0</v>
      </c>
      <c r="N5" s="54">
        <f>Plan_Rapport!M15</f>
        <v>0</v>
      </c>
      <c r="O5" s="55">
        <f>IFERROR($N$5/$D$5,0)</f>
        <v>0</v>
      </c>
      <c r="P5" s="56">
        <f>COUNTIFS(Plan_Rapport!$D$27:$D$46,"Long métrage fiction",Plan_Rapport!$K$27:$K$46,"Le projet est admissible")+COUNTIFS(Plan_Rapport!$D$27:$D$46,"Long métrage fiction animation",Plan_Rapport!$K$27:$K$46,"Le projet est admissible")</f>
        <v>0</v>
      </c>
      <c r="Q5" s="55">
        <f>IFERROR($P$5/$I$5,0)</f>
        <v>0</v>
      </c>
      <c r="R5" s="56">
        <f>COUNTIFS(Plan_Rapport!$D$27:$D$46,"Long métrage documentaire",Plan_Rapport!$K$27:$K$46,"Le projet est admissible")+COUNTIFS(Plan_Rapport!$D$27:$D$46,"Long métrage documentaire animation",Plan_Rapport!$K$27:$K$46,"Le projet est admissible")+COUNTIFS(Plan_Rapport!$D$27:$D$46,"Moyen métrage documentaire",Plan_Rapport!$K$27:$K$46,"Le projet est admissible")+COUNTIFS(Plan_Rapport!$D$27:$D$46,"Moyen métrage documentaire animation",Plan_Rapport!$K$27:$K$46,"Le projet est admissible")</f>
        <v>0</v>
      </c>
      <c r="S5" s="55">
        <f>IFERROR($R$5/$I$5,0)</f>
        <v>0</v>
      </c>
      <c r="T5" s="56">
        <f>COUNTIFS(Plan_Rapport!$D$27:$D$46,"Long métrage fiction animation",Plan_Rapport!$K$27:$K$46,"Le projet est admissible")+COUNTIFS(Plan_Rapport!$D$27:$D$46,"Long métrage documentaire animation",Plan_Rapport!$K$27:$K$46,"Le projet est admissible")+COUNTIFS(Plan_Rapport!$D$27:$D$46,"Moyen métrage documentaire animation",Plan_Rapport!$K$27:$K$46,"Le projet est admissible")</f>
        <v>0</v>
      </c>
      <c r="U5" s="55">
        <f>IFERROR($T$5/$I$5,0)</f>
        <v>0</v>
      </c>
      <c r="V5" s="56">
        <f>COUNTIFS(Plan_Rapport!$E$27:$E$46,"Oui",Plan_Rapport!$K$27:$K$46,"Le projet est admissible")</f>
        <v>0</v>
      </c>
      <c r="W5" s="55">
        <f>IFERROR($V$5/$I$5,0)</f>
        <v>0</v>
      </c>
    </row>
  </sheetData>
  <mergeCells count="10">
    <mergeCell ref="B2:D2"/>
    <mergeCell ref="E4:F4"/>
    <mergeCell ref="G4:H4"/>
    <mergeCell ref="V4:W4"/>
    <mergeCell ref="N4:O4"/>
    <mergeCell ref="J4:K4"/>
    <mergeCell ref="L4:M4"/>
    <mergeCell ref="P4:Q4"/>
    <mergeCell ref="R4:S4"/>
    <mergeCell ref="T4:U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C8209D44399045A89E9F8EBB60704D" ma:contentTypeVersion="15" ma:contentTypeDescription="Crée un document." ma:contentTypeScope="" ma:versionID="e42289d98d3774094db2453b5080d093">
  <xsd:schema xmlns:xsd="http://www.w3.org/2001/XMLSchema" xmlns:xs="http://www.w3.org/2001/XMLSchema" xmlns:p="http://schemas.microsoft.com/office/2006/metadata/properties" xmlns:ns2="8006f1af-ea8a-4d8a-a619-42a6cf27c81c" xmlns:ns3="06105aa4-192f-4fed-8e5c-32a8b5078b5a" targetNamespace="http://schemas.microsoft.com/office/2006/metadata/properties" ma:root="true" ma:fieldsID="50a857dc05338d7a857f0bbbf5232bc3" ns2:_="" ns3:_="">
    <xsd:import namespace="8006f1af-ea8a-4d8a-a619-42a6cf27c81c"/>
    <xsd:import namespace="06105aa4-192f-4fed-8e5c-32a8b5078b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6f1af-ea8a-4d8a-a619-42a6cf27c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a1d638a4-29b4-4d81-9f2c-4f7df86c363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105aa4-192f-4fed-8e5c-32a8b5078b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fdfdcf5-f237-490e-86d3-490d559c0c15}" ma:internalName="TaxCatchAll" ma:showField="CatchAllData" ma:web="06105aa4-192f-4fed-8e5c-32a8b5078b5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006f1af-ea8a-4d8a-a619-42a6cf27c81c">
      <Terms xmlns="http://schemas.microsoft.com/office/infopath/2007/PartnerControls"/>
    </lcf76f155ced4ddcb4097134ff3c332f>
    <TaxCatchAll xmlns="06105aa4-192f-4fed-8e5c-32a8b5078b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8D24C1-E90D-441B-A811-0438A704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06f1af-ea8a-4d8a-a619-42a6cf27c81c"/>
    <ds:schemaRef ds:uri="06105aa4-192f-4fed-8e5c-32a8b5078b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F6C1E0-DD32-4126-A083-0FA29117C691}">
  <ds:schemaRefs>
    <ds:schemaRef ds:uri="http://schemas.microsoft.com/office/2006/documentManagement/types"/>
    <ds:schemaRef ds:uri="http://purl.org/dc/elements/1.1/"/>
    <ds:schemaRef ds:uri="8006f1af-ea8a-4d8a-a619-42a6cf27c81c"/>
    <ds:schemaRef ds:uri="http://www.w3.org/XML/1998/namespace"/>
    <ds:schemaRef ds:uri="http://schemas.microsoft.com/office/2006/metadata/properties"/>
    <ds:schemaRef ds:uri="06105aa4-192f-4fed-8e5c-32a8b5078b5a"/>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67CF5CD6-D8C5-4962-8B25-6E8922CF2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Plan_Rapport</vt:lpstr>
      <vt:lpstr>Données</vt:lpstr>
      <vt:lpstr>Stat</vt:lpstr>
      <vt:lpstr>Catégorie</vt:lpstr>
      <vt:lpstr>Étape</vt:lpstr>
      <vt:lpstr>Genre</vt:lpstr>
      <vt:lpstr>Langue</vt:lpstr>
      <vt:lpstr>Rapport</vt:lpstr>
      <vt:lpstr>Résidence</vt:lpstr>
      <vt:lpstr>Sexe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Claret, Bernard</dc:creator>
  <cp:lastModifiedBy>Lauverjat, Magali</cp:lastModifiedBy>
  <dcterms:created xsi:type="dcterms:W3CDTF">2024-03-11T14:09:24Z</dcterms:created>
  <dcterms:modified xsi:type="dcterms:W3CDTF">2024-09-10T14:25:40Z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0x0101002DB50FB0233D0842BA5601E294A7A020</vt:lpwstr>
  </property>
  <property fmtid="{D5CDD505-2E9C-101B-9397-08002B2CF9AE}" pid="3" name="MediaServiceImageTags">
    <vt:lpwstr/>
  </property>
</Properties>
</file>