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odecgouvqcca.sharepoint.com/sites/GRP-Directiondescommunications/Documents partages/X1310 Programmes d'aide financière/Multidomaines/Programme d'aide aux projets stratégiques/Appel projets - Créateurs contenus numériques/"/>
    </mc:Choice>
  </mc:AlternateContent>
  <xr:revisionPtr revIDLastSave="0" documentId="8_{05D42B38-22FE-4239-BA7A-9A6BC6C6368F}" xr6:coauthVersionLast="47" xr6:coauthVersionMax="47" xr10:uidLastSave="{00000000-0000-0000-0000-000000000000}"/>
  <workbookProtection workbookAlgorithmName="SHA-512" workbookHashValue="vm+EkezULvrjrl5sh5+SRZFqvop99tZZEGKYVe1Je0EZJwWpRa8V2W00WekuZ5IQ/EEdA50lJvtg4gR3q71tfg==" workbookSaltValue="0y1VL+P9Z4ahA26KLP19Wg==" workbookSpinCount="100000" lockStructure="1"/>
  <bookViews>
    <workbookView xWindow="21875" yWindow="-118" windowWidth="22228" windowHeight="13261" activeTab="1" xr2:uid="{5220A2B5-4B0E-4BDD-9B03-F7BF1F48C98F}"/>
  </bookViews>
  <sheets>
    <sheet name="Instructions" sheetId="22" r:id="rId1"/>
    <sheet name="Sommaire" sheetId="9" r:id="rId2"/>
    <sheet name="Projets" sheetId="28" r:id="rId3"/>
    <sheet name="Compilation" sheetId="19" state="hidden" r:id="rId4"/>
    <sheet name="menus déroulants" sheetId="29" state="hidden" r:id="rId5"/>
  </sheets>
  <externalReferences>
    <externalReference r:id="rId6"/>
    <externalReference r:id="rId7"/>
    <externalReference r:id="rId8"/>
  </externalReferences>
  <definedNames>
    <definedName name="\A">#REF!</definedName>
    <definedName name="\B">#REF!</definedName>
    <definedName name="chef_equipe">#REF!</definedName>
    <definedName name="chef_équipe">#REF!</definedName>
    <definedName name="COL">#REF!</definedName>
    <definedName name="cote_risque">#REF!</definedName>
    <definedName name="Créateur.rice" comment="Nom">Projets!$C$16</definedName>
    <definedName name="délégué">#REF!</definedName>
    <definedName name="eee">[1]Données!$C$3:$C$4</definedName>
    <definedName name="étape">[2]Feuil2!$B$2:$B$5</definedName>
    <definedName name="IMPR">#REF!</definedName>
    <definedName name="mesure_fiscale">#REF!</definedName>
    <definedName name="réponse">[3]Données!$C$3:$C$4</definedName>
    <definedName name="Réponse2">#REF!</definedName>
    <definedName name="technicienne_accueil">#REF!</definedName>
    <definedName name="technicienne_certification">#REF!</definedName>
    <definedName name="technicienne_conformité">[2]Feuil2!$F$12:$F$15</definedName>
    <definedName name="type_dossier">#REF!</definedName>
    <definedName name="YesNo">#REF!</definedName>
    <definedName name="_xlnm.Print_Area" localSheetId="2">Projets!$B$6:$Q$29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8" l="1"/>
  <c r="AD3" i="19"/>
  <c r="B42" i="28"/>
  <c r="B68" i="28" s="1"/>
  <c r="B94" i="28" s="1"/>
  <c r="B120" i="28" s="1"/>
  <c r="B146" i="28" s="1"/>
  <c r="B172" i="28" s="1"/>
  <c r="B198" i="28" s="1"/>
  <c r="B224" i="28" s="1"/>
  <c r="B250" i="28" s="1"/>
  <c r="G34" i="28"/>
  <c r="G60" i="28"/>
  <c r="G86" i="28"/>
  <c r="G112" i="28"/>
  <c r="B138" i="28"/>
  <c r="B112" i="28"/>
  <c r="B86" i="28"/>
  <c r="B60" i="28"/>
  <c r="B34" i="28"/>
  <c r="D270" i="28"/>
  <c r="L270" i="28"/>
  <c r="D271" i="28"/>
  <c r="L271" i="28"/>
  <c r="D272" i="28"/>
  <c r="L272" i="28"/>
  <c r="D273" i="28"/>
  <c r="L273" i="28"/>
  <c r="D274" i="28"/>
  <c r="L274" i="28"/>
  <c r="D275" i="28"/>
  <c r="L275" i="28"/>
  <c r="H29" i="28"/>
  <c r="AB3" i="19"/>
  <c r="M10" i="28"/>
  <c r="M11" i="28"/>
  <c r="M12" i="28"/>
  <c r="M13" i="28"/>
  <c r="M14" i="28"/>
  <c r="M9" i="28"/>
  <c r="M37" i="28"/>
  <c r="P242" i="28"/>
  <c r="O242" i="28"/>
  <c r="N242" i="28"/>
  <c r="M242" i="28"/>
  <c r="L242" i="28"/>
  <c r="P216" i="28"/>
  <c r="O216" i="28"/>
  <c r="N216" i="28"/>
  <c r="M216" i="28"/>
  <c r="L216" i="28"/>
  <c r="P190" i="28"/>
  <c r="O190" i="28"/>
  <c r="N190" i="28"/>
  <c r="M190" i="28"/>
  <c r="L190" i="28"/>
  <c r="P164" i="28"/>
  <c r="O164" i="28"/>
  <c r="N164" i="28"/>
  <c r="M164" i="28"/>
  <c r="L164" i="28"/>
  <c r="P138" i="28"/>
  <c r="O138" i="28"/>
  <c r="N138" i="28"/>
  <c r="M138" i="28"/>
  <c r="L138" i="28"/>
  <c r="P112" i="28"/>
  <c r="O112" i="28"/>
  <c r="N112" i="28"/>
  <c r="M112" i="28"/>
  <c r="L112" i="28"/>
  <c r="P86" i="28"/>
  <c r="O86" i="28"/>
  <c r="N86" i="28"/>
  <c r="M86" i="28"/>
  <c r="L86" i="28"/>
  <c r="P60" i="28"/>
  <c r="O60" i="28"/>
  <c r="N60" i="28"/>
  <c r="M60" i="28"/>
  <c r="L60" i="28"/>
  <c r="P34" i="28"/>
  <c r="O34" i="28"/>
  <c r="N34" i="28"/>
  <c r="M34" i="28"/>
  <c r="L34" i="28"/>
  <c r="M248" i="28"/>
  <c r="L248" i="28"/>
  <c r="M247" i="28"/>
  <c r="L247" i="28"/>
  <c r="M246" i="28"/>
  <c r="L246" i="28"/>
  <c r="M245" i="28"/>
  <c r="L245" i="28"/>
  <c r="M244" i="28"/>
  <c r="L244" i="28"/>
  <c r="M243" i="28"/>
  <c r="L243" i="28"/>
  <c r="M222" i="28"/>
  <c r="L222" i="28"/>
  <c r="M221" i="28"/>
  <c r="L221" i="28"/>
  <c r="M220" i="28"/>
  <c r="L220" i="28"/>
  <c r="M219" i="28"/>
  <c r="L219" i="28"/>
  <c r="M218" i="28"/>
  <c r="L218" i="28"/>
  <c r="M217" i="28"/>
  <c r="L217" i="28"/>
  <c r="M196" i="28"/>
  <c r="L196" i="28"/>
  <c r="M195" i="28"/>
  <c r="L195" i="28"/>
  <c r="M194" i="28"/>
  <c r="L194" i="28"/>
  <c r="M193" i="28"/>
  <c r="L193" i="28"/>
  <c r="M192" i="28"/>
  <c r="L192" i="28"/>
  <c r="M191" i="28"/>
  <c r="L191" i="28"/>
  <c r="M170" i="28"/>
  <c r="L170" i="28"/>
  <c r="M169" i="28"/>
  <c r="L169" i="28"/>
  <c r="M168" i="28"/>
  <c r="L168" i="28"/>
  <c r="M167" i="28"/>
  <c r="L167" i="28"/>
  <c r="M166" i="28"/>
  <c r="L166" i="28"/>
  <c r="M165" i="28"/>
  <c r="L165" i="28"/>
  <c r="M144" i="28"/>
  <c r="L144" i="28"/>
  <c r="M143" i="28"/>
  <c r="L143" i="28"/>
  <c r="M142" i="28"/>
  <c r="L142" i="28"/>
  <c r="M141" i="28"/>
  <c r="L141" i="28"/>
  <c r="M140" i="28"/>
  <c r="L140" i="28"/>
  <c r="M139" i="28"/>
  <c r="L139" i="28"/>
  <c r="M118" i="28"/>
  <c r="L118" i="28"/>
  <c r="M117" i="28"/>
  <c r="L117" i="28"/>
  <c r="M116" i="28"/>
  <c r="L116" i="28"/>
  <c r="M115" i="28"/>
  <c r="L115" i="28"/>
  <c r="M114" i="28"/>
  <c r="L114" i="28"/>
  <c r="M113" i="28"/>
  <c r="L113" i="28"/>
  <c r="M92" i="28"/>
  <c r="L92" i="28"/>
  <c r="M91" i="28"/>
  <c r="L91" i="28"/>
  <c r="M90" i="28"/>
  <c r="L90" i="28"/>
  <c r="M89" i="28"/>
  <c r="L89" i="28"/>
  <c r="M88" i="28"/>
  <c r="L88" i="28"/>
  <c r="M87" i="28"/>
  <c r="L87" i="28"/>
  <c r="M66" i="28"/>
  <c r="L66" i="28"/>
  <c r="M65" i="28"/>
  <c r="L65" i="28"/>
  <c r="M64" i="28"/>
  <c r="L64" i="28"/>
  <c r="M63" i="28"/>
  <c r="L63" i="28"/>
  <c r="M62" i="28"/>
  <c r="L62" i="28"/>
  <c r="M61" i="28"/>
  <c r="L61" i="28"/>
  <c r="M40" i="28"/>
  <c r="L40" i="28"/>
  <c r="M39" i="28"/>
  <c r="L39" i="28"/>
  <c r="M38" i="28"/>
  <c r="L38" i="28"/>
  <c r="L37" i="28"/>
  <c r="M36" i="28"/>
  <c r="L36" i="28"/>
  <c r="M35" i="28"/>
  <c r="L35" i="28"/>
  <c r="N16" i="9"/>
  <c r="L16" i="9"/>
  <c r="L11" i="28"/>
  <c r="L12" i="28"/>
  <c r="L13" i="28"/>
  <c r="L14" i="28"/>
  <c r="L10" i="28"/>
  <c r="L9" i="28"/>
  <c r="B9" i="28" l="1"/>
  <c r="K9" i="28" s="1"/>
  <c r="K138" i="28" l="1"/>
  <c r="K242" i="28"/>
  <c r="K164" i="28"/>
  <c r="K216" i="28"/>
  <c r="K34" i="28"/>
  <c r="K86" i="28"/>
  <c r="K190" i="28"/>
  <c r="K60" i="28"/>
  <c r="K112" i="28"/>
  <c r="T3" i="19"/>
  <c r="U3" i="19"/>
  <c r="V3" i="19"/>
  <c r="W3" i="19"/>
  <c r="X3" i="19"/>
  <c r="S3" i="19"/>
  <c r="D3" i="19" l="1"/>
  <c r="B216" i="28" l="1"/>
  <c r="N29" i="9"/>
  <c r="L29" i="9"/>
  <c r="I3" i="19" s="1"/>
  <c r="G242" i="28"/>
  <c r="D242" i="28"/>
  <c r="C242" i="28"/>
  <c r="G216" i="28"/>
  <c r="D216" i="28"/>
  <c r="C216" i="28"/>
  <c r="G190" i="28"/>
  <c r="D190" i="28"/>
  <c r="C190" i="28"/>
  <c r="G164" i="28"/>
  <c r="D164" i="28"/>
  <c r="C164" i="28"/>
  <c r="G138" i="28"/>
  <c r="D138" i="28"/>
  <c r="C138" i="28"/>
  <c r="K35" i="28" l="1"/>
  <c r="C42" i="28"/>
  <c r="L42" i="28"/>
  <c r="B164" i="28"/>
  <c r="B242" i="28"/>
  <c r="B190" i="28"/>
  <c r="B243" i="28" l="1"/>
  <c r="K243" i="28" s="1"/>
  <c r="B217" i="28"/>
  <c r="K217" i="28" s="1"/>
  <c r="B191" i="28"/>
  <c r="K191" i="28" s="1"/>
  <c r="B165" i="28"/>
  <c r="K165" i="28" s="1"/>
  <c r="B139" i="28"/>
  <c r="K139" i="28" s="1"/>
  <c r="B113" i="28"/>
  <c r="K113" i="28" s="1"/>
  <c r="B87" i="28"/>
  <c r="K87" i="28" s="1"/>
  <c r="B61" i="28"/>
  <c r="K61" i="28" s="1"/>
  <c r="C6" i="28"/>
  <c r="P263" i="28" l="1"/>
  <c r="O263" i="28"/>
  <c r="N263" i="28"/>
  <c r="M263" i="28"/>
  <c r="H263" i="28"/>
  <c r="G263" i="28"/>
  <c r="F263" i="28"/>
  <c r="E263" i="28"/>
  <c r="P211" i="28"/>
  <c r="O211" i="28"/>
  <c r="N211" i="28"/>
  <c r="M211" i="28"/>
  <c r="H211" i="28"/>
  <c r="G211" i="28"/>
  <c r="F211" i="28"/>
  <c r="E211" i="28"/>
  <c r="P159" i="28"/>
  <c r="O159" i="28"/>
  <c r="N159" i="28"/>
  <c r="M159" i="28"/>
  <c r="H159" i="28"/>
  <c r="G159" i="28"/>
  <c r="F159" i="28"/>
  <c r="E159" i="28"/>
  <c r="P107" i="28"/>
  <c r="O107" i="28"/>
  <c r="N107" i="28"/>
  <c r="M107" i="28"/>
  <c r="H107" i="28"/>
  <c r="G107" i="28"/>
  <c r="F107" i="28"/>
  <c r="E107" i="28"/>
  <c r="P55" i="28"/>
  <c r="O55" i="28"/>
  <c r="N55" i="28"/>
  <c r="M55" i="28"/>
  <c r="H55" i="28"/>
  <c r="G55" i="28"/>
  <c r="F55" i="28"/>
  <c r="E55" i="28"/>
  <c r="L250" i="28"/>
  <c r="C250" i="28"/>
  <c r="P237" i="28"/>
  <c r="O237" i="28"/>
  <c r="N237" i="28"/>
  <c r="M237" i="28"/>
  <c r="H237" i="28"/>
  <c r="G237" i="28"/>
  <c r="F237" i="28"/>
  <c r="E237" i="28"/>
  <c r="L224" i="28"/>
  <c r="C224" i="28"/>
  <c r="L198" i="28"/>
  <c r="C198" i="28"/>
  <c r="P185" i="28"/>
  <c r="O185" i="28"/>
  <c r="N185" i="28"/>
  <c r="M185" i="28"/>
  <c r="H185" i="28"/>
  <c r="G185" i="28"/>
  <c r="F185" i="28"/>
  <c r="E185" i="28"/>
  <c r="L172" i="28"/>
  <c r="C172" i="28"/>
  <c r="L146" i="28"/>
  <c r="C146" i="28"/>
  <c r="P133" i="28"/>
  <c r="O133" i="28"/>
  <c r="N133" i="28"/>
  <c r="M133" i="28"/>
  <c r="H133" i="28"/>
  <c r="G133" i="28"/>
  <c r="F133" i="28"/>
  <c r="E133" i="28"/>
  <c r="L120" i="28"/>
  <c r="C120" i="28"/>
  <c r="L94" i="28"/>
  <c r="C94" i="28"/>
  <c r="P81" i="28"/>
  <c r="O81" i="28"/>
  <c r="N81" i="28"/>
  <c r="M81" i="28"/>
  <c r="H81" i="28"/>
  <c r="G81" i="28"/>
  <c r="F81" i="28"/>
  <c r="E81" i="28"/>
  <c r="L68" i="28"/>
  <c r="C68" i="28"/>
  <c r="L16" i="28"/>
  <c r="P29" i="28"/>
  <c r="O29" i="28"/>
  <c r="N29" i="28"/>
  <c r="M29" i="28"/>
  <c r="G29" i="28"/>
  <c r="F29" i="28"/>
  <c r="E29" i="28"/>
  <c r="E269" i="28" s="1"/>
  <c r="N269" i="28" l="1"/>
  <c r="F269" i="28"/>
  <c r="P3" i="19" s="1"/>
  <c r="H269" i="28"/>
  <c r="R3" i="19" s="1"/>
  <c r="M269" i="28"/>
  <c r="P269" i="28"/>
  <c r="G269" i="28"/>
  <c r="Q3" i="19" s="1"/>
  <c r="O269" i="28"/>
  <c r="Q82" i="28"/>
  <c r="Q160" i="28"/>
  <c r="I134" i="28"/>
  <c r="E95" i="9" s="1"/>
  <c r="Q238" i="28"/>
  <c r="I108" i="28"/>
  <c r="E94" i="9" s="1"/>
  <c r="O3" i="19"/>
  <c r="I186" i="28"/>
  <c r="E97" i="9" s="1"/>
  <c r="Q212" i="28"/>
  <c r="I264" i="28"/>
  <c r="E100" i="9" s="1"/>
  <c r="I160" i="28"/>
  <c r="E96" i="9" s="1"/>
  <c r="I56" i="28"/>
  <c r="E92" i="9" s="1"/>
  <c r="I238" i="28"/>
  <c r="E99" i="9" s="1"/>
  <c r="I82" i="28"/>
  <c r="E93" i="9" s="1"/>
  <c r="Q186" i="28"/>
  <c r="Q134" i="28"/>
  <c r="Q108" i="28"/>
  <c r="Q56" i="28"/>
  <c r="Q264" i="28"/>
  <c r="I212" i="28"/>
  <c r="E98" i="9" s="1"/>
  <c r="I30" i="28"/>
  <c r="E91" i="9" s="1"/>
  <c r="Q30" i="28"/>
  <c r="E101" i="9" l="1"/>
  <c r="AE3" i="19" s="1"/>
  <c r="E6" i="28"/>
  <c r="G6" i="28" s="1"/>
  <c r="AF3" i="19" l="1"/>
  <c r="AF7" i="19" s="1"/>
  <c r="E55" i="9" l="1"/>
  <c r="G55" i="9" l="1"/>
  <c r="L58" i="9"/>
  <c r="L51" i="9"/>
  <c r="J3" i="19" s="1"/>
  <c r="E69" i="9"/>
  <c r="L3" i="19" s="1"/>
  <c r="L37" i="9"/>
  <c r="G69" i="9"/>
  <c r="E32" i="9"/>
  <c r="M3" i="19" s="1"/>
  <c r="L39" i="9" l="1"/>
  <c r="N37" i="9"/>
  <c r="N39" i="9" s="1"/>
  <c r="G40" i="9"/>
  <c r="E40" i="9"/>
  <c r="E42" i="9" s="1"/>
  <c r="G3" i="19" s="1"/>
  <c r="E72" i="9" l="1"/>
  <c r="AD7" i="19"/>
  <c r="I7" i="19"/>
  <c r="N51" i="9"/>
  <c r="AB7" i="19"/>
  <c r="G32" i="9"/>
  <c r="N3" i="19" s="1"/>
  <c r="L66" i="9"/>
  <c r="N58" i="9"/>
  <c r="Y3" i="19"/>
  <c r="Z3" i="19"/>
  <c r="Z7" i="19" s="1"/>
  <c r="AA3" i="19"/>
  <c r="AA7" i="19" s="1"/>
  <c r="AE7" i="19"/>
  <c r="C3" i="19"/>
  <c r="C7" i="19" s="1"/>
  <c r="B3" i="19"/>
  <c r="B7" i="19" s="1"/>
  <c r="D7" i="19"/>
  <c r="R7" i="19"/>
  <c r="Y7" i="19" l="1"/>
  <c r="AC3" i="19"/>
  <c r="AC7" i="19" s="1"/>
  <c r="L68" i="9"/>
  <c r="G42" i="9"/>
  <c r="H3" i="19" s="1"/>
  <c r="P7" i="19"/>
  <c r="L7" i="19"/>
  <c r="L60" i="9"/>
  <c r="N60" i="9"/>
  <c r="N7" i="19"/>
  <c r="J7" i="19"/>
  <c r="K3" i="19" l="1"/>
  <c r="K7" i="19" s="1"/>
  <c r="G72" i="9"/>
  <c r="G74" i="9" s="1"/>
  <c r="G76" i="9" s="1"/>
  <c r="Q7" i="19"/>
  <c r="O7" i="19"/>
  <c r="M7" i="19"/>
  <c r="H7" i="19"/>
  <c r="G7" i="19" l="1"/>
  <c r="E74" i="9"/>
  <c r="E76" i="9" s="1"/>
  <c r="E82" i="9" s="1"/>
  <c r="G82" i="9"/>
  <c r="G83" i="9" l="1"/>
  <c r="N66" i="9" s="1"/>
  <c r="N68" i="9" s="1"/>
  <c r="F3" i="19"/>
  <c r="F7" i="19" s="1"/>
  <c r="E83" i="9"/>
  <c r="E3" i="19"/>
  <c r="E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Séguin, François</author>
    <author>Hennessey-Dubuc, Alixe</author>
  </authors>
  <commentList>
    <comment ref="I7" authorId="0" shapeId="0" xr:uid="{83D52445-89A6-4A93-95C8-91EC3DE2C73E}">
      <text>
        <r>
          <rPr>
            <b/>
            <sz val="10"/>
            <color indexed="81"/>
            <rFont val="Aptos"/>
            <family val="2"/>
          </rPr>
          <t>La liste déroulante contient plus de 1000 entrées. 
Veuillez taper le nom de la ville ou municipalité afin de la trouver. 
Une fois trouvée, cliquez le nom.</t>
        </r>
      </text>
    </comment>
    <comment ref="B45" authorId="1" shapeId="0" xr:uid="{B33B886C-4C5E-4F5F-AE21-AECFE4E89329}">
      <text>
        <r>
          <rPr>
            <sz val="9"/>
            <color indexed="81"/>
            <rFont val="Tahoma"/>
            <family val="2"/>
          </rPr>
          <t xml:space="preserve">inclure honoraires des ressources externes pertinentes
</t>
        </r>
      </text>
    </comment>
    <comment ref="E59" authorId="0" shapeId="0" xr:uid="{45841EE9-ED3D-4E69-859B-0FD966653B2E}">
      <text>
        <r>
          <rPr>
            <b/>
            <sz val="10"/>
            <color indexed="81"/>
            <rFont val="Aptos"/>
            <family val="2"/>
          </rPr>
          <t>Honoraires généraux ou administratifs seulement (comptabilité, frais légaux, etc.)</t>
        </r>
      </text>
    </comment>
    <comment ref="G59" authorId="0" shapeId="0" xr:uid="{FB6BA7FB-788E-42C8-A61E-6481CABCF225}">
      <text>
        <r>
          <rPr>
            <b/>
            <sz val="10"/>
            <color indexed="81"/>
            <rFont val="Aptos"/>
            <family val="2"/>
          </rPr>
          <t xml:space="preserve">Honoraires généraux ou administratifs seulement (comptabilité, frais légaux,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Hennessey-Dubuc, Alixe</author>
    <author>Philippe Bédard</author>
  </authors>
  <commentList>
    <comment ref="G6" authorId="0" shapeId="0" xr:uid="{6AD17593-3873-483F-B345-4FF864EEDD4E}">
      <text>
        <r>
          <rPr>
            <b/>
            <u/>
            <sz val="12"/>
            <color indexed="81"/>
            <rFont val="Aptos"/>
            <family val="2"/>
          </rPr>
          <t>à titre indicatif seulement.</t>
        </r>
        <r>
          <rPr>
            <b/>
            <sz val="12"/>
            <color indexed="81"/>
            <rFont val="Aptos"/>
            <family val="2"/>
          </rPr>
          <t xml:space="preserve">
</t>
        </r>
      </text>
    </comment>
    <comment ref="E8" authorId="1" shapeId="0" xr:uid="{1DBDD42D-F9E4-4A1F-B4C1-5539A2406C27}">
      <text>
        <r>
          <rPr>
            <b/>
            <sz val="10"/>
            <color indexed="81"/>
            <rFont val="Aptos"/>
            <family val="2"/>
          </rPr>
          <t xml:space="preserve">Par exemple: nombre d'abonnés, nombre de visiteurs uniques par mois, statistiques d'écoute
</t>
        </r>
      </text>
    </comment>
    <comment ref="F8" authorId="1" shapeId="0" xr:uid="{8BB931B5-7685-4DDA-8071-4E333C873C0F}">
      <text>
        <r>
          <rPr>
            <b/>
            <sz val="10"/>
            <color indexed="81"/>
            <rFont val="Aptos"/>
            <family val="2"/>
          </rPr>
          <t>Note: Ceci peut être le contenu le plus récent, le plus performant, ou encore un contenu que vous jugez représentatif de l'ensemble de vos activités</t>
        </r>
      </text>
    </comment>
    <comment ref="N8" authorId="1" shapeId="0" xr:uid="{B456A263-B7C1-4B76-AB6A-CB667E01A2CA}">
      <text>
        <r>
          <rPr>
            <b/>
            <sz val="10"/>
            <color indexed="81"/>
            <rFont val="Aptos"/>
            <family val="2"/>
          </rPr>
          <t xml:space="preserve">Par exemple: nombre d'abonnés, nombre de visiteurs uniques par mois, statistiques d'écoute
</t>
        </r>
      </text>
    </comment>
    <comment ref="O8" authorId="1" shapeId="0" xr:uid="{8C434770-DD4C-42CF-92F8-0DE3CE5C2D17}">
      <text>
        <r>
          <rPr>
            <b/>
            <sz val="10"/>
            <color indexed="81"/>
            <rFont val="Aptos"/>
            <family val="2"/>
          </rPr>
          <t>Vous pouvez insérer un lien d'un nouveau contenu produit ou diffusé au cours de la période visée par la présente demande.</t>
        </r>
      </text>
    </comment>
    <comment ref="B17" authorId="1" shapeId="0" xr:uid="{292A1013-F774-4793-8DCF-612DFAA5DD8B}">
      <text>
        <r>
          <rPr>
            <b/>
            <sz val="9"/>
            <color indexed="81"/>
            <rFont val="Tahoma"/>
            <family val="2"/>
          </rPr>
          <t>Choisissez à partir du menu déroulant.
Vous pouvez répéter le même type d'étape plusieurs fois.</t>
        </r>
      </text>
    </comment>
    <comment ref="C17" authorId="0" shapeId="0" xr:uid="{6495F6DD-4BC5-4B93-A014-09ABE0DF1625}">
      <text>
        <r>
          <rPr>
            <b/>
            <sz val="10"/>
            <color indexed="81"/>
            <rFont val="Aptos"/>
            <family val="2"/>
          </rPr>
          <t xml:space="preserve">Décrire l'action entreprise à cette étape, incluant par exemple : plateforme ciblée, public visé, partenariats conclus, ressources engagées, etc.
</t>
        </r>
      </text>
    </comment>
    <comment ref="D17" authorId="0" shapeId="0" xr:uid="{AE597C45-20F2-4A5E-B13C-CA58F2C42A41}">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34" authorId="1" shapeId="0" xr:uid="{F66006BF-187D-4264-AF68-26521E000D7C}">
      <text>
        <r>
          <rPr>
            <b/>
            <sz val="10"/>
            <color indexed="81"/>
            <rFont val="Aptos"/>
            <family val="2"/>
          </rPr>
          <t xml:space="preserve">Par exemple: nombre d'abonnés, nombre de visiteurs uniques par mois, statistiques d'écoute
</t>
        </r>
      </text>
    </comment>
    <comment ref="F34" authorId="1" shapeId="0" xr:uid="{FEDB5ECB-B8F0-4AE3-A9E3-6F905F625763}">
      <text>
        <r>
          <rPr>
            <b/>
            <sz val="10"/>
            <color indexed="81"/>
            <rFont val="Aptos"/>
            <family val="2"/>
          </rPr>
          <t>Note: Ceci peut être le contenu le plus récent, le plus performant, ou encore un contenu que vous jugez représentatif de l'ensemble de vos activités</t>
        </r>
      </text>
    </comment>
    <comment ref="N34" authorId="1" shapeId="0" xr:uid="{55948623-0478-4F90-9DC7-3C6A34FABE06}">
      <text>
        <r>
          <rPr>
            <b/>
            <sz val="10"/>
            <color indexed="81"/>
            <rFont val="Aptos"/>
            <family val="2"/>
          </rPr>
          <t xml:space="preserve">Par exemple: nombre d'abonnés, nombre de visiteurs uniques par mois, statistiques d'écoute
</t>
        </r>
      </text>
    </comment>
    <comment ref="O34" authorId="1" shapeId="0" xr:uid="{5EDD92F0-AA86-4FAF-BFDF-D7D8E5C81431}">
      <text>
        <r>
          <rPr>
            <b/>
            <sz val="10"/>
            <color indexed="81"/>
            <rFont val="Aptos"/>
            <family val="2"/>
          </rPr>
          <t>Vous pouvez insérer un lien d'un nouveau contenu produit ou diffusé au cours de la période visée par la présente demande.</t>
        </r>
      </text>
    </comment>
    <comment ref="B43" authorId="1" shapeId="0" xr:uid="{BD84D67A-16D4-4059-9DC4-DEFFF0FDD82D}">
      <text>
        <r>
          <rPr>
            <b/>
            <sz val="9"/>
            <color indexed="81"/>
            <rFont val="Tahoma"/>
            <family val="2"/>
          </rPr>
          <t>Choisissez à partir du menu déroulant.
Vous pouvez répéter le même type d'étape plusieurs fois.</t>
        </r>
      </text>
    </comment>
    <comment ref="C43" authorId="0" shapeId="0" xr:uid="{7A92D927-3FBB-4885-A8F6-AAF64B8E32CC}">
      <text>
        <r>
          <rPr>
            <b/>
            <sz val="10"/>
            <color indexed="81"/>
            <rFont val="Aptos"/>
            <family val="2"/>
          </rPr>
          <t xml:space="preserve">Décrire l'action entreprise à cette étape, incluant par exemple : plateforme ciblée, public visé, partenariats conclus, ressources engagées, etc.
</t>
        </r>
      </text>
    </comment>
    <comment ref="D43" authorId="0" shapeId="0" xr:uid="{5484B52D-5F4B-4C6E-A11C-F2CD38044F9D}">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60" authorId="1" shapeId="0" xr:uid="{A0706BE3-272C-4BE6-8F22-DB78656B5597}">
      <text>
        <r>
          <rPr>
            <b/>
            <sz val="10"/>
            <color indexed="81"/>
            <rFont val="Aptos"/>
            <family val="2"/>
          </rPr>
          <t xml:space="preserve">Par exemple: nombre d'abonnés, nombre de visiteurs uniques par mois, statistiques d'écoute
</t>
        </r>
      </text>
    </comment>
    <comment ref="F60" authorId="1" shapeId="0" xr:uid="{39DB40BC-0031-47BA-9EDE-5A7020A3EC40}">
      <text>
        <r>
          <rPr>
            <b/>
            <sz val="10"/>
            <color indexed="81"/>
            <rFont val="Aptos"/>
            <family val="2"/>
          </rPr>
          <t>Note: Ceci peut être le contenu le plus récent, le plus performant, ou encore un contenu que vous jugez représentatif de l'ensemble de vos activités</t>
        </r>
      </text>
    </comment>
    <comment ref="N60" authorId="1" shapeId="0" xr:uid="{FB0E968A-155A-4D92-B787-58520FFB18C6}">
      <text>
        <r>
          <rPr>
            <b/>
            <sz val="10"/>
            <color indexed="81"/>
            <rFont val="Aptos"/>
            <family val="2"/>
          </rPr>
          <t xml:space="preserve">Par exemple: nombre d'abonnés, nombre de visiteurs uniques par mois, statistiques d'écoute
</t>
        </r>
      </text>
    </comment>
    <comment ref="O60" authorId="1" shapeId="0" xr:uid="{F7A8A042-BE0F-4D9B-B057-151287059BF3}">
      <text>
        <r>
          <rPr>
            <b/>
            <sz val="10"/>
            <color indexed="81"/>
            <rFont val="Aptos"/>
            <family val="2"/>
          </rPr>
          <t>Vous pouvez insérer un lien d'un nouveau contenu produit ou diffusé au cours de la période visée par la présente demande.</t>
        </r>
      </text>
    </comment>
    <comment ref="B69" authorId="1" shapeId="0" xr:uid="{8CA794BA-0E1A-4B5B-BB94-1AF01E3CBD6C}">
      <text>
        <r>
          <rPr>
            <b/>
            <sz val="9"/>
            <color indexed="81"/>
            <rFont val="Tahoma"/>
            <family val="2"/>
          </rPr>
          <t>Choisissez à partir du menu déroulant.
Vous pouvez répéter le même type d'étape plusieurs fois.</t>
        </r>
      </text>
    </comment>
    <comment ref="C69" authorId="0" shapeId="0" xr:uid="{2A75C714-BF11-403D-A17E-7A0159BEE93D}">
      <text>
        <r>
          <rPr>
            <b/>
            <sz val="10"/>
            <color indexed="81"/>
            <rFont val="Aptos"/>
            <family val="2"/>
          </rPr>
          <t xml:space="preserve">Décrire l'action entreprise à cette étape, incluant par exemple : plateforme ciblée, public visé, partenariats conclus, ressources engagées, etc.
</t>
        </r>
      </text>
    </comment>
    <comment ref="D69" authorId="0" shapeId="0" xr:uid="{15E5B32E-E297-498B-9F62-BA81CA071F7E}">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86" authorId="1" shapeId="0" xr:uid="{09A511C8-B219-4C91-9EE3-D5AAF635D45C}">
      <text>
        <r>
          <rPr>
            <b/>
            <sz val="10"/>
            <color indexed="81"/>
            <rFont val="Aptos"/>
            <family val="2"/>
          </rPr>
          <t xml:space="preserve">Par exemple: nombre d'abonnés, nombre de visiteurs uniques par mois, statistiques d'écoute
</t>
        </r>
      </text>
    </comment>
    <comment ref="F86" authorId="1" shapeId="0" xr:uid="{072129AB-B609-437E-85DE-1796A884013C}">
      <text>
        <r>
          <rPr>
            <b/>
            <sz val="10"/>
            <color indexed="81"/>
            <rFont val="Aptos"/>
            <family val="2"/>
          </rPr>
          <t>Note: Ceci peut être le contenu le plus récent, le plus performant, ou encore un contenu que vous jugez représentatif de l'ensemble de vos activités</t>
        </r>
      </text>
    </comment>
    <comment ref="N86" authorId="1" shapeId="0" xr:uid="{8D6A6290-AF4A-49CA-95E4-F139067F7BBD}">
      <text>
        <r>
          <rPr>
            <b/>
            <sz val="10"/>
            <color indexed="81"/>
            <rFont val="Aptos"/>
            <family val="2"/>
          </rPr>
          <t xml:space="preserve">Par exemple: nombre d'abonnés, nombre de visiteurs uniques par mois, statistiques d'écoute
</t>
        </r>
      </text>
    </comment>
    <comment ref="O86" authorId="1" shapeId="0" xr:uid="{9258745A-99D6-4D16-B09D-C50FB7FEAD75}">
      <text>
        <r>
          <rPr>
            <b/>
            <sz val="10"/>
            <color indexed="81"/>
            <rFont val="Aptos"/>
            <family val="2"/>
          </rPr>
          <t>Vous pouvez insérer un lien d'un nouveau contenu produit ou diffusé au cours de la période visée par la présente demande.</t>
        </r>
      </text>
    </comment>
    <comment ref="B95" authorId="1" shapeId="0" xr:uid="{67BDFA78-3A64-47AF-9454-5D1A57519C31}">
      <text>
        <r>
          <rPr>
            <b/>
            <sz val="9"/>
            <color indexed="81"/>
            <rFont val="Tahoma"/>
            <family val="2"/>
          </rPr>
          <t>Choisissez à partir du menu déroulant.
Vous pouvez répéter le même type d'étape plusieurs fois.</t>
        </r>
      </text>
    </comment>
    <comment ref="C95" authorId="0" shapeId="0" xr:uid="{3343B4BE-0DD0-4D32-A3A8-948C04A45FEF}">
      <text>
        <r>
          <rPr>
            <b/>
            <sz val="10"/>
            <color indexed="81"/>
            <rFont val="Aptos"/>
            <family val="2"/>
          </rPr>
          <t xml:space="preserve">Décrire l'action entreprise à cette étape, incluant par exemple : plateforme ciblée, public visé, partenariats conclus, ressources engagées, etc.
</t>
        </r>
      </text>
    </comment>
    <comment ref="D95" authorId="0" shapeId="0" xr:uid="{45CB4493-BBA9-499A-8013-06E44F1C9556}">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112" authorId="1" shapeId="0" xr:uid="{F0BAB3B3-96A4-43CB-BF56-96366B992005}">
      <text>
        <r>
          <rPr>
            <b/>
            <sz val="10"/>
            <color indexed="81"/>
            <rFont val="Aptos"/>
            <family val="2"/>
          </rPr>
          <t xml:space="preserve">Par exemple: nombre d'abonnés, nombre de visiteurs uniques par mois, statistiques d'écoute
</t>
        </r>
      </text>
    </comment>
    <comment ref="F112" authorId="1" shapeId="0" xr:uid="{2F97CE99-4819-4A81-8055-7A32C81AF224}">
      <text>
        <r>
          <rPr>
            <b/>
            <sz val="10"/>
            <color indexed="81"/>
            <rFont val="Aptos"/>
            <family val="2"/>
          </rPr>
          <t>Note: Ceci peut être le contenu le plus récent, le plus performant, ou encore un contenu que vous jugez représentatif de l'ensemble de vos activités</t>
        </r>
      </text>
    </comment>
    <comment ref="N112" authorId="1" shapeId="0" xr:uid="{39560D67-4EDC-4A6A-9D60-1A19A2C7C7A3}">
      <text>
        <r>
          <rPr>
            <b/>
            <sz val="10"/>
            <color indexed="81"/>
            <rFont val="Aptos"/>
            <family val="2"/>
          </rPr>
          <t xml:space="preserve">Par exemple: nombre d'abonnés, nombre de visiteurs uniques par mois, statistiques d'écoute
</t>
        </r>
      </text>
    </comment>
    <comment ref="O112" authorId="1" shapeId="0" xr:uid="{CB203CBC-1E1B-4E6E-96F3-DC2AE5268A63}">
      <text>
        <r>
          <rPr>
            <b/>
            <sz val="10"/>
            <color indexed="81"/>
            <rFont val="Aptos"/>
            <family val="2"/>
          </rPr>
          <t>Vous pouvez insérer un lien d'un nouveau contenu produit ou diffusé au cours de la période visée par la présente demande.</t>
        </r>
      </text>
    </comment>
    <comment ref="B121" authorId="1" shapeId="0" xr:uid="{B2A1BE4B-259E-4254-A418-B8868ED5DEFD}">
      <text>
        <r>
          <rPr>
            <b/>
            <sz val="9"/>
            <color indexed="81"/>
            <rFont val="Tahoma"/>
            <family val="2"/>
          </rPr>
          <t>Choisissez à partir du menu déroulant.
Vous pouvez répéter le même type d'étape plusieurs fois.</t>
        </r>
      </text>
    </comment>
    <comment ref="C121" authorId="0" shapeId="0" xr:uid="{5374B44A-B1C0-496C-A955-6F573B1BBC81}">
      <text>
        <r>
          <rPr>
            <b/>
            <sz val="10"/>
            <color indexed="81"/>
            <rFont val="Aptos"/>
            <family val="2"/>
          </rPr>
          <t xml:space="preserve">Décrire l'action entreprise à cette étape, incluant par exemple : plateforme ciblée, public visé, partenariats conclus, ressources engagées, etc.
</t>
        </r>
      </text>
    </comment>
    <comment ref="D121" authorId="0" shapeId="0" xr:uid="{A8572E20-6965-4A21-B39E-B6D6F0CA1601}">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138" authorId="1" shapeId="0" xr:uid="{9B0BA843-3EAB-423A-A925-4A95ADFE6670}">
      <text>
        <r>
          <rPr>
            <b/>
            <sz val="10"/>
            <color indexed="81"/>
            <rFont val="Aptos"/>
            <family val="2"/>
          </rPr>
          <t xml:space="preserve">Par exemple: nombre d'abonnés, nombre de visiteurs uniques par mois, statistiques d'écoute
</t>
        </r>
      </text>
    </comment>
    <comment ref="F138" authorId="1" shapeId="0" xr:uid="{A738D3B3-2621-410F-AA1D-695CDE6FBB91}">
      <text>
        <r>
          <rPr>
            <b/>
            <sz val="10"/>
            <color indexed="81"/>
            <rFont val="Aptos"/>
            <family val="2"/>
          </rPr>
          <t>Note: Ceci peut être le contenu le plus récent, le plus performant, ou encore un contenu que vous jugez représentatif de l'ensemble de vos activités</t>
        </r>
      </text>
    </comment>
    <comment ref="N138" authorId="1" shapeId="0" xr:uid="{4AF50F26-7F01-42A7-8D8D-D7FCA09517F1}">
      <text>
        <r>
          <rPr>
            <b/>
            <sz val="10"/>
            <color indexed="81"/>
            <rFont val="Aptos"/>
            <family val="2"/>
          </rPr>
          <t xml:space="preserve">Par exemple: nombre d'abonnés, nombre de visiteurs uniques par mois, statistiques d'écoute
</t>
        </r>
      </text>
    </comment>
    <comment ref="O138" authorId="1" shapeId="0" xr:uid="{4C6195B0-8884-4FD1-9648-D1C551FD4094}">
      <text>
        <r>
          <rPr>
            <b/>
            <sz val="10"/>
            <color indexed="81"/>
            <rFont val="Aptos"/>
            <family val="2"/>
          </rPr>
          <t>Vous pouvez insérer un lien d'un nouveau contenu produit ou diffusé au cours de la période visée par la présente demande.</t>
        </r>
      </text>
    </comment>
    <comment ref="B147" authorId="1" shapeId="0" xr:uid="{ABEE6CF0-20FE-4C57-9514-49A1572225DD}">
      <text>
        <r>
          <rPr>
            <b/>
            <sz val="9"/>
            <color indexed="81"/>
            <rFont val="Tahoma"/>
            <family val="2"/>
          </rPr>
          <t>Choisissez à partir du menu déroulant.
Vous pouvez répéter le même type d'étape plusieurs fois.</t>
        </r>
      </text>
    </comment>
    <comment ref="C147" authorId="0" shapeId="0" xr:uid="{45AE6768-C7EC-4510-A97E-216725F2779E}">
      <text>
        <r>
          <rPr>
            <b/>
            <sz val="10"/>
            <color indexed="81"/>
            <rFont val="Aptos"/>
            <family val="2"/>
          </rPr>
          <t xml:space="preserve">Décrire l'action entreprise à cette étape, incluant par exemple : plateforme ciblée, public visé, partenariats conclus, ressources engagées, etc.
</t>
        </r>
      </text>
    </comment>
    <comment ref="D147" authorId="0" shapeId="0" xr:uid="{67EA245E-A0E5-4371-AF05-F0E87B64707D}">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164" authorId="1" shapeId="0" xr:uid="{3459684E-D403-435D-B5DD-8DA4122EE2CA}">
      <text>
        <r>
          <rPr>
            <b/>
            <sz val="10"/>
            <color indexed="81"/>
            <rFont val="Aptos"/>
            <family val="2"/>
          </rPr>
          <t xml:space="preserve">Par exemple: nombre d'abonnés, nombre de visiteurs uniques par mois, statistiques d'écoute
</t>
        </r>
      </text>
    </comment>
    <comment ref="F164" authorId="1" shapeId="0" xr:uid="{7805547B-5483-4A94-8395-00F3A68AEA74}">
      <text>
        <r>
          <rPr>
            <b/>
            <sz val="10"/>
            <color indexed="81"/>
            <rFont val="Aptos"/>
            <family val="2"/>
          </rPr>
          <t>Note: Ceci peut être le contenu le plus récent, le plus performant, ou encore un contenu que vous jugez représentatif de l'ensemble de vos activités</t>
        </r>
      </text>
    </comment>
    <comment ref="N164" authorId="1" shapeId="0" xr:uid="{65419D5B-7193-4A30-8807-3B51C3323F15}">
      <text>
        <r>
          <rPr>
            <b/>
            <sz val="10"/>
            <color indexed="81"/>
            <rFont val="Aptos"/>
            <family val="2"/>
          </rPr>
          <t xml:space="preserve">Par exemple: nombre d'abonnés, nombre de visiteurs uniques par mois, statistiques d'écoute
</t>
        </r>
      </text>
    </comment>
    <comment ref="O164" authorId="1" shapeId="0" xr:uid="{859F5CF8-E798-4072-BAD4-D1BAB58CB4F2}">
      <text>
        <r>
          <rPr>
            <b/>
            <sz val="10"/>
            <color indexed="81"/>
            <rFont val="Aptos"/>
            <family val="2"/>
          </rPr>
          <t>Vous pouvez insérer un lien d'un nouveau contenu produit ou diffusé au cours de la période visée par la présente demande.</t>
        </r>
      </text>
    </comment>
    <comment ref="B173" authorId="1" shapeId="0" xr:uid="{6296181E-AD81-4101-9CDE-38E0504300D6}">
      <text>
        <r>
          <rPr>
            <b/>
            <sz val="9"/>
            <color indexed="81"/>
            <rFont val="Tahoma"/>
            <family val="2"/>
          </rPr>
          <t>Choisissez à partir du menu déroulant.
Vous pouvez répéter le même type d'étape plusieurs fois.</t>
        </r>
      </text>
    </comment>
    <comment ref="C173" authorId="0" shapeId="0" xr:uid="{07E8AE45-9478-4A7B-A68F-AA2611C36D2F}">
      <text>
        <r>
          <rPr>
            <b/>
            <sz val="10"/>
            <color indexed="81"/>
            <rFont val="Aptos"/>
            <family val="2"/>
          </rPr>
          <t xml:space="preserve">Décrire l'action entreprise à cette étape, incluant par exemple : plateforme ciblée, public visé, partenariats conclus, ressources engagées, etc.
</t>
        </r>
      </text>
    </comment>
    <comment ref="D173" authorId="0" shapeId="0" xr:uid="{5A5B0672-8683-464D-A8FC-09F0BBDE43AB}">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190" authorId="1" shapeId="0" xr:uid="{FA716D44-DAE1-4409-909C-E2DA31870502}">
      <text>
        <r>
          <rPr>
            <b/>
            <sz val="10"/>
            <color indexed="81"/>
            <rFont val="Aptos"/>
            <family val="2"/>
          </rPr>
          <t xml:space="preserve">Par exemple: nombre d'abonnés, nombre de visiteurs uniques par mois, statistiques d'écoute
</t>
        </r>
      </text>
    </comment>
    <comment ref="F190" authorId="1" shapeId="0" xr:uid="{7204E5C1-B8FD-4919-9221-D6B59A09B2A1}">
      <text>
        <r>
          <rPr>
            <b/>
            <sz val="10"/>
            <color indexed="81"/>
            <rFont val="Aptos"/>
            <family val="2"/>
          </rPr>
          <t>Note: Ceci peut être le contenu le plus récent, le plus performant, ou encore un contenu que vous jugez représentatif de l'ensemble de vos activités</t>
        </r>
      </text>
    </comment>
    <comment ref="N190" authorId="1" shapeId="0" xr:uid="{854AAA6F-3F93-4EE3-9FFA-3B210241DCCC}">
      <text>
        <r>
          <rPr>
            <b/>
            <sz val="10"/>
            <color indexed="81"/>
            <rFont val="Aptos"/>
            <family val="2"/>
          </rPr>
          <t xml:space="preserve">Par exemple: nombre d'abonnés, nombre de visiteurs uniques par mois, statistiques d'écoute
</t>
        </r>
      </text>
    </comment>
    <comment ref="O190" authorId="1" shapeId="0" xr:uid="{470D5F90-8F13-49FD-80EA-91378120C28F}">
      <text>
        <r>
          <rPr>
            <b/>
            <sz val="10"/>
            <color indexed="81"/>
            <rFont val="Aptos"/>
            <family val="2"/>
          </rPr>
          <t>Vous pouvez insérer un lien d'un nouveau contenu produit ou diffusé au cours de la période visée par la présente demande.</t>
        </r>
      </text>
    </comment>
    <comment ref="B199" authorId="1" shapeId="0" xr:uid="{D6253A14-2A3C-469A-AC95-186A09F85FCE}">
      <text>
        <r>
          <rPr>
            <b/>
            <sz val="9"/>
            <color indexed="81"/>
            <rFont val="Tahoma"/>
            <family val="2"/>
          </rPr>
          <t>Choisissez à partir du menu déroulant.
Vous pouvez répéter le même type d'étape plusieurs fois.</t>
        </r>
      </text>
    </comment>
    <comment ref="C199" authorId="0" shapeId="0" xr:uid="{3965A025-EED2-4F4B-9262-2EECD73951B3}">
      <text>
        <r>
          <rPr>
            <b/>
            <sz val="10"/>
            <color indexed="81"/>
            <rFont val="Aptos"/>
            <family val="2"/>
          </rPr>
          <t xml:space="preserve">Décrire l'action entreprise à cette étape, incluant par exemple : plateforme ciblée, public visé, partenariats conclus, ressources engagées, etc.
</t>
        </r>
      </text>
    </comment>
    <comment ref="D199" authorId="0" shapeId="0" xr:uid="{F0A817F0-EB01-419C-B14A-7DAF7F37F783}">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216" authorId="1" shapeId="0" xr:uid="{2EC8BA9A-3BCE-494C-AD62-9DEE213248A1}">
      <text>
        <r>
          <rPr>
            <b/>
            <sz val="10"/>
            <color indexed="81"/>
            <rFont val="Aptos"/>
            <family val="2"/>
          </rPr>
          <t xml:space="preserve">Par exemple: nombre d'abonnés, nombre de visiteurs uniques par mois, statistiques d'écoute
</t>
        </r>
      </text>
    </comment>
    <comment ref="F216" authorId="1" shapeId="0" xr:uid="{2CBC646F-62F6-40A7-9D87-0F449ED6B89E}">
      <text>
        <r>
          <rPr>
            <b/>
            <sz val="10"/>
            <color indexed="81"/>
            <rFont val="Aptos"/>
            <family val="2"/>
          </rPr>
          <t>Note: Ceci peut être le contenu le plus récent, le plus performant, ou encore un contenu que vous jugez représentatif de l'ensemble de vos activités</t>
        </r>
      </text>
    </comment>
    <comment ref="N216" authorId="1" shapeId="0" xr:uid="{25A919D7-9FD8-4CFD-82E4-06D82F4D71C4}">
      <text>
        <r>
          <rPr>
            <b/>
            <sz val="10"/>
            <color indexed="81"/>
            <rFont val="Aptos"/>
            <family val="2"/>
          </rPr>
          <t xml:space="preserve">Par exemple: nombre d'abonnés, nombre de visiteurs uniques par mois, statistiques d'écoute
</t>
        </r>
      </text>
    </comment>
    <comment ref="O216" authorId="1" shapeId="0" xr:uid="{207C2AF0-03B9-48B0-8385-FBD3AB7D8A91}">
      <text>
        <r>
          <rPr>
            <b/>
            <sz val="10"/>
            <color indexed="81"/>
            <rFont val="Aptos"/>
            <family val="2"/>
          </rPr>
          <t>Vous pouvez insérer un lien d'un nouveau contenu produit ou diffusé au cours de la période visée par la présente demande.</t>
        </r>
      </text>
    </comment>
    <comment ref="B225" authorId="1" shapeId="0" xr:uid="{F28D31E7-255E-4F3E-82DE-2976A7C70165}">
      <text>
        <r>
          <rPr>
            <b/>
            <sz val="9"/>
            <color indexed="81"/>
            <rFont val="Tahoma"/>
            <family val="2"/>
          </rPr>
          <t>Choisissez à partir du menu déroulant.
Vous pouvez répéter le même type d'étape plusieurs fois.</t>
        </r>
      </text>
    </comment>
    <comment ref="C225" authorId="0" shapeId="0" xr:uid="{873A3AD7-9DBD-4965-A208-3E9743CE22E0}">
      <text>
        <r>
          <rPr>
            <b/>
            <sz val="10"/>
            <color indexed="81"/>
            <rFont val="Aptos"/>
            <family val="2"/>
          </rPr>
          <t xml:space="preserve">Décrire l'action entreprise à cette étape, incluant par exemple : plateforme ciblée, public visé, partenariats conclus, ressources engagées, etc.
</t>
        </r>
      </text>
    </comment>
    <comment ref="D225" authorId="0" shapeId="0" xr:uid="{4E805D5A-F2B0-4FAA-A555-83F9F58E14E2}">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 ref="E242" authorId="1" shapeId="0" xr:uid="{C0CDC340-20B3-4FB2-AAB4-E42836C133D2}">
      <text>
        <r>
          <rPr>
            <b/>
            <sz val="10"/>
            <color indexed="81"/>
            <rFont val="Aptos"/>
            <family val="2"/>
          </rPr>
          <t xml:space="preserve">Par exemple: nombre d'abonnés, nombre de visiteurs uniques par mois, statistiques d'écoute
</t>
        </r>
      </text>
    </comment>
    <comment ref="F242" authorId="1" shapeId="0" xr:uid="{AE35CD53-5D90-4261-8478-0E83592A10FF}">
      <text>
        <r>
          <rPr>
            <b/>
            <sz val="10"/>
            <color indexed="81"/>
            <rFont val="Aptos"/>
            <family val="2"/>
          </rPr>
          <t>Note: Ceci peut être le contenu le plus récent, le plus performant, ou encore un contenu que vous jugez représentatif de l'ensemble de vos activités</t>
        </r>
      </text>
    </comment>
    <comment ref="N242" authorId="1" shapeId="0" xr:uid="{D8D17CFB-19C8-48F1-AA67-C78569102BFB}">
      <text>
        <r>
          <rPr>
            <b/>
            <sz val="10"/>
            <color indexed="81"/>
            <rFont val="Aptos"/>
            <family val="2"/>
          </rPr>
          <t xml:space="preserve">Par exemple: nombre d'abonnés, nombre de visiteurs uniques par mois, statistiques d'écoute
</t>
        </r>
      </text>
    </comment>
    <comment ref="O242" authorId="1" shapeId="0" xr:uid="{5DB55A56-0315-4E90-A245-DF99BDCAE729}">
      <text>
        <r>
          <rPr>
            <b/>
            <sz val="10"/>
            <color indexed="81"/>
            <rFont val="Aptos"/>
            <family val="2"/>
          </rPr>
          <t>Vous pouvez insérer un lien d'un nouveau contenu produit ou diffusé au cours de la période visée par la présente demande.</t>
        </r>
      </text>
    </comment>
    <comment ref="B251" authorId="1" shapeId="0" xr:uid="{0E847AE1-5318-44AC-B1E5-4664187CAD15}">
      <text>
        <r>
          <rPr>
            <b/>
            <sz val="9"/>
            <color indexed="81"/>
            <rFont val="Tahoma"/>
            <family val="2"/>
          </rPr>
          <t>Choisissez à partir du menu déroulant.
Vous pouvez répéter le même type d'étape plusieurs fois.</t>
        </r>
      </text>
    </comment>
    <comment ref="C251" authorId="0" shapeId="0" xr:uid="{77544D61-9E04-4AEF-8C05-1143035EF94F}">
      <text>
        <r>
          <rPr>
            <b/>
            <sz val="10"/>
            <color indexed="81"/>
            <rFont val="Aptos"/>
            <family val="2"/>
          </rPr>
          <t xml:space="preserve">Décrire l'action entreprise à cette étape, incluant par exemple : plateforme ciblée, public visé, partenariats conclus, ressources engagées, etc.
</t>
        </r>
      </text>
    </comment>
    <comment ref="D251" authorId="0" shapeId="0" xr:uid="{40864D97-9543-4EAE-AFB9-B92C60CCCF0E}">
      <text>
        <r>
          <rPr>
            <b/>
            <sz val="10"/>
            <color indexed="81"/>
            <rFont val="Aptos"/>
            <family val="2"/>
          </rPr>
          <t>Par exemple : réalisation d'un certain nombre de contenus, diffusion d'un certain nombre de contenus, nombre de visionnements, nombre de nouveaux abonnés... Inscrire toute cible pertinente utilisée pour constater l'évolution ou le succès de cette étape du projet.</t>
        </r>
      </text>
    </comment>
  </commentList>
</comments>
</file>

<file path=xl/sharedStrings.xml><?xml version="1.0" encoding="utf-8"?>
<sst xmlns="http://schemas.openxmlformats.org/spreadsheetml/2006/main" count="1859" uniqueCount="1468">
  <si>
    <t>OUTIL DE DÉPÔT</t>
  </si>
  <si>
    <t>VALORISATION DES CONTENUS CULTURELS NUMÉRIQUES QUÉBÉCOIS </t>
  </si>
  <si>
    <t>INSTRUCTIONS GÉNÉRALES</t>
  </si>
  <si>
    <r>
      <t xml:space="preserve">Ce document comporte </t>
    </r>
    <r>
      <rPr>
        <b/>
        <sz val="12"/>
        <color rgb="FFFF0000"/>
        <rFont val="Aptos Narrow"/>
        <family val="2"/>
        <scheme val="minor"/>
      </rPr>
      <t>2</t>
    </r>
    <r>
      <rPr>
        <b/>
        <sz val="12"/>
        <rFont val="Aptos Narrow"/>
        <family val="2"/>
        <scheme val="minor"/>
      </rPr>
      <t xml:space="preserve"> onglets à remplir</t>
    </r>
  </si>
  <si>
    <r>
      <t xml:space="preserve">Entreprise déposant en tant que 
</t>
    </r>
    <r>
      <rPr>
        <b/>
        <sz val="12"/>
        <color rgb="FF480048"/>
        <rFont val="Aptos Narrow"/>
        <family val="2"/>
        <scheme val="minor"/>
      </rPr>
      <t>créateur ou créatrice de contenu</t>
    </r>
    <r>
      <rPr>
        <b/>
        <sz val="12"/>
        <color theme="1"/>
        <rFont val="Aptos Narrow"/>
        <family val="2"/>
        <scheme val="minor"/>
      </rPr>
      <t xml:space="preserve"> OU en tant 
qu'</t>
    </r>
    <r>
      <rPr>
        <b/>
        <sz val="12"/>
        <color rgb="FF480048"/>
        <rFont val="Aptos Narrow"/>
        <family val="2"/>
        <scheme val="minor"/>
      </rPr>
      <t>entreprise représentant plusieurs 
créateurs et créatrices</t>
    </r>
  </si>
  <si>
    <r>
      <rPr>
        <b/>
        <sz val="12"/>
        <color rgb="FF000000"/>
        <rFont val="Aptos Narrow"/>
        <scheme val="minor"/>
      </rPr>
      <t xml:space="preserve">Entreprise déposant en tant que 
</t>
    </r>
    <r>
      <rPr>
        <b/>
        <sz val="12"/>
        <color rgb="FF480048"/>
        <rFont val="Aptos Narrow"/>
        <scheme val="minor"/>
      </rPr>
      <t>productrice de balados</t>
    </r>
  </si>
  <si>
    <r>
      <t xml:space="preserve">Entreprise déposant en tant que 
</t>
    </r>
    <r>
      <rPr>
        <b/>
        <sz val="12"/>
        <color rgb="FF480048"/>
        <rFont val="Aptos Narrow"/>
        <family val="2"/>
        <scheme val="minor"/>
      </rPr>
      <t>média numérique spécialisé 
en culture</t>
    </r>
  </si>
  <si>
    <t xml:space="preserve">Onglet 1 : Sommaire
A. Sommaire des états financiers </t>
  </si>
  <si>
    <r>
      <rPr>
        <b/>
        <i/>
        <sz val="11"/>
        <color theme="1"/>
        <rFont val="Aptos Narrow"/>
        <family val="2"/>
        <scheme val="minor"/>
      </rPr>
      <t>À remplir par tous :</t>
    </r>
    <r>
      <rPr>
        <sz val="11"/>
        <color theme="1"/>
        <rFont val="Aptos Narrow"/>
        <family val="2"/>
        <scheme val="minor"/>
      </rPr>
      <t xml:space="preserve"> cette section doit ventiler la totalité des activités de l'entreprise. Les montants présentés aux sections État des résultats et Bilan doivent correspondre aux montants dans les États financiers des deux dernières années financières complétées. Vous devez sélectionner le type d'entreprise avant de remplir les sections suivantes.</t>
    </r>
  </si>
  <si>
    <t>B. Sommaire des projets présentés</t>
  </si>
  <si>
    <r>
      <t xml:space="preserve">Inscrire les noms des créateurs et/ou créatrices inclus dans la demande. Si vous présentez un projet en tant que créateur ou créatrice : n'inscrire qu'un seul nom à la première ligne du tableau.
</t>
    </r>
    <r>
      <rPr>
        <b/>
        <u/>
        <sz val="11"/>
        <color theme="1"/>
        <rFont val="Aptos Narrow"/>
        <family val="2"/>
        <scheme val="minor"/>
      </rPr>
      <t xml:space="preserve">Ne rien inscrire à la colonne Dépenses prévues </t>
    </r>
    <r>
      <rPr>
        <sz val="11"/>
        <color theme="1"/>
        <rFont val="Aptos Narrow"/>
        <family val="2"/>
        <scheme val="minor"/>
      </rPr>
      <t>: les montants proviendront de l'onglet suivant, lorsque la section liée à chaque projet sera complétée.</t>
    </r>
  </si>
  <si>
    <r>
      <t xml:space="preserve">Inscrire les titres des balados inclus dans la demande. Si la demande ne concerne qu'un projet, n'inscrire qu'un seul titre à la première ligne du tableau.
</t>
    </r>
    <r>
      <rPr>
        <b/>
        <u/>
        <sz val="11"/>
        <color theme="1"/>
        <rFont val="Aptos Narrow"/>
        <family val="2"/>
        <scheme val="minor"/>
      </rPr>
      <t xml:space="preserve">Ne rien inscrire à la colonne Dépenses prévues </t>
    </r>
    <r>
      <rPr>
        <b/>
        <sz val="11"/>
        <color theme="1"/>
        <rFont val="Aptos Narrow"/>
        <family val="2"/>
        <scheme val="minor"/>
      </rPr>
      <t>:</t>
    </r>
    <r>
      <rPr>
        <sz val="11"/>
        <color theme="1"/>
        <rFont val="Aptos Narrow"/>
        <family val="2"/>
        <scheme val="minor"/>
      </rPr>
      <t xml:space="preserve"> les montants proviendront de l'onglet suivant, lorsque la section liée à chaque projet sera complétée.</t>
    </r>
  </si>
  <si>
    <r>
      <t xml:space="preserve">Inscrire les noms des projets inclus dans la demande. Il peut s'agir d'un seul projet, soit le média culturel concerné.
</t>
    </r>
    <r>
      <rPr>
        <b/>
        <u/>
        <sz val="11"/>
        <color theme="1"/>
        <rFont val="Aptos Narrow"/>
        <family val="2"/>
        <scheme val="minor"/>
      </rPr>
      <t>Ne rien inscrire à la colonne Dépenses prévues</t>
    </r>
    <r>
      <rPr>
        <b/>
        <sz val="11"/>
        <color theme="1"/>
        <rFont val="Aptos Narrow"/>
        <family val="2"/>
        <scheme val="minor"/>
      </rPr>
      <t xml:space="preserve"> :</t>
    </r>
    <r>
      <rPr>
        <sz val="11"/>
        <color theme="1"/>
        <rFont val="Aptos Narrow"/>
        <family val="2"/>
        <scheme val="minor"/>
      </rPr>
      <t xml:space="preserve"> les montants proviendront de l'onglet suivant, lorsque la section liée à chaque projet sera complétée.</t>
    </r>
  </si>
  <si>
    <t>Onglet 2 : Projets</t>
  </si>
  <si>
    <t>Veuillez présenter les projets nommés dans la section B et à travers lesquels se décline la stratégie proposée au formulaire de demande.</t>
  </si>
  <si>
    <t>Portrait de la présence numérique 
du projet au moment du dépôt</t>
  </si>
  <si>
    <t>Titre du projet</t>
  </si>
  <si>
    <t>Champ automatiquement rempli à partir de l’onglet « Sommaire ».</t>
  </si>
  <si>
    <t>Type de contenu</t>
  </si>
  <si>
    <t xml:space="preserve">Utilisez le menu déroulant. Vous pouvez inscrire (à même la cellule en colonne C) un type de contenu autre que ceux proposés, si vous le jugez pertinent. </t>
  </si>
  <si>
    <t>Lien vers la chaîne, site, profil, etc.</t>
  </si>
  <si>
    <t>Collez une adresse URL.</t>
  </si>
  <si>
    <t>Audience</t>
  </si>
  <si>
    <t>Présentez une donnée démontrant la portée du profil, de la chaîne ou du site concerné. 
Par exemple : nombre d'abonnés, nombre de visiteurs uniques par mois, taux d’ouverture d’infolettre, statistiques d'écoute ou de visionnement, etc.</t>
  </si>
  <si>
    <t>Lien vers un contenu représentatif</t>
  </si>
  <si>
    <t>Collez une adresse URL. Ceci peut être le contenu le plus récent, le plus performant, ou encore un contenu que vous jugez représentatif de l'ensemble de vos contenus culturels.</t>
  </si>
  <si>
    <t>Publics</t>
  </si>
  <si>
    <t>Décrivez les publics rejoints, par exemple en termes de tranche d’âge, de profil sociodémographique, etc.</t>
  </si>
  <si>
    <t>Plan d'action</t>
  </si>
  <si>
    <t>Étape de la stratégie</t>
  </si>
  <si>
    <t>Utilisez le menu déroulant. Si vous choisissez «Autre», veuillez le préciser dans la colonne suivante.</t>
  </si>
  <si>
    <t>Description de l'étape</t>
  </si>
  <si>
    <t>Décrivez l'action entreprise à cette étape, incluant par exemple : plateforme ciblée, public visé, partenariats conclus, ressources engagées, etc.</t>
  </si>
  <si>
    <t>Cible, marqueur de réalisation</t>
  </si>
  <si>
    <t xml:space="preserve">Inscrire toute cible pertinente utilisée pour constater l'évolution ou le succès de cette étape du projet. Par exemple : réalisation ou diffusion d'un certain nombre de contenus, nombre de visionnements, nombre de nouveaux abonnés, etc. </t>
  </si>
  <si>
    <t>Répartition des dépenses</t>
  </si>
  <si>
    <r>
      <rPr>
        <sz val="11"/>
        <color theme="1"/>
        <rFont val="Aptos Narrow"/>
        <family val="2"/>
        <scheme val="minor"/>
      </rPr>
      <t>Pour chaque</t>
    </r>
    <r>
      <rPr>
        <sz val="11"/>
        <color rgb="FF000000"/>
        <rFont val="Aptos Narrow"/>
        <family val="2"/>
        <scheme val="minor"/>
      </rPr>
      <t xml:space="preserve"> étape</t>
    </r>
    <r>
      <rPr>
        <sz val="11"/>
        <color theme="1"/>
        <rFont val="Aptos Narrow"/>
        <family val="2"/>
        <scheme val="minor"/>
      </rPr>
      <t xml:space="preserve">, vous devrez </t>
    </r>
    <r>
      <rPr>
        <sz val="11"/>
        <color rgb="FF000000"/>
        <rFont val="Aptos Narrow"/>
        <family val="2"/>
        <scheme val="minor"/>
      </rPr>
      <t xml:space="preserve">répartir </t>
    </r>
    <r>
      <rPr>
        <sz val="11"/>
        <color theme="1"/>
        <rFont val="Aptos Narrow"/>
        <family val="2"/>
        <scheme val="minor"/>
      </rPr>
      <t>les dépenses prévues (salaires et honoraires, frais de promotion, frais de production, etc.). Il est possible qu’une étape ne requiert qu’un type de dépense</t>
    </r>
    <r>
      <rPr>
        <sz val="11"/>
        <color theme="1"/>
        <rFont val="Aptos Narrow"/>
        <family val="2"/>
        <scheme val="minor"/>
      </rPr>
      <t>.</t>
    </r>
  </si>
  <si>
    <t>En vigueur : novembre 2025</t>
  </si>
  <si>
    <t>VALORISATION DES CONTENUS CULTURELS NUMÉRIQUES QUÉBÉCOIS</t>
  </si>
  <si>
    <t xml:space="preserve">NOM DE L’ENTREPRISE : </t>
  </si>
  <si>
    <t xml:space="preserve">VILLE OU MUNICIPALITÉ : </t>
  </si>
  <si>
    <t>Veuillez choisir</t>
  </si>
  <si>
    <t xml:space="preserve">Type d'entreprise : </t>
  </si>
  <si>
    <t xml:space="preserve">Année de création de l'entreprise : </t>
  </si>
  <si>
    <t>Montant demandé :</t>
  </si>
  <si>
    <t>A. SOMMAIRE DES ÉTATS FINANCIERS</t>
  </si>
  <si>
    <t>ÉTAT DES RÉSULTATS</t>
  </si>
  <si>
    <t>Dernier exercice 
financier terminé</t>
  </si>
  <si>
    <t>Exercice 
précédent</t>
  </si>
  <si>
    <t>BILAN</t>
  </si>
  <si>
    <t>date de fin d'année financière</t>
  </si>
  <si>
    <t>REVENUS ET SUBVENTIONS</t>
  </si>
  <si>
    <t>ACTIF</t>
  </si>
  <si>
    <t>Revenus autonomes</t>
  </si>
  <si>
    <t>Actif à court terme</t>
  </si>
  <si>
    <t>Revenu de production</t>
  </si>
  <si>
    <t>Encaisse et liquidités</t>
  </si>
  <si>
    <t xml:space="preserve">Revenus de plateformes (YouTube AdSense, Twitch Partner, Affilié Amazon, etc.) </t>
  </si>
  <si>
    <t>Comptes clients, effets et subventions à recevoir</t>
  </si>
  <si>
    <t>Revenus de gérance</t>
  </si>
  <si>
    <t>Inventaires et produits en cours</t>
  </si>
  <si>
    <t>Placements de produits, revenus publicitaires, publireportage, contenus commandités</t>
  </si>
  <si>
    <t>Autres débiteurs</t>
  </si>
  <si>
    <t xml:space="preserve">Dons, abonnements et mécénat (Patreon, dons Twitch, Ko-fi, etc.) </t>
  </si>
  <si>
    <t>Frais payés d'avance</t>
  </si>
  <si>
    <t>Revenus liés aux produits dérivés</t>
  </si>
  <si>
    <t>Avances à des filiales ou sociétés liées</t>
  </si>
  <si>
    <t>Revenus de licences et acquisitions</t>
  </si>
  <si>
    <t>Autres actifs à court terme (précisez)</t>
  </si>
  <si>
    <t>Contrats entre entreprises apparentées</t>
  </si>
  <si>
    <t>Autres revenus (précisez)</t>
  </si>
  <si>
    <t>Total actif court terme</t>
  </si>
  <si>
    <t>Actif à long terme</t>
  </si>
  <si>
    <t>Total revenus autonomes</t>
  </si>
  <si>
    <t>Placements et avances</t>
  </si>
  <si>
    <t>Revenus de subventions</t>
  </si>
  <si>
    <t>Immobilisations (nettes)</t>
  </si>
  <si>
    <t>Subventions municipales et régionales (précisez)</t>
  </si>
  <si>
    <t>Actifs intangibles</t>
  </si>
  <si>
    <t>Subventions provinciales (précisez)</t>
  </si>
  <si>
    <t>Frais reportés</t>
  </si>
  <si>
    <t>Subventions fédérales (précisez)</t>
  </si>
  <si>
    <t>Autres actifs à long terme (précisez)</t>
  </si>
  <si>
    <t>Autres subventions (précisez)</t>
  </si>
  <si>
    <t>Total actif  long terme</t>
  </si>
  <si>
    <t>TOTAL ACTIF</t>
  </si>
  <si>
    <t>Total revenus de subventions</t>
  </si>
  <si>
    <t>PASSIF</t>
  </si>
  <si>
    <t>TOTAL REVENUS</t>
  </si>
  <si>
    <t>Passif à court terme</t>
  </si>
  <si>
    <r>
      <t xml:space="preserve">COÛT DES MARCHANDISES VENDUES (CMV) </t>
    </r>
    <r>
      <rPr>
        <b/>
        <i/>
        <sz val="11"/>
        <color rgb="FF08123E"/>
        <rFont val="Aptos Narrow"/>
        <family val="2"/>
        <scheme val="minor"/>
      </rPr>
      <t xml:space="preserve">- </t>
    </r>
    <r>
      <rPr>
        <b/>
        <i/>
        <sz val="11"/>
        <rFont val="Aptos Narrow"/>
        <family val="2"/>
        <scheme val="minor"/>
      </rPr>
      <t>Autres que les salaires</t>
    </r>
  </si>
  <si>
    <t>Découvert, emprunt et marge de crédit</t>
  </si>
  <si>
    <t xml:space="preserve">Frais de production - contenus originaux commercialisables </t>
  </si>
  <si>
    <t>Comptes fournisseurs</t>
  </si>
  <si>
    <t>Frais de production - contenu publicitaire ou affilié</t>
  </si>
  <si>
    <t>Redevances et royautés à payer</t>
  </si>
  <si>
    <t>Dépenses techniques, entretien, réparation</t>
  </si>
  <si>
    <t>Revenus perçus d'avance</t>
  </si>
  <si>
    <r>
      <t>Frais de commercialisation, promotion et de mise en marché</t>
    </r>
    <r>
      <rPr>
        <sz val="11"/>
        <color rgb="FFFF0000"/>
        <rFont val="Aptos Narrow"/>
        <family val="2"/>
        <scheme val="minor"/>
      </rPr>
      <t xml:space="preserve"> </t>
    </r>
    <r>
      <rPr>
        <sz val="11"/>
        <color theme="1"/>
        <rFont val="Aptos Narrow"/>
        <family val="2"/>
        <scheme val="minor"/>
      </rPr>
      <t xml:space="preserve"> </t>
    </r>
  </si>
  <si>
    <t>Portion exigible de la dette à long terme</t>
  </si>
  <si>
    <t>Frais de production de marchandise, produits dérivés</t>
  </si>
  <si>
    <t>Dettes à des filiales ou sociétés liées</t>
  </si>
  <si>
    <t>Frais liés à la gérance</t>
  </si>
  <si>
    <t>Autres (à payer)  (précisez)</t>
  </si>
  <si>
    <t>Redevances (droits d'auteurs) reversées</t>
  </si>
  <si>
    <t>Total passif à court terme</t>
  </si>
  <si>
    <t>Autres coûts (précisez)</t>
  </si>
  <si>
    <t>Passif à long terme</t>
  </si>
  <si>
    <t>Dette à long terme</t>
  </si>
  <si>
    <t>Emprunt ou contrat de Financement</t>
  </si>
  <si>
    <t>TOTAL COÛTS DES MARCHANDISES VENDUES (CMV)</t>
  </si>
  <si>
    <t>Avances des actionnaires</t>
  </si>
  <si>
    <t>Revenus reportés</t>
  </si>
  <si>
    <t>FRAIS D'EXPLOITATION</t>
  </si>
  <si>
    <t>Autres dettes à long terme  (précisez)</t>
  </si>
  <si>
    <t xml:space="preserve">Salaires et avantages sociaux </t>
  </si>
  <si>
    <t>Total passif à long terme</t>
  </si>
  <si>
    <t>Honoraires professionnels et sous-traitance</t>
  </si>
  <si>
    <t>TOTAL PASSIF</t>
  </si>
  <si>
    <t>Frais administratifs</t>
  </si>
  <si>
    <t>Frais de représentation, déplacement, conférence et formation</t>
  </si>
  <si>
    <t>CAPITAUX PROPRES</t>
  </si>
  <si>
    <t>Frais financiers</t>
  </si>
  <si>
    <t>Capital-actions</t>
  </si>
  <si>
    <t>Amortissements</t>
  </si>
  <si>
    <t>Bénéfices non répartis</t>
  </si>
  <si>
    <t>Intérêts sur dette à long terme</t>
  </si>
  <si>
    <t>Surplus d'apport</t>
  </si>
  <si>
    <t>Autres charges (précisez)</t>
  </si>
  <si>
    <t>Total capitaux propres</t>
  </si>
  <si>
    <t>TOTAL PASSIF ET CAPITAUX</t>
  </si>
  <si>
    <t>TOTAL FRAIS D'EXPLOITATION</t>
  </si>
  <si>
    <t xml:space="preserve">BÉNÉFICES </t>
  </si>
  <si>
    <t>Bénéfice (perte) avant impôt et événements extraordinaires</t>
  </si>
  <si>
    <t>Profits ou (pertes) extraordinaires</t>
  </si>
  <si>
    <t>Bénéfice (perte) avant impôts</t>
  </si>
  <si>
    <t>Impôts</t>
  </si>
  <si>
    <t>Total bénéfice net (perte nette)</t>
  </si>
  <si>
    <t>Bénéfices non répartis au début</t>
  </si>
  <si>
    <t>Apports et retraits (rachat d'actions)</t>
  </si>
  <si>
    <t xml:space="preserve">Dividendes </t>
  </si>
  <si>
    <t>Autre ajustement (précisez)</t>
  </si>
  <si>
    <t>Bénéfice net (perte nette)</t>
  </si>
  <si>
    <t xml:space="preserve">TOTAL BÉNÉFICES NON RÉPARTIS À LA FIN </t>
  </si>
  <si>
    <t>B. SOMMAIRE PROJET(S)</t>
  </si>
  <si>
    <t>Si un seul projet est présenté : ne remplir que la case B91</t>
  </si>
  <si>
    <t>À noter : les montants ventilés à l'onglet Projets se rapporteront à la colonne Dépenses prévues</t>
  </si>
  <si>
    <t>PROJETS INCLUS DANS LA DEMANDE</t>
  </si>
  <si>
    <t>DÉPENSES PRÉVUES</t>
  </si>
  <si>
    <t>titre ou nom projet 1</t>
  </si>
  <si>
    <t>TOTAL DE DÉPENSES PRÉVUES</t>
  </si>
  <si>
    <t xml:space="preserve">NOM DE L’ENTREPRISE :   </t>
  </si>
  <si>
    <t xml:space="preserve">COÛT TOTAL :  </t>
  </si>
  <si>
    <t xml:space="preserve">MONTANT D'AIDE MAXIMAL :  </t>
  </si>
  <si>
    <t>À COMPLÉTER AU RAPPORT DE CLÔTURE</t>
  </si>
  <si>
    <t>Lien vers la chaîne, site, 
profil, etc.</t>
  </si>
  <si>
    <t>Portrait de la présence numérique 
du projet au moment du rapport d'utilisation</t>
  </si>
  <si>
    <t>Audience en date du rapport de clôture</t>
  </si>
  <si>
    <t>Précisions, commentaires</t>
  </si>
  <si>
    <t>**Sélectionner**</t>
  </si>
  <si>
    <t>Budget</t>
  </si>
  <si>
    <t>Réalisations au rapport de clôture :</t>
  </si>
  <si>
    <t>Dépenses réalisées</t>
  </si>
  <si>
    <t>Statut des étapes en date du 
rapport de clôture</t>
  </si>
  <si>
    <t>Commentaires sur l'évolution ou 
la modification des étapes 
prévues lors du dépôt</t>
  </si>
  <si>
    <t>Répartition des dépenses, à compléter lors du rapport de clôture</t>
  </si>
  <si>
    <t>Salaires et honoraires liés à l'étape du projet 
(main-d'œuvre)</t>
  </si>
  <si>
    <t>Frais de production
liés à l'étape du projet (matériaux, équipement, logiciels, etc.)</t>
  </si>
  <si>
    <t>Frais de commercialisation sur le marché québécois 
(mise en marché, promotion, découvrabilité)</t>
  </si>
  <si>
    <t>Autres dépenses pertinentes et  nécessaires à la réalisation de cette étape du projet</t>
  </si>
  <si>
    <t>Autres dépenses pertinentes et  nécessaires à la réalisation du projet (ex.:  frais légaux)</t>
  </si>
  <si>
    <t>TOTAUX</t>
  </si>
  <si>
    <t>↴</t>
  </si>
  <si>
    <t>**Sélectionnez**</t>
  </si>
  <si>
    <t>Commentaires sur l'évolution ou la modification des étapes prévues lors du dépôt</t>
  </si>
  <si>
    <t xml:space="preserve">Statut des livrables </t>
  </si>
  <si>
    <t>Commentaires sur l'évolution ou la modification du livrable</t>
  </si>
  <si>
    <t>Autre (précisez ici)</t>
  </si>
  <si>
    <t>Salaires et honoraires liés à l'étape du projet (main-d'œuvre)</t>
  </si>
  <si>
    <t>Frais de production
liées à l'étape du projet (matériaux, équipement, logiciels, etc.)</t>
  </si>
  <si>
    <t>Frais de commercialisation sur le marché québécois (mise en marché, promotion, découvrabilité)</t>
  </si>
  <si>
    <t>Planification / Recherche</t>
  </si>
  <si>
    <t>Production</t>
  </si>
  <si>
    <t>Promotion</t>
  </si>
  <si>
    <t>Professionnalisation / développement d'entreprise</t>
  </si>
  <si>
    <t>Croissance des revenus autonomes</t>
  </si>
  <si>
    <t>Autre (précisez en colonne B)</t>
  </si>
  <si>
    <t>Pour usage interne de la SODEC seulement.</t>
  </si>
  <si>
    <t>DONNÉES CLIENTS - 
NE PAS MODIFIER</t>
  </si>
  <si>
    <t>Nom ENTREPRISE</t>
  </si>
  <si>
    <t>Ville ou municipalité</t>
  </si>
  <si>
    <t xml:space="preserve">FIN ANNÉE FINANCIÈRE
Dernier exercice </t>
  </si>
  <si>
    <t>Bénéfice net (DAF)</t>
  </si>
  <si>
    <t>Bénéfice net (DAF -1)</t>
  </si>
  <si>
    <t>CHIFFRE D'AFFAIRES
(TOTAL REVENUS) (DAF)</t>
  </si>
  <si>
    <t>CHIFFRE D'AFFAIRES
(TOTAL REVENUS) (DAF-1)</t>
  </si>
  <si>
    <t>Actif à court terme (DAF)</t>
  </si>
  <si>
    <t>Passif à court terme (DAF)</t>
  </si>
  <si>
    <t>Passif total (DAF)</t>
  </si>
  <si>
    <t>Total Coûts marchandises ET Dépenses d'exploitation (sans intérêts et amortissment)   (DAF)</t>
  </si>
  <si>
    <r>
      <t xml:space="preserve">Revenus </t>
    </r>
    <r>
      <rPr>
        <sz val="11"/>
        <color theme="7"/>
        <rFont val="Aptos Narrow"/>
        <family val="2"/>
        <scheme val="minor"/>
      </rPr>
      <t>autonomes (DAF)</t>
    </r>
  </si>
  <si>
    <r>
      <rPr>
        <sz val="11"/>
        <color rgb="FFFF0000"/>
        <rFont val="Aptos Narrow"/>
        <family val="2"/>
        <scheme val="minor"/>
      </rPr>
      <t>Revenus</t>
    </r>
    <r>
      <rPr>
        <sz val="11"/>
        <color theme="7"/>
        <rFont val="Aptos Narrow"/>
        <family val="2"/>
        <scheme val="minor"/>
      </rPr>
      <t xml:space="preserve"> autonomes (DAF-1)</t>
    </r>
  </si>
  <si>
    <t>Dépenses totales :
Salaires et honoraires liés à l'étape du projet (main d'œuvre)</t>
  </si>
  <si>
    <t>Dépenses totales : 
Frais de production
liées à l'étape du projet (matériaux, équipement, logiciels, etc.)</t>
  </si>
  <si>
    <t>Dépenses totales :
Frais de commercialisation sur le marché québécois (mise en marché, promotion, découvrabilité)</t>
  </si>
  <si>
    <t>Dépenses totales :
Autres dépenses pertinentes et  nécessaires à la réalisation du projet (ex:  frais légaux)</t>
  </si>
  <si>
    <r>
      <t xml:space="preserve">FINANCEMENT PUBLIC
</t>
    </r>
    <r>
      <rPr>
        <b/>
        <sz val="11"/>
        <color theme="1"/>
        <rFont val="Aptos Narrow"/>
        <family val="2"/>
        <scheme val="minor"/>
      </rPr>
      <t>municipal</t>
    </r>
  </si>
  <si>
    <r>
      <t xml:space="preserve">FINANCEMENT PUBLIC
</t>
    </r>
    <r>
      <rPr>
        <b/>
        <sz val="11"/>
        <color theme="1"/>
        <rFont val="Aptos Narrow"/>
        <family val="2"/>
        <scheme val="minor"/>
      </rPr>
      <t xml:space="preserve"> Québec</t>
    </r>
  </si>
  <si>
    <r>
      <t xml:space="preserve">FINANCEMENT PUBLIC
</t>
    </r>
    <r>
      <rPr>
        <b/>
        <sz val="11"/>
        <color theme="1"/>
        <rFont val="Aptos Narrow"/>
        <family val="2"/>
        <scheme val="minor"/>
      </rPr>
      <t xml:space="preserve"> Canada </t>
    </r>
  </si>
  <si>
    <r>
      <t xml:space="preserve">FINANCEMENT PUBLIC
</t>
    </r>
    <r>
      <rPr>
        <b/>
        <sz val="11"/>
        <color theme="1"/>
        <rFont val="Aptos Narrow"/>
        <family val="2"/>
        <scheme val="minor"/>
      </rPr>
      <t xml:space="preserve"> autres</t>
    </r>
  </si>
  <si>
    <t>FINANCEMENT PUBLIC
 (subventions et aides publiques) TOTAL</t>
  </si>
  <si>
    <t>Nombre de projets présentés</t>
  </si>
  <si>
    <r>
      <rPr>
        <b/>
        <sz val="11"/>
        <color theme="1"/>
        <rFont val="Aptos Narrow"/>
        <family val="2"/>
        <scheme val="minor"/>
      </rPr>
      <t xml:space="preserve">Cout total </t>
    </r>
    <r>
      <rPr>
        <sz val="11"/>
        <color theme="1"/>
        <rFont val="Aptos Narrow"/>
        <family val="2"/>
        <scheme val="minor"/>
      </rPr>
      <t>des projets présentés</t>
    </r>
  </si>
  <si>
    <t>Montant demandé</t>
  </si>
  <si>
    <t>COPIER CETTE LIGNE (LIGNE 7)  ET COLLER LES VALEURS DANS LE DOCUMENT DE L'ANALYSTE</t>
  </si>
  <si>
    <t>VALIDATION ANALYSTE - 
MODIFIER SI ERREURS</t>
  </si>
  <si>
    <t>EXPLICATIF DE LA MODIFICATION</t>
  </si>
  <si>
    <t>Abercorn</t>
  </si>
  <si>
    <t>Acton Vale</t>
  </si>
  <si>
    <t>Étapes</t>
  </si>
  <si>
    <t>Évolution des livrables</t>
  </si>
  <si>
    <t>Types de contenu</t>
  </si>
  <si>
    <t>Adstock</t>
  </si>
  <si>
    <t>1 - Créateur de contenus</t>
  </si>
  <si>
    <t>Aguanish</t>
  </si>
  <si>
    <t>Débuté</t>
  </si>
  <si>
    <t>Balado (audio seulement)</t>
  </si>
  <si>
    <t>2 - Entreprise représentant plusieurs créateurs de contenus</t>
  </si>
  <si>
    <t>Akulivik</t>
  </si>
  <si>
    <t>Modifié</t>
  </si>
  <si>
    <t>Balado (avec vidéo)</t>
  </si>
  <si>
    <t>3 - Producteur de balados</t>
  </si>
  <si>
    <t>Complété</t>
  </si>
  <si>
    <t>Textes</t>
  </si>
  <si>
    <t>4 - Média spécialisé en culture</t>
  </si>
  <si>
    <t>Akwesasne (partie)</t>
  </si>
  <si>
    <t>Abandonné</t>
  </si>
  <si>
    <t>Photo</t>
  </si>
  <si>
    <t>Albanel</t>
  </si>
  <si>
    <t>Autre (précisez en colonne C)</t>
  </si>
  <si>
    <t>Vidéo (courte)</t>
  </si>
  <si>
    <t>Albertville</t>
  </si>
  <si>
    <t>Vidéo (longue)</t>
  </si>
  <si>
    <t>Alleyn-et-Cawood</t>
  </si>
  <si>
    <t>Nombre d'abonnés</t>
  </si>
  <si>
    <t>Alma</t>
  </si>
  <si>
    <t>Nombre d'épisodes diffusés au cours de la dernière année</t>
  </si>
  <si>
    <t>Amherst</t>
  </si>
  <si>
    <t>Nombre de visiteurs  uniques par mois (moyenne annuelle)</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</si>
  <si>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</si>
  <si>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</si>
  <si>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</si>
  <si>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</si>
  <si>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</si>
  <si>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</si>
  <si>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</si>
  <si>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</si>
  <si>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</si>
  <si>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</si>
  <si>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</si>
  <si>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</si>
  <si>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</si>
  <si>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</si>
  <si>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</si>
  <si>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</si>
  <si>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</si>
  <si>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</si>
  <si>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</si>
  <si>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</si>
  <si>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</si>
  <si>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</si>
  <si>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</si>
  <si>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</si>
  <si>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</si>
  <si>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</si>
  <si>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</si>
  <si>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</si>
  <si>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</si>
  <si>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</si>
  <si>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</si>
  <si>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</si>
  <si>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</si>
  <si>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</si>
  <si>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</si>
  <si>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</si>
  <si>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</si>
  <si>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</si>
  <si>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</si>
  <si>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</si>
  <si>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</si>
  <si>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</si>
  <si>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</si>
  <si>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</si>
  <si>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</si>
  <si>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</si>
  <si>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</si>
  <si>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</si>
  <si>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</si>
  <si>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</si>
  <si>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</si>
  <si>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</si>
  <si>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</si>
  <si>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</si>
  <si>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</si>
  <si>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</si>
  <si>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</si>
  <si>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</si>
  <si>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</si>
  <si>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</si>
  <si>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</si>
  <si>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</si>
  <si>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</si>
  <si>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</si>
  <si>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</si>
  <si>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</si>
  <si>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</si>
  <si>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</si>
  <si>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</si>
  <si>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</si>
  <si>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</si>
  <si>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</si>
  <si>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</si>
  <si>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</si>
  <si>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</si>
  <si>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</si>
  <si>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</si>
  <si>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</si>
  <si>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</si>
  <si>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</si>
  <si>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</si>
  <si>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</si>
  <si>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</si>
  <si>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</si>
  <si>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</si>
  <si>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</si>
  <si>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</si>
  <si>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</si>
  <si>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</si>
  <si>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</si>
  <si>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</si>
  <si>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</si>
  <si>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</si>
  <si>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</si>
  <si>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</si>
  <si>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</si>
  <si>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</si>
  <si>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</si>
  <si>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</si>
  <si>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</si>
  <si>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</si>
  <si>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</si>
  <si>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</si>
  <si>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</si>
  <si>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</si>
  <si>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</si>
  <si>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</si>
  <si>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</si>
  <si>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</si>
  <si>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</si>
  <si>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</si>
  <si>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</si>
  <si>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</si>
  <si>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</si>
  <si>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</si>
  <si>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</si>
  <si>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</si>
  <si>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</si>
  <si>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</si>
  <si>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</si>
  <si>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</si>
  <si>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</si>
  <si>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</si>
  <si>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</si>
  <si>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</si>
  <si>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</si>
  <si>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</si>
  <si>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</si>
  <si>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</si>
  <si>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</si>
  <si>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</si>
  <si>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</si>
  <si>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</si>
  <si>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</si>
  <si>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</si>
  <si>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</si>
  <si>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</si>
  <si>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</si>
  <si>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</si>
  <si>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</si>
  <si>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</si>
  <si>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</si>
  <si>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</si>
  <si>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</si>
  <si>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</si>
  <si>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</si>
  <si>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 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</si>
  <si>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</si>
  <si>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</si>
  <si>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</si>
  <si>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</si>
  <si>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</si>
  <si>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</si>
  <si>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</si>
  <si>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</si>
  <si>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</si>
  <si>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</si>
  <si>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</si>
  <si>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</si>
  <si>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</si>
  <si>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</si>
  <si>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</si>
  <si>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</si>
  <si>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</si>
  <si>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</si>
  <si>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</si>
  <si>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</si>
  <si>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</si>
  <si>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</si>
  <si>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</si>
  <si>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</si>
  <si>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</si>
  <si>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</si>
  <si>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</si>
  <si>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</si>
  <si>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</si>
  <si>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</si>
  <si>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</si>
  <si>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</si>
  <si>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</si>
  <si>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</si>
  <si>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</si>
  <si>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</si>
  <si>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</si>
  <si>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</si>
  <si>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</si>
  <si>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</si>
  <si>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</si>
  <si>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</si>
  <si>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</si>
  <si>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</si>
  <si>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</si>
  <si>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</si>
  <si>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</si>
  <si>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</si>
  <si>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</si>
  <si>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Gouvernement régional d'Eeyou Istchee Baie-James</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</si>
  <si>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</si>
  <si>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</si>
  <si>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</si>
  <si>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</si>
  <si>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</si>
  <si>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</si>
  <si>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</si>
  <si>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</si>
  <si>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</si>
  <si>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</si>
  <si>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</si>
  <si>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</si>
  <si>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</si>
  <si>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</si>
  <si>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</si>
  <si>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</si>
  <si>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</si>
  <si>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</si>
  <si>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</si>
  <si>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</si>
  <si>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</si>
  <si>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</si>
  <si>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</si>
  <si>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</si>
  <si>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</si>
  <si>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</si>
  <si>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</si>
  <si>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</si>
  <si>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</si>
  <si>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</si>
  <si>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</si>
  <si>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</si>
  <si>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</si>
  <si>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</si>
  <si>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</si>
  <si>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</si>
  <si>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</si>
  <si>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</si>
  <si>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</si>
  <si>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</si>
  <si>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</si>
  <si>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</si>
  <si>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</si>
  <si>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</si>
  <si>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</si>
  <si>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</si>
  <si>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</si>
  <si>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</si>
  <si>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Kataskomiq</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</si>
  <si>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</si>
  <si>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</si>
  <si>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</si>
  <si>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</si>
  <si>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</si>
  <si>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</si>
  <si>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</si>
  <si>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</si>
  <si>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</si>
  <si>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</si>
  <si>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</si>
  <si>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</si>
  <si>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</si>
  <si>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</si>
  <si>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</si>
  <si>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</si>
  <si>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</si>
  <si>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</si>
  <si>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</si>
  <si>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</si>
  <si>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</si>
  <si>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</si>
  <si>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</si>
  <si>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</si>
  <si>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</si>
  <si>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</si>
  <si>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</si>
  <si>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</si>
  <si>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</si>
  <si>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</si>
  <si>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</si>
  <si>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</si>
  <si>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</si>
  <si>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</si>
  <si>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</si>
  <si>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</si>
  <si>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</si>
  <si>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</si>
  <si>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</si>
  <si>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</si>
  <si>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</si>
  <si>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</si>
  <si>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</si>
  <si>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</si>
  <si>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</si>
  <si>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</si>
  <si>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</si>
  <si>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</si>
  <si>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</si>
  <si>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</si>
  <si>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</si>
  <si>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</si>
  <si>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</si>
  <si>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</si>
  <si>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</si>
  <si>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</si>
  <si>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</si>
  <si>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</si>
  <si>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</si>
  <si>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</si>
  <si>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</si>
  <si>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</si>
  <si>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</si>
  <si>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</si>
  <si>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</si>
  <si>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</si>
  <si>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</si>
  <si>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</si>
  <si>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</si>
  <si>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</si>
  <si>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</si>
  <si>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</si>
  <si>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</si>
  <si>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</si>
  <si>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</si>
  <si>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</si>
  <si>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</si>
  <si>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</si>
  <si>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</si>
  <si>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</si>
  <si>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</si>
  <si>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</si>
  <si>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</si>
  <si>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</si>
  <si>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</si>
  <si>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</si>
  <si>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</si>
  <si>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</si>
  <si>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</si>
  <si>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</si>
  <si>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</si>
  <si>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</si>
  <si>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</si>
  <si>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</si>
  <si>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</si>
  <si>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</si>
  <si>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</si>
  <si>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</si>
  <si>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</si>
  <si>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</si>
  <si>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</si>
  <si>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</si>
  <si>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</si>
  <si>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</si>
  <si>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</si>
  <si>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</si>
  <si>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</si>
  <si>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</si>
  <si>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</si>
  <si>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</si>
  <si>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</si>
  <si>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</si>
  <si>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</si>
  <si>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</si>
  <si>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</si>
  <si>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</si>
  <si>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</si>
  <si>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</si>
  <si>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</si>
  <si>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</si>
  <si>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</si>
  <si>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</si>
  <si>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</si>
  <si>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</si>
  <si>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</si>
  <si>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</si>
  <si>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</si>
  <si>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</si>
  <si>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</si>
  <si>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</si>
  <si>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</si>
  <si>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</si>
  <si>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</si>
  <si>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</si>
  <si>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</si>
  <si>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</si>
  <si>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</si>
  <si>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</si>
  <si>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</si>
  <si>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</si>
  <si>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</si>
  <si>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</si>
  <si>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</si>
  <si>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</si>
  <si>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</si>
  <si>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</si>
  <si>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</si>
  <si>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</si>
  <si>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</si>
  <si>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</si>
  <si>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</si>
  <si>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</si>
  <si>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</si>
  <si>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</si>
  <si>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</si>
  <si>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</si>
  <si>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</si>
  <si>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</si>
  <si>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</si>
  <si>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</si>
  <si>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</si>
  <si>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</si>
  <si>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</si>
  <si>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</si>
  <si>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</si>
  <si>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</si>
  <si>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</si>
  <si>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</si>
  <si>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</si>
  <si>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</si>
  <si>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</si>
  <si>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</si>
  <si>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</si>
  <si>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</si>
  <si>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</si>
  <si>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</si>
  <si>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</si>
  <si>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</si>
  <si>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</si>
  <si>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</si>
  <si>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</si>
  <si>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</si>
  <si>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</si>
  <si>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</si>
  <si>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</si>
  <si>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</si>
  <si>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</si>
  <si>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</si>
  <si>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</si>
  <si>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</si>
  <si>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</si>
  <si>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</si>
  <si>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</si>
  <si>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</si>
  <si>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</si>
  <si>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</si>
  <si>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</si>
  <si>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</si>
  <si>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</si>
  <si>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</si>
  <si>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</si>
  <si>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</si>
  <si>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</si>
  <si>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</si>
  <si>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</si>
  <si>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</si>
  <si>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</si>
  <si>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</si>
  <si>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</si>
  <si>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</si>
  <si>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</si>
  <si>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</si>
  <si>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</si>
  <si>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</si>
  <si>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</si>
  <si>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</si>
  <si>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</si>
  <si>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</si>
  <si>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</si>
  <si>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</si>
  <si>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</si>
  <si>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</si>
  <si>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</si>
  <si>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</si>
  <si>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</si>
  <si>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</si>
  <si>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</si>
  <si>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</si>
  <si>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</si>
  <si>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</si>
  <si>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</si>
  <si>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</si>
  <si>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</si>
  <si>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</si>
  <si>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</si>
  <si>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</si>
  <si>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</si>
  <si>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</si>
  <si>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</si>
  <si>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</si>
  <si>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</si>
  <si>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</si>
  <si>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</si>
  <si>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</si>
  <si>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</si>
  <si>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</si>
  <si>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</si>
  <si>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</si>
  <si>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</si>
  <si>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</si>
  <si>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</si>
  <si>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</si>
  <si>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</si>
  <si>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</si>
  <si>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</si>
  <si>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</si>
  <si>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</si>
  <si>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</si>
  <si>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</si>
  <si>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</si>
  <si>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</si>
  <si>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</si>
  <si>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</si>
  <si>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</si>
  <si>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</si>
  <si>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</si>
  <si>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</si>
  <si>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</si>
  <si>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</si>
  <si>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</si>
  <si>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</si>
  <si>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</si>
  <si>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</si>
  <si>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</si>
  <si>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</si>
  <si>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</si>
  <si>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</si>
  <si>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</si>
  <si>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</si>
  <si>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</si>
  <si>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</si>
  <si>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</si>
  <si>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</si>
  <si>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</si>
  <si>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</si>
  <si>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</si>
  <si>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</si>
  <si>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</si>
  <si>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</si>
  <si>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</si>
  <si>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</si>
  <si>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</si>
  <si>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</si>
  <si>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</si>
  <si>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</si>
  <si>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</si>
  <si>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</si>
  <si>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</si>
  <si>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</si>
  <si>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</si>
  <si>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</si>
  <si>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</si>
  <si>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Oujé-Bougoumou</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</si>
  <si>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</si>
  <si>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</si>
  <si>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</si>
  <si>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</si>
  <si>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</si>
  <si>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</si>
  <si>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</si>
  <si>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</si>
  <si>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</si>
  <si>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</si>
  <si>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</si>
  <si>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</si>
  <si>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</si>
  <si>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</si>
  <si>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</si>
  <si>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</si>
  <si>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</si>
  <si>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</si>
  <si>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</si>
  <si>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</si>
  <si>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</si>
  <si>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</si>
  <si>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</si>
  <si>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</si>
  <si>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</si>
  <si>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</si>
  <si>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</si>
  <si>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</si>
  <si>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</si>
  <si>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</si>
  <si>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</si>
  <si>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</si>
  <si>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</si>
  <si>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</si>
  <si>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</si>
  <si>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</si>
  <si>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</si>
  <si>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</si>
  <si>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</si>
  <si>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</si>
  <si>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</si>
  <si>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</si>
  <si>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</si>
  <si>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</si>
  <si>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</si>
  <si>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</si>
  <si>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</si>
  <si>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</si>
  <si>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</si>
  <si>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</si>
  <si>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</si>
  <si>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</si>
  <si>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</si>
  <si>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</si>
  <si>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</si>
  <si>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</si>
  <si>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</si>
  <si>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</si>
  <si>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</si>
  <si>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</si>
  <si>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</si>
  <si>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</si>
  <si>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</si>
  <si>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</si>
  <si>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</si>
  <si>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</si>
  <si>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</si>
  <si>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</si>
  <si>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</si>
  <si>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</si>
  <si>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</si>
  <si>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</si>
  <si>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</si>
  <si>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</si>
  <si>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</si>
  <si>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</si>
  <si>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</si>
  <si>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</si>
  <si>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</si>
  <si>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</si>
  <si>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</si>
  <si>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</si>
  <si>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</si>
  <si>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</si>
  <si>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</si>
  <si>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</si>
  <si>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</si>
  <si>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Rochebaucourt</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</si>
  <si>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</si>
  <si>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</si>
  <si>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</si>
  <si>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</si>
  <si>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</si>
  <si>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</si>
  <si>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</si>
  <si>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</si>
  <si>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</si>
  <si>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</si>
  <si>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</si>
  <si>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</si>
  <si>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</si>
  <si>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</si>
  <si>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</si>
  <si>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</si>
  <si>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</si>
  <si>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</si>
  <si>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</si>
  <si>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</si>
  <si>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</si>
  <si>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</si>
  <si>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</si>
  <si>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</si>
  <si>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</si>
  <si>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</si>
  <si>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</si>
  <si>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</si>
  <si>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</si>
  <si>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</si>
  <si>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</si>
  <si>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</si>
  <si>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</si>
  <si>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</si>
  <si>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</si>
  <si>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</si>
  <si>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</si>
  <si>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</si>
  <si>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</si>
  <si>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</si>
  <si>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</si>
  <si>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</si>
  <si>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</si>
  <si>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</si>
  <si>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</si>
  <si>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</si>
  <si>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</si>
  <si>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</si>
  <si>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</si>
  <si>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</si>
  <si>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</si>
  <si>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</si>
  <si>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</si>
  <si>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</si>
  <si>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</si>
  <si>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</si>
  <si>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</si>
  <si>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</si>
  <si>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</si>
  <si>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</si>
  <si>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</si>
  <si>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</si>
  <si>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</si>
  <si>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</si>
  <si>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</si>
  <si>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</si>
  <si>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</si>
  <si>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</si>
  <si>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</si>
  <si>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</si>
  <si>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</si>
  <si>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</si>
  <si>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</si>
  <si>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</si>
  <si>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</si>
  <si>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</si>
  <si>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</si>
  <si>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</si>
  <si>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</si>
  <si>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</si>
  <si>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</si>
  <si>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</si>
  <si>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</si>
  <si>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</si>
  <si>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</si>
  <si>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</si>
  <si>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</si>
  <si>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</si>
  <si>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</si>
  <si>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</si>
  <si>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</si>
  <si>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</si>
  <si>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</si>
  <si>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</si>
  <si>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</si>
  <si>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</si>
  <si>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</si>
  <si>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</si>
  <si>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</si>
  <si>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</si>
  <si>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</si>
  <si>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</si>
  <si>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</si>
  <si>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</si>
  <si>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</si>
  <si>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</si>
  <si>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</si>
  <si>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</si>
  <si>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</si>
  <si>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</si>
  <si>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</si>
  <si>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</si>
  <si>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</si>
  <si>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</si>
  <si>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</si>
  <si>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</si>
  <si>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</si>
  <si>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</si>
  <si>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</si>
  <si>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</si>
  <si>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</si>
  <si>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</si>
  <si>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</si>
  <si>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</si>
  <si>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</si>
  <si>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</si>
  <si>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</si>
  <si>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</si>
  <si>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</si>
  <si>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</si>
  <si>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</si>
  <si>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</si>
  <si>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</si>
  <si>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</si>
  <si>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</si>
  <si>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</si>
  <si>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</si>
  <si>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</si>
  <si>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</si>
  <si>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</si>
  <si>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</si>
  <si>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</si>
  <si>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</si>
  <si>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</si>
  <si>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</si>
  <si>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</si>
  <si>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</si>
  <si>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</si>
  <si>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</si>
  <si>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</si>
  <si>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</si>
  <si>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</si>
  <si>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</si>
  <si>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</si>
  <si>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</si>
  <si>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</si>
  <si>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</si>
  <si>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</si>
  <si>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</si>
  <si>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</si>
  <si>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</si>
  <si>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</si>
  <si>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</si>
  <si>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</si>
  <si>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</si>
  <si>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</si>
  <si>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</si>
  <si>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</si>
  <si>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</si>
  <si>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</si>
  <si>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</si>
  <si>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</si>
  <si>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</si>
  <si>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</si>
  <si>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</si>
  <si>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</si>
  <si>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</si>
  <si>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</si>
  <si>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</si>
  <si>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</si>
  <si>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</si>
  <si>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</si>
  <si>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</si>
  <si>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</si>
  <si>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</si>
  <si>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</si>
  <si>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</si>
  <si>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</si>
  <si>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</si>
  <si>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</si>
  <si>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</si>
  <si>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</si>
  <si>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</si>
  <si>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</si>
  <si>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</si>
  <si>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</si>
  <si>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</si>
  <si>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</si>
  <si>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</si>
  <si>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</si>
  <si>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</si>
  <si>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</si>
  <si>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</si>
  <si>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</si>
  <si>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</si>
  <si>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</si>
  <si>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</si>
  <si>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</si>
  <si>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</si>
  <si>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</si>
  <si>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</si>
  <si>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</si>
  <si>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</si>
  <si>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</si>
  <si>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</si>
  <si>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</si>
  <si>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</si>
  <si>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</si>
  <si>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</si>
  <si>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</si>
  <si>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</si>
  <si>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</si>
  <si>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</si>
  <si>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</si>
  <si>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</si>
  <si>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</si>
  <si>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</si>
  <si>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</si>
  <si>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</si>
  <si>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</si>
  <si>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</si>
  <si>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</si>
  <si>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</si>
  <si>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</si>
  <si>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</si>
  <si>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</si>
  <si>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</si>
  <si>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</si>
  <si>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</si>
  <si>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</si>
  <si>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</si>
  <si>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</si>
  <si>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</si>
  <si>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</si>
  <si>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</si>
  <si>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</si>
  <si>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</si>
  <si>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</si>
  <si>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</si>
  <si>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</si>
  <si>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</si>
  <si>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</si>
  <si>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</si>
  <si>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</si>
  <si>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</si>
  <si>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</si>
  <si>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</si>
  <si>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</si>
  <si>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</si>
  <si>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</si>
  <si>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</si>
  <si>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</si>
  <si>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</si>
  <si>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</si>
  <si>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</si>
  <si>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</si>
  <si>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</si>
  <si>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</si>
  <si>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</si>
  <si>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</si>
  <si>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</si>
  <si>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</si>
  <si>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</si>
  <si>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</si>
  <si>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</si>
  <si>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</si>
  <si>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</si>
  <si>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</si>
  <si>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</si>
  <si>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</si>
  <si>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</si>
  <si>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</si>
  <si>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</si>
  <si>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</si>
  <si>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</si>
  <si>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</si>
  <si>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</si>
  <si>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</si>
  <si>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</si>
  <si>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</si>
  <si>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</si>
  <si>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</si>
  <si>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</si>
  <si>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</si>
  <si>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</si>
  <si>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</si>
  <si>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</si>
  <si>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</si>
  <si>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</si>
  <si>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</si>
  <si>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</si>
  <si>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</si>
  <si>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</si>
  <si>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</si>
  <si>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</si>
  <si>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</si>
  <si>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</si>
  <si>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</si>
  <si>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</si>
  <si>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</si>
  <si>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</si>
  <si>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</si>
  <si>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</si>
  <si>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</si>
  <si>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</si>
  <si>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</si>
  <si>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</si>
  <si>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</si>
  <si>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</si>
  <si>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</si>
  <si>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</si>
  <si>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</si>
  <si>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</si>
  <si>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</si>
  <si>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</si>
  <si>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</si>
  <si>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</si>
  <si>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</si>
  <si>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</si>
  <si>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</si>
  <si>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</si>
  <si>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</si>
  <si>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</si>
  <si>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</si>
  <si>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</si>
  <si>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</si>
  <si>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</si>
  <si>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</si>
  <si>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</si>
  <si>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</si>
  <si>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</si>
  <si>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</si>
  <si>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</si>
  <si>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</si>
  <si>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</si>
  <si>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</si>
  <si>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</si>
  <si>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</si>
  <si>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</si>
  <si>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</si>
  <si>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</si>
  <si>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</si>
  <si>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</si>
  <si>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</si>
  <si>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</si>
  <si>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</si>
  <si>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</si>
  <si>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</si>
  <si>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</si>
  <si>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</si>
  <si>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</si>
  <si>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</si>
  <si>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</si>
  <si>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</si>
  <si>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</si>
  <si>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</si>
  <si>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</si>
  <si>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</si>
  <si>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</si>
  <si>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</si>
  <si>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</si>
  <si>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</si>
  <si>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</si>
  <si>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</si>
  <si>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</si>
  <si>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</si>
  <si>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</si>
  <si>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</si>
  <si>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</si>
  <si>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</si>
  <si>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</si>
  <si>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</si>
  <si>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</si>
  <si>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</si>
  <si>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</si>
  <si>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</si>
  <si>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</si>
  <si>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</si>
  <si>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</si>
  <si>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</si>
  <si>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</si>
  <si>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</si>
  <si>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</si>
  <si>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</si>
  <si>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</si>
  <si>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</si>
  <si>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</si>
  <si>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</si>
  <si>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</si>
  <si>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</si>
  <si>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</si>
  <si>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</si>
  <si>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</si>
  <si>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</si>
  <si>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</si>
  <si>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</si>
  <si>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</si>
  <si>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</si>
  <si>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</si>
  <si>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</si>
  <si>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</si>
  <si>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</si>
  <si>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</si>
  <si>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</si>
  <si>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</si>
  <si>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</si>
  <si>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</si>
  <si>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</si>
  <si>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</si>
  <si>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</si>
  <si>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</si>
  <si>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</si>
  <si>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</si>
  <si>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</si>
  <si>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</si>
  <si>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</si>
  <si>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</si>
  <si>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</si>
  <si>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</si>
  <si>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</si>
  <si>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</si>
  <si>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</si>
  <si>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</si>
  <si>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</si>
  <si>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</si>
  <si>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</si>
  <si>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</si>
  <si>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</si>
  <si>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</si>
  <si>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</si>
  <si>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</si>
  <si>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</si>
  <si>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</si>
  <si>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</si>
  <si>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</si>
  <si>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</si>
  <si>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</si>
  <si>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</si>
  <si>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</si>
  <si>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</si>
  <si>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</si>
  <si>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</si>
  <si>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</si>
  <si>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</si>
  <si>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</si>
  <si>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</si>
  <si>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</si>
  <si>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</si>
  <si>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</si>
  <si>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</si>
  <si>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</si>
  <si>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</si>
  <si>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</si>
  <si>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</si>
  <si>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</si>
  <si>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</si>
  <si>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</si>
  <si>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</si>
  <si>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</si>
  <si>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</si>
  <si>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</si>
  <si>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</si>
  <si>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</si>
  <si>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</si>
  <si>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</si>
  <si>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</si>
  <si>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</si>
  <si>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</si>
  <si>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</si>
  <si>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</si>
  <si>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</si>
  <si>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</si>
  <si>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</si>
  <si>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</si>
  <si>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</si>
  <si>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</si>
  <si>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</si>
  <si>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</si>
  <si>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</si>
  <si>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</si>
  <si>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</si>
  <si>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</si>
  <si>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</si>
  <si>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</si>
  <si>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</si>
  <si>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</si>
  <si>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</si>
  <si>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</si>
  <si>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</si>
  <si>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</si>
  <si>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</si>
  <si>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</si>
  <si>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</si>
  <si>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</si>
  <si>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</si>
  <si>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</si>
  <si>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</si>
  <si>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</si>
  <si>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</si>
  <si>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</si>
  <si>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</si>
  <si>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</si>
  <si>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</si>
  <si>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</si>
  <si>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</si>
  <si>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</si>
  <si>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</si>
  <si>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</si>
  <si>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</si>
  <si>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</si>
  <si>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</si>
  <si>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</si>
  <si>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</si>
  <si>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</si>
  <si>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</si>
  <si>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</si>
  <si>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</si>
  <si>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</si>
  <si>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</si>
  <si>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</si>
  <si>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</si>
  <si>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</si>
  <si>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</si>
  <si>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</si>
  <si>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</si>
  <si>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</si>
  <si>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</si>
  <si>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</si>
  <si>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</si>
  <si>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</si>
  <si>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</si>
  <si>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</si>
  <si>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</si>
  <si>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</si>
  <si>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</si>
  <si>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</si>
  <si>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</si>
  <si>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</si>
  <si>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</si>
  <si>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</si>
  <si>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</si>
  <si>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</si>
  <si>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</si>
  <si>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</si>
  <si>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</si>
  <si>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</si>
  <si>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</si>
  <si>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</si>
  <si>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</si>
  <si>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</si>
  <si>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</si>
  <si>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</si>
  <si>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</si>
  <si>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</si>
  <si>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</si>
  <si>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</si>
  <si>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</si>
  <si>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</si>
  <si>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</si>
  <si>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</si>
  <si>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</si>
  <si>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</si>
  <si>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</si>
  <si>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</si>
  <si>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</si>
  <si>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</si>
  <si>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</si>
  <si>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</si>
  <si>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</si>
  <si>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</si>
  <si>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Plan d'action :</t>
  </si>
  <si>
    <t>titre ou nom du projet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</si>
</sst>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_);[Red]\(#,##0.00\ &quot;$&quot;\)"/>
    <numFmt numFmtId="44" formatCode="_ * #,##0.00_)\ &quot;$&quot;_ ;_ * \(#,##0.00\)\ &quot;$&quot;_ ;_ * &quot;-&quot;??_)\ &quot;$&quot;_ ;_ @_ "/>
    <numFmt numFmtId="43" formatCode="_ * #,##0.00_)_ ;_ * \(#,##0.00\)_ ;_ * &quot;-&quot;??_)_ ;_ @_ "/>
    <numFmt numFmtId="164" formatCode="#,##0\ &quot;$&quot;"/>
    <numFmt numFmtId="165" formatCode="[$-F800]dddd\,\ mmmm\ dd\,\ yyyy"/>
    <numFmt numFmtId="166" formatCode="#,##0\ _$"/>
    <numFmt numFmtId="167" formatCode="_ * #,##0.00_)\ _$_ ;_ * \(#,##0.00\)\ _$_ ;_ * &quot;-&quot;??_)\ _$_ ;_ @_ "/>
    <numFmt numFmtId="168" formatCode="_ * #,##0_)\ &quot;$&quot;_ ;_ * \(#,##0\)\ &quot;$&quot;_ ;_ * &quot;-&quot;??_)\ &quot;$&quot;_ ;_ @_ "/>
    <numFmt numFmtId="169" formatCode="#,##0.00\ &quot;$&quot;"/>
  </numFmts>
  <fonts count="80" x14ac:knownFonts="1">
    <font>
      <sz val="11"/>
      <color theme="1"/>
      <name val="Aptos Narrow"/>
      <family val="2"/>
      <scheme val="minor"/>
    </font>
    <font>
      <b/>
      <sz val="11"/>
      <color theme="1"/>
      <name val="Aptos Narrow"/>
      <family val="2"/>
      <scheme val="minor"/>
    </font>
    <font>
      <sz val="11"/>
      <color theme="1"/>
      <name val="Aptos Narrow"/>
      <family val="2"/>
      <scheme val="minor"/>
    </font>
    <font>
      <sz val="8"/>
      <name val="Aptos Narrow"/>
      <family val="2"/>
      <scheme val="minor"/>
    </font>
    <font>
      <sz val="10"/>
      <name val="Arial"/>
      <family val="2"/>
    </font>
    <font>
      <b/>
      <sz val="12"/>
      <name val="Aptos Narrow"/>
      <family val="2"/>
      <scheme val="minor"/>
    </font>
    <font>
      <sz val="10"/>
      <name val="Aptos Narrow"/>
      <family val="2"/>
      <scheme val="minor"/>
    </font>
    <font>
      <b/>
      <sz val="10"/>
      <name val="Aptos Narrow"/>
      <family val="2"/>
      <scheme val="minor"/>
    </font>
    <font>
      <sz val="11"/>
      <color rgb="FFFF0000"/>
      <name val="Aptos Narrow"/>
      <family val="2"/>
      <scheme val="minor"/>
    </font>
    <font>
      <sz val="10"/>
      <color theme="1"/>
      <name val="Arial"/>
      <family val="2"/>
    </font>
    <font>
      <b/>
      <sz val="12"/>
      <color theme="1"/>
      <name val="Aptos Narrow"/>
      <family val="2"/>
      <scheme val="minor"/>
    </font>
    <font>
      <sz val="10"/>
      <name val="Times New Roman"/>
      <family val="1"/>
    </font>
    <font>
      <b/>
      <sz val="11"/>
      <color rgb="FFFF0000"/>
      <name val="Aptos Narrow"/>
      <family val="2"/>
      <scheme val="minor"/>
    </font>
    <font>
      <sz val="11"/>
      <name val="Aptos Narrow"/>
      <family val="2"/>
      <scheme val="minor"/>
    </font>
    <font>
      <sz val="11"/>
      <color theme="8"/>
      <name val="Aptos Narrow"/>
      <family val="2"/>
      <scheme val="minor"/>
    </font>
    <font>
      <b/>
      <sz val="11"/>
      <color theme="0"/>
      <name val="Aptos Narrow"/>
      <family val="2"/>
      <scheme val="minor"/>
    </font>
    <font>
      <b/>
      <sz val="26"/>
      <color rgb="FF000000"/>
      <name val="Calibri"/>
      <family val="2"/>
    </font>
    <font>
      <sz val="8"/>
      <color rgb="FF08123E"/>
      <name val="Arial"/>
      <family val="2"/>
    </font>
    <font>
      <b/>
      <sz val="12"/>
      <color rgb="FF08123E"/>
      <name val="Calibri"/>
      <family val="2"/>
    </font>
    <font>
      <b/>
      <sz val="14"/>
      <color rgb="FF08123E"/>
      <name val="Calibri"/>
      <family val="2"/>
    </font>
    <font>
      <sz val="10"/>
      <color rgb="FFFF0000"/>
      <name val="Aptos Narrow"/>
      <family val="2"/>
      <scheme val="minor"/>
    </font>
    <font>
      <b/>
      <sz val="14"/>
      <color rgb="FFFF0000"/>
      <name val="Aptos Narrow"/>
      <family val="2"/>
      <scheme val="minor"/>
    </font>
    <font>
      <b/>
      <sz val="11"/>
      <name val="Aptos Narrow"/>
      <family val="2"/>
      <scheme val="minor"/>
    </font>
    <font>
      <b/>
      <sz val="11"/>
      <color indexed="12"/>
      <name val="Aptos Narrow"/>
      <family val="2"/>
      <scheme val="minor"/>
    </font>
    <font>
      <sz val="11"/>
      <color theme="7"/>
      <name val="Aptos Narrow"/>
      <family val="2"/>
      <scheme val="minor"/>
    </font>
    <font>
      <sz val="12"/>
      <color theme="8"/>
      <name val="Aptos Narrow"/>
      <family val="2"/>
      <scheme val="minor"/>
    </font>
    <font>
      <sz val="14"/>
      <name val="Aptos Narrow"/>
      <family val="2"/>
      <scheme val="minor"/>
    </font>
    <font>
      <sz val="12"/>
      <color theme="1"/>
      <name val="Aptos Narrow"/>
      <family val="2"/>
      <scheme val="minor"/>
    </font>
    <font>
      <sz val="11"/>
      <color rgb="FF7030A0"/>
      <name val="Aptos Narrow"/>
      <family val="2"/>
      <scheme val="minor"/>
    </font>
    <font>
      <sz val="11"/>
      <color rgb="FFCC9900"/>
      <name val="Aptos Narrow"/>
      <family val="2"/>
      <scheme val="minor"/>
    </font>
    <font>
      <sz val="11"/>
      <color rgb="FFFF00FF"/>
      <name val="Aptos Narrow"/>
      <family val="2"/>
      <scheme val="minor"/>
    </font>
    <font>
      <b/>
      <sz val="11"/>
      <color rgb="FF002060"/>
      <name val="Aptos Narrow"/>
      <family val="2"/>
      <scheme val="minor"/>
    </font>
    <font>
      <b/>
      <sz val="14"/>
      <color theme="0"/>
      <name val="Aptos Narrow"/>
      <family val="2"/>
      <scheme val="minor"/>
    </font>
    <font>
      <sz val="11"/>
      <color rgb="FF002060"/>
      <name val="Aptos Narrow"/>
      <family val="2"/>
      <scheme val="minor"/>
    </font>
    <font>
      <b/>
      <sz val="16"/>
      <color theme="0"/>
      <name val="Aptos Narrow"/>
      <family val="2"/>
      <scheme val="minor"/>
    </font>
    <font>
      <b/>
      <sz val="14"/>
      <name val="Calibri"/>
      <family val="2"/>
    </font>
    <font>
      <sz val="12"/>
      <name val="Aptos Narrow"/>
      <family val="2"/>
      <scheme val="minor"/>
    </font>
    <font>
      <sz val="13"/>
      <name val="Aptos Narrow"/>
      <family val="2"/>
      <scheme val="minor"/>
    </font>
    <font>
      <b/>
      <sz val="13"/>
      <name val="Calibri"/>
      <family val="2"/>
    </font>
    <font>
      <b/>
      <i/>
      <sz val="12"/>
      <color rgb="FF480048"/>
      <name val="Aptos Narrow"/>
      <family val="2"/>
      <scheme val="minor"/>
    </font>
    <font>
      <b/>
      <i/>
      <sz val="11"/>
      <color rgb="FF480048"/>
      <name val="Aptos Narrow"/>
      <family val="2"/>
      <scheme val="minor"/>
    </font>
    <font>
      <b/>
      <sz val="16"/>
      <color theme="0"/>
      <name val="Arial"/>
      <family val="2"/>
    </font>
    <font>
      <b/>
      <sz val="10"/>
      <color indexed="81"/>
      <name val="Aptos"/>
      <family val="2"/>
    </font>
    <font>
      <sz val="9"/>
      <name val="Aptos Narrow"/>
      <family val="2"/>
      <scheme val="minor"/>
    </font>
    <font>
      <b/>
      <sz val="11"/>
      <color rgb="FF480048"/>
      <name val="Aptos Narrow"/>
      <family val="2"/>
      <scheme val="minor"/>
    </font>
    <font>
      <b/>
      <sz val="12"/>
      <color rgb="FF000000"/>
      <name val="Calibri"/>
      <family val="2"/>
    </font>
    <font>
      <u/>
      <sz val="11"/>
      <color theme="10"/>
      <name val="Aptos Narrow"/>
      <family val="2"/>
      <scheme val="minor"/>
    </font>
    <font>
      <b/>
      <sz val="9"/>
      <color theme="1"/>
      <name val="Aptos Narrow"/>
      <family val="2"/>
      <scheme val="minor"/>
    </font>
    <font>
      <sz val="9"/>
      <color theme="1"/>
      <name val="Aptos Narrow"/>
      <family val="2"/>
      <scheme val="minor"/>
    </font>
    <font>
      <b/>
      <sz val="12"/>
      <color theme="0"/>
      <name val="Aptos Narrow"/>
      <family val="2"/>
      <scheme val="minor"/>
    </font>
    <font>
      <b/>
      <sz val="12"/>
      <color rgb="FF000000"/>
      <name val="Aptos Narrow"/>
      <family val="2"/>
      <scheme val="minor"/>
    </font>
    <font>
      <b/>
      <i/>
      <sz val="12"/>
      <color theme="0"/>
      <name val="Aptos Narrow"/>
      <family val="2"/>
      <scheme val="minor"/>
    </font>
    <font>
      <b/>
      <sz val="12"/>
      <name val="Calibri"/>
      <family val="2"/>
    </font>
    <font>
      <b/>
      <sz val="12"/>
      <color rgb="FF480048"/>
      <name val="Aptos Narrow"/>
      <family val="2"/>
      <scheme val="minor"/>
    </font>
    <font>
      <b/>
      <i/>
      <sz val="12"/>
      <color theme="8" tint="-0.499984740745262"/>
      <name val="Aptos Narrow"/>
      <family val="2"/>
      <scheme val="minor"/>
    </font>
    <font>
      <i/>
      <sz val="11"/>
      <color theme="1"/>
      <name val="Aptos Narrow"/>
      <family val="2"/>
      <scheme val="minor"/>
    </font>
    <font>
      <i/>
      <sz val="28"/>
      <color theme="0" tint="-0.34998626667073579"/>
      <name val="Aptos"/>
      <family val="2"/>
    </font>
    <font>
      <sz val="11"/>
      <color theme="1"/>
      <name val="Aptos"/>
      <family val="2"/>
    </font>
    <font>
      <u/>
      <sz val="11"/>
      <color theme="1"/>
      <name val="Aptos"/>
      <family val="2"/>
    </font>
    <font>
      <b/>
      <sz val="11"/>
      <color rgb="FF08123E"/>
      <name val="Aptos Narrow"/>
      <family val="2"/>
      <scheme val="minor"/>
    </font>
    <font>
      <b/>
      <i/>
      <sz val="11"/>
      <color rgb="FF08123E"/>
      <name val="Aptos Narrow"/>
      <family val="2"/>
      <scheme val="minor"/>
    </font>
    <font>
      <b/>
      <sz val="12"/>
      <color rgb="FF08123E"/>
      <name val="Aptos Narrow"/>
      <family val="2"/>
      <scheme val="minor"/>
    </font>
    <font>
      <b/>
      <i/>
      <sz val="11"/>
      <name val="Aptos Narrow"/>
      <family val="2"/>
      <scheme val="minor"/>
    </font>
    <font>
      <sz val="16"/>
      <color theme="1"/>
      <name val="Aptos Narrow"/>
      <family val="2"/>
      <scheme val="minor"/>
    </font>
    <font>
      <b/>
      <sz val="12"/>
      <color rgb="FFFF0000"/>
      <name val="Aptos Narrow"/>
      <family val="2"/>
      <scheme val="minor"/>
    </font>
    <font>
      <sz val="11"/>
      <color rgb="FF000000"/>
      <name val="Aptos Narrow"/>
      <family val="2"/>
      <scheme val="minor"/>
    </font>
    <font>
      <b/>
      <i/>
      <sz val="11"/>
      <color theme="1"/>
      <name val="Aptos Narrow"/>
      <family val="2"/>
      <scheme val="minor"/>
    </font>
    <font>
      <b/>
      <u/>
      <sz val="11"/>
      <color theme="1"/>
      <name val="Aptos Narrow"/>
      <family val="2"/>
      <scheme val="minor"/>
    </font>
    <font>
      <b/>
      <i/>
      <sz val="12"/>
      <color rgb="FF08123E"/>
      <name val="Aptos Narrow"/>
      <family val="2"/>
      <scheme val="minor"/>
    </font>
    <font>
      <i/>
      <sz val="12"/>
      <color theme="1" tint="0.249977111117893"/>
      <name val="Aptos Narrow"/>
      <family val="2"/>
      <scheme val="minor"/>
    </font>
    <font>
      <sz val="12"/>
      <color theme="1" tint="0.249977111117893"/>
      <name val="Aptos Narrow"/>
      <family val="2"/>
      <scheme val="minor"/>
    </font>
    <font>
      <b/>
      <i/>
      <sz val="12"/>
      <color theme="1" tint="0.249977111117893"/>
      <name val="Aptos Narrow"/>
      <family val="2"/>
      <scheme val="minor"/>
    </font>
    <font>
      <b/>
      <i/>
      <sz val="14"/>
      <color rgb="FFFF0000"/>
      <name val="Aptos Narrow"/>
      <family val="2"/>
      <scheme val="minor"/>
    </font>
    <font>
      <b/>
      <sz val="9"/>
      <color indexed="81"/>
      <name val="Tahoma"/>
      <family val="2"/>
    </font>
    <font>
      <sz val="9"/>
      <color indexed="81"/>
      <name val="Tahoma"/>
      <family val="2"/>
    </font>
    <font>
      <b/>
      <sz val="12"/>
      <color rgb="FF000000"/>
      <name val="Aptos Narrow"/>
      <scheme val="minor"/>
    </font>
    <font>
      <b/>
      <sz val="12"/>
      <color rgb="FF480048"/>
      <name val="Aptos Narrow"/>
      <scheme val="minor"/>
    </font>
    <font>
      <b/>
      <sz val="12"/>
      <name val="Aptos Narrow"/>
      <scheme val="minor"/>
    </font>
    <font>
      <b/>
      <u/>
      <sz val="12"/>
      <color indexed="81"/>
      <name val="Aptos"/>
      <family val="2"/>
    </font>
    <font>
      <b/>
      <sz val="12"/>
      <color indexed="81"/>
      <name val="Aptos"/>
      <family val="2"/>
    </font>
  </fonts>
  <fills count="2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rgb="FF08123E"/>
        <bgColor indexed="64"/>
      </patternFill>
    </fill>
    <fill>
      <patternFill patternType="solid">
        <fgColor rgb="FF480048"/>
        <bgColor indexed="64"/>
      </patternFill>
    </fill>
  </fills>
  <borders count="1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theme="0" tint="-0.499984740745262"/>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indexed="64"/>
      </left>
      <right style="medium">
        <color indexed="64"/>
      </right>
      <top/>
      <bottom/>
      <diagonal/>
    </border>
    <border>
      <left style="medium">
        <color indexed="64"/>
      </left>
      <right style="thin">
        <color theme="8" tint="-0.24994659260841701"/>
      </right>
      <top/>
      <bottom/>
      <diagonal/>
    </border>
    <border>
      <left style="thin">
        <color theme="8" tint="-0.24994659260841701"/>
      </left>
      <right/>
      <top/>
      <bottom/>
      <diagonal/>
    </border>
    <border>
      <left style="medium">
        <color indexed="64"/>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diagonalDown="1">
      <left style="thin">
        <color theme="0"/>
      </left>
      <right style="thin">
        <color theme="0"/>
      </right>
      <top style="thin">
        <color theme="0"/>
      </top>
      <bottom style="thin">
        <color theme="0"/>
      </bottom>
      <diagonal style="thin">
        <color theme="0"/>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medium">
        <color indexed="64"/>
      </left>
      <right style="thin">
        <color theme="8" tint="-0.24994659260841701"/>
      </right>
      <top style="medium">
        <color indexed="64"/>
      </top>
      <bottom style="medium">
        <color indexed="64"/>
      </bottom>
      <diagonal/>
    </border>
    <border>
      <left style="thin">
        <color theme="8" tint="-0.24994659260841701"/>
      </left>
      <right/>
      <top style="medium">
        <color indexed="64"/>
      </top>
      <bottom style="medium">
        <color indexed="64"/>
      </bottom>
      <diagonal/>
    </border>
    <border>
      <left style="thin">
        <color theme="8" tint="-0.24994659260841701"/>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right style="thin">
        <color theme="1"/>
      </right>
      <top style="medium">
        <color indexed="64"/>
      </top>
      <bottom style="medium">
        <color indexed="64"/>
      </bottom>
      <diagonal/>
    </border>
    <border>
      <left/>
      <right style="thin">
        <color theme="1"/>
      </right>
      <top style="medium">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double">
        <color indexed="64"/>
      </bottom>
      <diagonal/>
    </border>
    <border>
      <left/>
      <right style="thin">
        <color theme="1"/>
      </right>
      <top style="medium">
        <color indexed="64"/>
      </top>
      <bottom/>
      <diagonal/>
    </border>
    <border>
      <left style="medium">
        <color indexed="64"/>
      </left>
      <right style="thin">
        <color theme="1"/>
      </right>
      <top/>
      <bottom/>
      <diagonal/>
    </border>
    <border>
      <left style="medium">
        <color indexed="64"/>
      </left>
      <right style="thin">
        <color theme="1"/>
      </right>
      <top/>
      <bottom style="medium">
        <color indexed="64"/>
      </bottom>
      <diagonal/>
    </border>
    <border>
      <left style="thin">
        <color indexed="64"/>
      </left>
      <right style="thin">
        <color theme="1"/>
      </right>
      <top style="medium">
        <color indexed="64"/>
      </top>
      <bottom style="thin">
        <color indexed="64"/>
      </bottom>
      <diagonal/>
    </border>
    <border>
      <left style="thin">
        <color indexed="64"/>
      </left>
      <right style="thin">
        <color theme="1"/>
      </right>
      <top style="thin">
        <color indexed="64"/>
      </top>
      <bottom style="thin">
        <color indexed="64"/>
      </bottom>
      <diagonal/>
    </border>
    <border>
      <left style="thin">
        <color auto="1"/>
      </left>
      <right style="thin">
        <color theme="1"/>
      </right>
      <top style="thin">
        <color auto="1"/>
      </top>
      <bottom style="medium">
        <color indexed="64"/>
      </bottom>
      <diagonal/>
    </border>
    <border>
      <left/>
      <right style="thin">
        <color theme="1"/>
      </right>
      <top/>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theme="1"/>
      </left>
      <right style="thin">
        <color indexed="64"/>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auto="1"/>
      </right>
      <top style="thin">
        <color auto="1"/>
      </top>
      <bottom style="medium">
        <color indexed="64"/>
      </bottom>
      <diagonal/>
    </border>
    <border>
      <left style="thin">
        <color theme="1"/>
      </left>
      <right/>
      <top style="medium">
        <color indexed="64"/>
      </top>
      <bottom/>
      <diagonal/>
    </border>
    <border>
      <left style="thin">
        <color theme="1"/>
      </left>
      <right/>
      <top/>
      <bottom style="medium">
        <color indexed="64"/>
      </bottom>
      <diagonal/>
    </border>
    <border>
      <left style="medium">
        <color theme="1"/>
      </left>
      <right style="medium">
        <color theme="1"/>
      </right>
      <top style="medium">
        <color theme="1"/>
      </top>
      <bottom style="medium">
        <color theme="1"/>
      </bottom>
      <diagonal/>
    </border>
    <border>
      <left style="thin">
        <color indexed="64"/>
      </left>
      <right style="thin">
        <color theme="1"/>
      </right>
      <top style="thin">
        <color theme="1"/>
      </top>
      <bottom style="thin">
        <color indexed="64"/>
      </bottom>
      <diagonal/>
    </border>
    <border>
      <left style="thin">
        <color indexed="64"/>
      </left>
      <right style="medium">
        <color indexed="64"/>
      </right>
      <top style="medium">
        <color indexed="64"/>
      </top>
      <bottom style="thin">
        <color theme="1"/>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theme="0" tint="-4.9989318521683403E-2"/>
      </left>
      <right/>
      <top/>
      <bottom/>
      <diagonal/>
    </border>
    <border diagonalDown="1">
      <left/>
      <right style="thin">
        <color theme="0"/>
      </right>
      <top/>
      <bottom/>
      <diagonal style="thin">
        <color theme="0"/>
      </diagonal>
    </border>
    <border diagonalDown="1">
      <left style="thin">
        <color theme="0"/>
      </left>
      <right style="thin">
        <color theme="0"/>
      </right>
      <top/>
      <bottom/>
      <diagonal style="thin">
        <color theme="0"/>
      </diagonal>
    </border>
    <border>
      <left style="thin">
        <color indexed="64"/>
      </left>
      <right style="thin">
        <color theme="1"/>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5">
    <xf numFmtId="0" fontId="0" fillId="0" borderId="0"/>
    <xf numFmtId="0" fontId="4" fillId="0" borderId="0"/>
    <xf numFmtId="0" fontId="4" fillId="0" borderId="0"/>
    <xf numFmtId="0" fontId="9" fillId="0" borderId="0"/>
    <xf numFmtId="0" fontId="2" fillId="0" borderId="0"/>
    <xf numFmtId="44" fontId="9" fillId="0" borderId="0" applyFont="0" applyFill="0" applyBorder="0" applyAlignment="0" applyProtection="0"/>
    <xf numFmtId="9" fontId="9" fillId="0" borderId="0" applyFont="0" applyFill="0" applyBorder="0" applyAlignment="0" applyProtection="0"/>
    <xf numFmtId="0" fontId="2" fillId="0" borderId="0"/>
    <xf numFmtId="0" fontId="4" fillId="0" borderId="0"/>
    <xf numFmtId="0" fontId="11" fillId="0" borderId="0"/>
    <xf numFmtId="9"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6" fillId="0" borderId="0" applyNumberFormat="0" applyFill="0" applyBorder="0" applyAlignment="0" applyProtection="0"/>
  </cellStyleXfs>
  <cellXfs count="698">
    <xf numFmtId="0" fontId="0" fillId="0" borderId="0" xfId="0"/>
    <xf numFmtId="0" fontId="0" fillId="0" borderId="0" xfId="0" applyAlignment="1">
      <alignment vertic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4" borderId="0" xfId="0" applyFill="1"/>
    <xf numFmtId="0" fontId="17" fillId="4" borderId="0" xfId="0" applyFont="1" applyFill="1"/>
    <xf numFmtId="0" fontId="18" fillId="4" borderId="0" xfId="0" applyFont="1" applyFill="1" applyAlignment="1">
      <alignment horizontal="left" vertical="center"/>
    </xf>
    <xf numFmtId="0" fontId="16" fillId="4" borderId="0" xfId="0" applyFont="1" applyFill="1"/>
    <xf numFmtId="0" fontId="19" fillId="4" borderId="0" xfId="0" applyFont="1" applyFill="1" applyAlignment="1">
      <alignment horizontal="left" vertical="center"/>
    </xf>
    <xf numFmtId="164" fontId="0" fillId="0" borderId="2" xfId="0" applyNumberFormat="1" applyBorder="1" applyAlignment="1">
      <alignment horizontal="center" vertical="center" wrapText="1"/>
    </xf>
    <xf numFmtId="168" fontId="0" fillId="0" borderId="2" xfId="0" applyNumberFormat="1" applyBorder="1" applyAlignment="1">
      <alignment vertical="center" wrapText="1"/>
    </xf>
    <xf numFmtId="0" fontId="0" fillId="0" borderId="2" xfId="0" applyBorder="1" applyAlignment="1">
      <alignment horizontal="right" vertical="center"/>
    </xf>
    <xf numFmtId="0" fontId="0" fillId="4" borderId="3" xfId="0" applyFill="1" applyBorder="1"/>
    <xf numFmtId="0" fontId="0" fillId="5" borderId="2" xfId="0" applyFill="1" applyBorder="1" applyAlignment="1">
      <alignment horizontal="center" vertical="center" wrapText="1"/>
    </xf>
    <xf numFmtId="0" fontId="1" fillId="4" borderId="0" xfId="0" applyFont="1" applyFill="1" applyAlignment="1">
      <alignment horizontal="right"/>
    </xf>
    <xf numFmtId="0" fontId="0" fillId="4" borderId="0" xfId="0" applyFill="1" applyAlignment="1">
      <alignment horizontal="right"/>
    </xf>
    <xf numFmtId="0" fontId="0" fillId="2" borderId="22"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22" xfId="0" applyBorder="1" applyAlignment="1">
      <alignment horizontal="right" vertical="center"/>
    </xf>
    <xf numFmtId="0" fontId="28" fillId="6" borderId="2" xfId="0" applyFont="1" applyFill="1" applyBorder="1" applyAlignment="1">
      <alignment horizontal="center" vertical="center" wrapText="1"/>
    </xf>
    <xf numFmtId="0" fontId="29" fillId="6" borderId="2" xfId="0" applyFont="1" applyFill="1" applyBorder="1" applyAlignment="1">
      <alignment horizontal="center" vertical="center" wrapText="1"/>
    </xf>
    <xf numFmtId="168" fontId="0" fillId="0" borderId="2" xfId="12" applyNumberFormat="1" applyFont="1" applyBorder="1" applyAlignment="1">
      <alignment vertical="center"/>
    </xf>
    <xf numFmtId="0" fontId="30"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168" fontId="0" fillId="0" borderId="2" xfId="0" applyNumberFormat="1" applyBorder="1" applyAlignment="1">
      <alignment vertical="center"/>
    </xf>
    <xf numFmtId="0" fontId="24" fillId="6" borderId="2"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9" borderId="35" xfId="0" applyFont="1" applyFill="1" applyBorder="1" applyAlignment="1">
      <alignment horizontal="center" vertical="center" wrapText="1"/>
    </xf>
    <xf numFmtId="0" fontId="1" fillId="10" borderId="2" xfId="0" applyFont="1" applyFill="1" applyBorder="1" applyAlignment="1">
      <alignment horizontal="center" vertical="center" wrapText="1"/>
    </xf>
    <xf numFmtId="168" fontId="13" fillId="4" borderId="6" xfId="1" applyNumberFormat="1" applyFont="1" applyFill="1" applyBorder="1" applyAlignment="1" applyProtection="1">
      <alignment horizontal="right" vertical="center"/>
      <protection locked="0"/>
    </xf>
    <xf numFmtId="168" fontId="13" fillId="4" borderId="9" xfId="1" applyNumberFormat="1" applyFont="1" applyFill="1" applyBorder="1" applyAlignment="1" applyProtection="1">
      <alignment horizontal="right" vertical="center"/>
      <protection locked="0"/>
    </xf>
    <xf numFmtId="168" fontId="13" fillId="4" borderId="25" xfId="1" applyNumberFormat="1" applyFont="1" applyFill="1" applyBorder="1" applyAlignment="1" applyProtection="1">
      <alignment horizontal="right" vertical="center"/>
      <protection locked="0"/>
    </xf>
    <xf numFmtId="168" fontId="13" fillId="4" borderId="15" xfId="8" applyNumberFormat="1" applyFont="1" applyFill="1" applyBorder="1" applyAlignment="1" applyProtection="1">
      <alignment horizontal="right" vertical="center"/>
      <protection locked="0"/>
    </xf>
    <xf numFmtId="168" fontId="13" fillId="4" borderId="9" xfId="8" applyNumberFormat="1" applyFont="1" applyFill="1" applyBorder="1" applyAlignment="1" applyProtection="1">
      <alignment horizontal="right" vertical="center"/>
      <protection locked="0"/>
    </xf>
    <xf numFmtId="168" fontId="13" fillId="4" borderId="13" xfId="8" applyNumberFormat="1" applyFont="1" applyFill="1" applyBorder="1" applyAlignment="1" applyProtection="1">
      <alignment horizontal="right" vertical="center"/>
      <protection locked="0"/>
    </xf>
    <xf numFmtId="168" fontId="13" fillId="4" borderId="6" xfId="8" applyNumberFormat="1" applyFont="1" applyFill="1" applyBorder="1" applyAlignment="1" applyProtection="1">
      <alignment horizontal="right" vertical="center"/>
      <protection locked="0"/>
    </xf>
    <xf numFmtId="168" fontId="13" fillId="4" borderId="15" xfId="1" applyNumberFormat="1" applyFont="1" applyFill="1" applyBorder="1" applyAlignment="1" applyProtection="1">
      <alignment horizontal="right" vertical="center"/>
      <protection locked="0"/>
    </xf>
    <xf numFmtId="168" fontId="13" fillId="4" borderId="13" xfId="1" applyNumberFormat="1" applyFont="1" applyFill="1" applyBorder="1" applyAlignment="1" applyProtection="1">
      <alignment horizontal="right" vertical="center"/>
      <protection locked="0"/>
    </xf>
    <xf numFmtId="0" fontId="2" fillId="4" borderId="0" xfId="7" applyFill="1" applyAlignment="1">
      <alignment vertical="center"/>
    </xf>
    <xf numFmtId="0" fontId="2" fillId="4" borderId="0" xfId="7" applyFill="1"/>
    <xf numFmtId="0" fontId="2" fillId="0" borderId="0" xfId="7"/>
    <xf numFmtId="0" fontId="6" fillId="4" borderId="0" xfId="1" applyFont="1" applyFill="1" applyAlignment="1">
      <alignment vertical="center"/>
    </xf>
    <xf numFmtId="0" fontId="13" fillId="4" borderId="0" xfId="1" applyFont="1" applyFill="1" applyAlignment="1">
      <alignment vertical="center"/>
    </xf>
    <xf numFmtId="0" fontId="5" fillId="4" borderId="0" xfId="1" applyFont="1" applyFill="1" applyAlignment="1">
      <alignment horizontal="center" vertical="center"/>
    </xf>
    <xf numFmtId="0" fontId="25" fillId="4" borderId="0" xfId="1" applyFont="1" applyFill="1" applyAlignment="1">
      <alignment horizontal="left" vertical="center" wrapText="1"/>
    </xf>
    <xf numFmtId="0" fontId="7" fillId="4" borderId="0" xfId="1" applyFont="1" applyFill="1" applyAlignment="1">
      <alignment horizontal="left" vertical="center"/>
    </xf>
    <xf numFmtId="0" fontId="13" fillId="4" borderId="0" xfId="1" applyFont="1" applyFill="1"/>
    <xf numFmtId="0" fontId="6" fillId="4" borderId="0" xfId="1" applyFont="1" applyFill="1"/>
    <xf numFmtId="0" fontId="22" fillId="4" borderId="0" xfId="1" applyFont="1" applyFill="1" applyAlignment="1">
      <alignment horizontal="center" vertical="center" wrapText="1"/>
    </xf>
    <xf numFmtId="0" fontId="22" fillId="4" borderId="0" xfId="1" applyFont="1" applyFill="1" applyAlignment="1">
      <alignment horizontal="right"/>
    </xf>
    <xf numFmtId="0" fontId="22" fillId="4" borderId="0" xfId="1" applyFont="1" applyFill="1" applyAlignment="1">
      <alignment horizontal="center" vertical="center"/>
    </xf>
    <xf numFmtId="0" fontId="22" fillId="4" borderId="0" xfId="8" applyFont="1" applyFill="1" applyAlignment="1">
      <alignment horizontal="center" vertical="center"/>
    </xf>
    <xf numFmtId="0" fontId="22" fillId="4" borderId="0" xfId="8" applyFont="1" applyFill="1" applyAlignment="1">
      <alignment vertical="center"/>
    </xf>
    <xf numFmtId="0" fontId="22" fillId="4" borderId="0" xfId="1" applyFont="1" applyFill="1" applyAlignment="1">
      <alignment vertical="center"/>
    </xf>
    <xf numFmtId="0" fontId="22" fillId="4" borderId="0" xfId="1" applyFont="1" applyFill="1" applyAlignment="1">
      <alignment horizontal="center"/>
    </xf>
    <xf numFmtId="0" fontId="13" fillId="4" borderId="4" xfId="8" applyFont="1" applyFill="1" applyBorder="1" applyAlignment="1">
      <alignment horizontal="left" vertical="center"/>
    </xf>
    <xf numFmtId="0" fontId="22" fillId="4" borderId="5" xfId="1" applyFont="1" applyFill="1" applyBorder="1" applyAlignment="1">
      <alignment horizontal="left" vertical="center"/>
    </xf>
    <xf numFmtId="168" fontId="22" fillId="4" borderId="0" xfId="1" applyNumberFormat="1" applyFont="1" applyFill="1" applyAlignment="1">
      <alignment horizontal="right" vertical="center" wrapText="1"/>
    </xf>
    <xf numFmtId="0" fontId="13" fillId="4" borderId="0" xfId="8" applyFont="1" applyFill="1" applyAlignment="1">
      <alignment vertical="center"/>
    </xf>
    <xf numFmtId="0" fontId="13" fillId="4" borderId="7" xfId="8" applyFont="1" applyFill="1" applyBorder="1" applyAlignment="1">
      <alignment horizontal="left" vertical="center"/>
    </xf>
    <xf numFmtId="0" fontId="22" fillId="4" borderId="8" xfId="1" applyFont="1" applyFill="1" applyBorder="1" applyAlignment="1">
      <alignment horizontal="left" vertical="center"/>
    </xf>
    <xf numFmtId="0" fontId="13" fillId="4" borderId="4" xfId="8" applyFont="1" applyFill="1" applyBorder="1" applyAlignment="1">
      <alignment vertical="center"/>
    </xf>
    <xf numFmtId="0" fontId="13" fillId="4" borderId="5" xfId="1" applyFont="1" applyFill="1" applyBorder="1" applyAlignment="1">
      <alignment vertical="center"/>
    </xf>
    <xf numFmtId="0" fontId="13" fillId="4" borderId="7" xfId="8" applyFont="1" applyFill="1" applyBorder="1" applyAlignment="1">
      <alignment vertical="center"/>
    </xf>
    <xf numFmtId="0" fontId="13" fillId="4" borderId="8" xfId="1" applyFont="1" applyFill="1" applyBorder="1" applyAlignment="1">
      <alignment vertical="center"/>
    </xf>
    <xf numFmtId="0" fontId="13" fillId="4" borderId="10" xfId="8" applyFont="1" applyFill="1" applyBorder="1" applyAlignment="1">
      <alignment horizontal="left" vertical="center"/>
    </xf>
    <xf numFmtId="0" fontId="22" fillId="4" borderId="11" xfId="1" applyFont="1" applyFill="1" applyBorder="1" applyAlignment="1">
      <alignment horizontal="left" vertical="center"/>
    </xf>
    <xf numFmtId="0" fontId="2" fillId="4" borderId="7" xfId="8" applyFont="1" applyFill="1" applyBorder="1" applyAlignment="1">
      <alignment vertical="center"/>
    </xf>
    <xf numFmtId="0" fontId="14" fillId="4" borderId="0" xfId="7" applyFont="1" applyFill="1"/>
    <xf numFmtId="168" fontId="13" fillId="4" borderId="0" xfId="1" applyNumberFormat="1" applyFont="1" applyFill="1" applyAlignment="1">
      <alignment horizontal="right" vertical="center"/>
    </xf>
    <xf numFmtId="168" fontId="13" fillId="4" borderId="0" xfId="8" applyNumberFormat="1" applyFont="1" applyFill="1" applyAlignment="1">
      <alignment horizontal="right" vertical="center"/>
    </xf>
    <xf numFmtId="168" fontId="13" fillId="4" borderId="0" xfId="1" applyNumberFormat="1" applyFont="1" applyFill="1" applyAlignment="1">
      <alignment horizontal="right"/>
    </xf>
    <xf numFmtId="168" fontId="13" fillId="4" borderId="0" xfId="8" applyNumberFormat="1" applyFont="1" applyFill="1" applyAlignment="1">
      <alignment horizontal="right"/>
    </xf>
    <xf numFmtId="0" fontId="13" fillId="4" borderId="11" xfId="1" applyFont="1" applyFill="1" applyBorder="1" applyAlignment="1">
      <alignment vertical="center"/>
    </xf>
    <xf numFmtId="0" fontId="2" fillId="4" borderId="16" xfId="8" applyFont="1" applyFill="1" applyBorder="1" applyAlignment="1">
      <alignment vertical="center"/>
    </xf>
    <xf numFmtId="0" fontId="13" fillId="4" borderId="16" xfId="8" applyFont="1" applyFill="1" applyBorder="1" applyAlignment="1">
      <alignment vertical="center"/>
    </xf>
    <xf numFmtId="0" fontId="13" fillId="4" borderId="17" xfId="1" applyFont="1" applyFill="1" applyBorder="1" applyAlignment="1">
      <alignment vertical="center"/>
    </xf>
    <xf numFmtId="0" fontId="22" fillId="4" borderId="0" xfId="8" applyFont="1" applyFill="1"/>
    <xf numFmtId="0" fontId="13" fillId="4" borderId="10" xfId="8" applyFont="1" applyFill="1" applyBorder="1" applyAlignment="1">
      <alignment vertical="center"/>
    </xf>
    <xf numFmtId="0" fontId="0" fillId="4" borderId="4" xfId="8" applyFont="1" applyFill="1" applyBorder="1" applyAlignment="1">
      <alignment vertical="center"/>
    </xf>
    <xf numFmtId="0" fontId="13" fillId="4" borderId="26" xfId="8" applyFont="1" applyFill="1" applyBorder="1" applyAlignment="1">
      <alignment vertical="center"/>
    </xf>
    <xf numFmtId="0" fontId="2" fillId="4" borderId="23" xfId="8" applyFont="1" applyFill="1" applyBorder="1" applyAlignment="1">
      <alignment vertical="center"/>
    </xf>
    <xf numFmtId="0" fontId="13" fillId="4" borderId="8" xfId="1" applyFont="1" applyFill="1" applyBorder="1"/>
    <xf numFmtId="0" fontId="13" fillId="4" borderId="19" xfId="1" applyFont="1" applyFill="1" applyBorder="1" applyAlignment="1">
      <alignment vertical="center"/>
    </xf>
    <xf numFmtId="0" fontId="7" fillId="4" borderId="0" xfId="1" applyFont="1" applyFill="1" applyAlignment="1">
      <alignment horizontal="center" vertical="center" wrapText="1"/>
    </xf>
    <xf numFmtId="0" fontId="1" fillId="4" borderId="0" xfId="0" applyFont="1" applyFill="1" applyAlignment="1">
      <alignment horizontal="right" vertical="center"/>
    </xf>
    <xf numFmtId="168" fontId="7" fillId="4" borderId="0" xfId="1" applyNumberFormat="1" applyFont="1" applyFill="1" applyAlignment="1">
      <alignment horizontal="right" vertical="center" wrapText="1"/>
    </xf>
    <xf numFmtId="0" fontId="2" fillId="0" borderId="0" xfId="7" applyAlignment="1">
      <alignment vertical="center"/>
    </xf>
    <xf numFmtId="168" fontId="13" fillId="4" borderId="37" xfId="1" applyNumberFormat="1" applyFont="1" applyFill="1" applyBorder="1" applyAlignment="1" applyProtection="1">
      <alignment horizontal="right" vertical="center"/>
      <protection locked="0"/>
    </xf>
    <xf numFmtId="168" fontId="13" fillId="4" borderId="37" xfId="8" applyNumberFormat="1" applyFont="1" applyFill="1" applyBorder="1" applyAlignment="1" applyProtection="1">
      <alignment horizontal="right" vertical="center"/>
      <protection locked="0"/>
    </xf>
    <xf numFmtId="0" fontId="31" fillId="5" borderId="0" xfId="1" applyFont="1" applyFill="1" applyAlignment="1">
      <alignment vertical="center"/>
    </xf>
    <xf numFmtId="0" fontId="31" fillId="5" borderId="0" xfId="1" applyFont="1" applyFill="1" applyAlignment="1">
      <alignment horizontal="center" vertical="center"/>
    </xf>
    <xf numFmtId="0" fontId="31" fillId="5" borderId="0" xfId="1" applyFont="1" applyFill="1" applyAlignment="1">
      <alignment horizontal="center" vertical="center" wrapText="1"/>
    </xf>
    <xf numFmtId="0" fontId="31" fillId="5" borderId="0" xfId="8" quotePrefix="1" applyFont="1" applyFill="1" applyAlignment="1">
      <alignment horizontal="center" vertical="center"/>
    </xf>
    <xf numFmtId="0" fontId="33" fillId="5" borderId="0" xfId="1" applyFont="1" applyFill="1" applyAlignment="1">
      <alignment vertical="center"/>
    </xf>
    <xf numFmtId="0" fontId="31" fillId="5" borderId="0" xfId="1" applyFont="1" applyFill="1" applyAlignment="1">
      <alignment horizontal="center"/>
    </xf>
    <xf numFmtId="0" fontId="35" fillId="4" borderId="0" xfId="0" applyFont="1" applyFill="1" applyAlignment="1">
      <alignment horizontal="right" vertical="center"/>
    </xf>
    <xf numFmtId="0" fontId="15" fillId="0" borderId="0" xfId="1" applyFont="1" applyAlignment="1">
      <alignment horizontal="left"/>
    </xf>
    <xf numFmtId="0" fontId="15" fillId="0" borderId="0" xfId="1" applyFont="1" applyAlignment="1">
      <alignment horizontal="left" vertical="center"/>
    </xf>
    <xf numFmtId="0" fontId="2" fillId="4" borderId="45" xfId="8" applyFont="1" applyFill="1" applyBorder="1" applyAlignment="1">
      <alignment horizontal="left" vertical="center"/>
    </xf>
    <xf numFmtId="0" fontId="12" fillId="12" borderId="46" xfId="8" applyFont="1" applyFill="1" applyBorder="1" applyAlignment="1">
      <alignment vertical="center"/>
    </xf>
    <xf numFmtId="0" fontId="1" fillId="12" borderId="47" xfId="8" applyFont="1" applyFill="1" applyBorder="1" applyAlignment="1">
      <alignment horizontal="right" vertical="center"/>
    </xf>
    <xf numFmtId="0" fontId="1" fillId="12" borderId="48" xfId="8" applyFont="1" applyFill="1" applyBorder="1" applyAlignment="1">
      <alignment horizontal="right" vertical="center"/>
    </xf>
    <xf numFmtId="0" fontId="2" fillId="7" borderId="20" xfId="7" applyFill="1" applyBorder="1"/>
    <xf numFmtId="0" fontId="22" fillId="7" borderId="21" xfId="8" applyFont="1" applyFill="1" applyBorder="1" applyAlignment="1">
      <alignment horizontal="right" vertical="center"/>
    </xf>
    <xf numFmtId="0" fontId="22" fillId="7" borderId="22" xfId="8" applyFont="1" applyFill="1" applyBorder="1" applyAlignment="1">
      <alignment horizontal="right" vertical="center"/>
    </xf>
    <xf numFmtId="0" fontId="22" fillId="12" borderId="46" xfId="8" applyFont="1" applyFill="1" applyBorder="1" applyAlignment="1">
      <alignment horizontal="right" vertical="center"/>
    </xf>
    <xf numFmtId="0" fontId="22" fillId="12" borderId="47" xfId="8" applyFont="1" applyFill="1" applyBorder="1" applyAlignment="1">
      <alignment horizontal="right" vertical="center"/>
    </xf>
    <xf numFmtId="0" fontId="22" fillId="12" borderId="48" xfId="8" applyFont="1" applyFill="1" applyBorder="1" applyAlignment="1">
      <alignment horizontal="right" vertical="center"/>
    </xf>
    <xf numFmtId="0" fontId="12" fillId="0" borderId="46" xfId="8" applyFont="1" applyBorder="1" applyAlignment="1">
      <alignment vertical="center"/>
    </xf>
    <xf numFmtId="0" fontId="1" fillId="0" borderId="47" xfId="8" applyFont="1" applyBorder="1" applyAlignment="1">
      <alignment horizontal="right" vertical="center"/>
    </xf>
    <xf numFmtId="0" fontId="13" fillId="0" borderId="0" xfId="8"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31" fillId="0" borderId="0" xfId="1" applyFont="1" applyAlignment="1">
      <alignment horizontal="center" vertical="center" wrapText="1"/>
    </xf>
    <xf numFmtId="0" fontId="31" fillId="0" borderId="0" xfId="8" quotePrefix="1" applyFont="1" applyAlignment="1">
      <alignment horizontal="center" vertical="center"/>
    </xf>
    <xf numFmtId="0" fontId="22" fillId="0" borderId="0" xfId="8" applyFont="1" applyAlignment="1">
      <alignment vertical="center"/>
    </xf>
    <xf numFmtId="0" fontId="22" fillId="0" borderId="0" xfId="8" applyFont="1" applyAlignment="1">
      <alignment horizontal="right" vertical="center"/>
    </xf>
    <xf numFmtId="0" fontId="13" fillId="5" borderId="0" xfId="1" applyFont="1" applyFill="1" applyAlignment="1">
      <alignment vertical="center"/>
    </xf>
    <xf numFmtId="168" fontId="13" fillId="5" borderId="0" xfId="1" applyNumberFormat="1" applyFont="1" applyFill="1" applyAlignment="1">
      <alignment horizontal="right" vertical="center"/>
    </xf>
    <xf numFmtId="168" fontId="13" fillId="4" borderId="13" xfId="1" applyNumberFormat="1" applyFont="1" applyFill="1" applyBorder="1" applyAlignment="1" applyProtection="1">
      <alignment horizontal="center" vertical="center"/>
      <protection locked="0"/>
    </xf>
    <xf numFmtId="0" fontId="36" fillId="4" borderId="0" xfId="1" applyFont="1" applyFill="1" applyAlignment="1">
      <alignment vertical="center"/>
    </xf>
    <xf numFmtId="0" fontId="36" fillId="4" borderId="0" xfId="1" applyFont="1" applyFill="1"/>
    <xf numFmtId="0" fontId="27" fillId="0" borderId="0" xfId="0" applyFont="1"/>
    <xf numFmtId="0" fontId="5" fillId="4" borderId="0" xfId="1" applyFont="1" applyFill="1" applyAlignment="1">
      <alignment horizontal="center" vertical="center" wrapText="1"/>
    </xf>
    <xf numFmtId="0" fontId="27" fillId="4" borderId="0" xfId="7" applyFont="1" applyFill="1"/>
    <xf numFmtId="168" fontId="13" fillId="4" borderId="0" xfId="1" applyNumberFormat="1" applyFont="1" applyFill="1" applyAlignment="1">
      <alignment horizontal="right" vertical="center" wrapText="1"/>
    </xf>
    <xf numFmtId="0" fontId="13" fillId="4" borderId="50" xfId="8" applyFont="1" applyFill="1" applyBorder="1" applyAlignment="1">
      <alignment horizontal="right" vertical="center"/>
    </xf>
    <xf numFmtId="0" fontId="13" fillId="4" borderId="12" xfId="1" applyFont="1" applyFill="1" applyBorder="1"/>
    <xf numFmtId="0" fontId="13" fillId="5" borderId="19" xfId="1" applyFont="1" applyFill="1" applyBorder="1" applyAlignment="1">
      <alignment vertical="center"/>
    </xf>
    <xf numFmtId="44" fontId="26" fillId="4" borderId="0" xfId="1" applyNumberFormat="1" applyFont="1" applyFill="1" applyAlignment="1">
      <alignment horizontal="left"/>
    </xf>
    <xf numFmtId="0" fontId="31" fillId="5" borderId="0" xfId="8" applyFont="1" applyFill="1" applyAlignment="1">
      <alignment horizontal="left" vertical="center"/>
    </xf>
    <xf numFmtId="0" fontId="0" fillId="4" borderId="16" xfId="8" applyFont="1" applyFill="1" applyBorder="1" applyAlignment="1">
      <alignment vertical="center"/>
    </xf>
    <xf numFmtId="0" fontId="13" fillId="4" borderId="27" xfId="8" applyFont="1" applyFill="1" applyBorder="1" applyAlignment="1">
      <alignment vertical="center"/>
    </xf>
    <xf numFmtId="168" fontId="13" fillId="4" borderId="25" xfId="1" applyNumberFormat="1" applyFont="1" applyFill="1" applyBorder="1" applyAlignment="1" applyProtection="1">
      <alignment vertical="center"/>
      <protection locked="0"/>
    </xf>
    <xf numFmtId="0" fontId="2" fillId="0" borderId="8" xfId="7" applyBorder="1"/>
    <xf numFmtId="168" fontId="22" fillId="4" borderId="0" xfId="1" applyNumberFormat="1" applyFont="1" applyFill="1" applyAlignment="1" applyProtection="1">
      <alignment horizontal="right" vertical="center" wrapText="1"/>
      <protection hidden="1"/>
    </xf>
    <xf numFmtId="0" fontId="0" fillId="3" borderId="24" xfId="0" applyFill="1" applyBorder="1" applyAlignment="1">
      <alignment vertical="top" wrapText="1"/>
    </xf>
    <xf numFmtId="0" fontId="13" fillId="0" borderId="7" xfId="8" applyFont="1" applyBorder="1" applyAlignment="1">
      <alignment horizontal="left" vertical="center"/>
    </xf>
    <xf numFmtId="164" fontId="0" fillId="4" borderId="2" xfId="0" applyNumberFormat="1" applyFill="1" applyBorder="1" applyAlignment="1">
      <alignment horizontal="center" vertical="center"/>
    </xf>
    <xf numFmtId="0" fontId="8" fillId="4" borderId="0" xfId="7" applyFont="1" applyFill="1"/>
    <xf numFmtId="0" fontId="31" fillId="4" borderId="0" xfId="1" applyFont="1" applyFill="1" applyAlignment="1">
      <alignment horizontal="center" vertical="center" wrapText="1"/>
    </xf>
    <xf numFmtId="0" fontId="34" fillId="4" borderId="0" xfId="0" applyFont="1" applyFill="1" applyAlignment="1">
      <alignment horizontal="center" vertical="center"/>
    </xf>
    <xf numFmtId="0" fontId="10" fillId="4" borderId="0" xfId="1" applyFont="1" applyFill="1" applyAlignment="1">
      <alignment horizontal="center" vertical="center" wrapText="1"/>
    </xf>
    <xf numFmtId="0" fontId="0" fillId="4" borderId="45" xfId="8" applyFont="1" applyFill="1" applyBorder="1" applyAlignment="1">
      <alignment horizontal="left" vertical="center"/>
    </xf>
    <xf numFmtId="0" fontId="22" fillId="4" borderId="0" xfId="8" applyFont="1" applyFill="1" applyAlignment="1">
      <alignment horizontal="right" vertical="center"/>
    </xf>
    <xf numFmtId="0" fontId="2" fillId="0" borderId="54" xfId="7" applyBorder="1"/>
    <xf numFmtId="0" fontId="2" fillId="0" borderId="28" xfId="7" applyBorder="1"/>
    <xf numFmtId="0" fontId="0" fillId="0" borderId="0" xfId="0" applyAlignment="1">
      <alignment wrapText="1"/>
    </xf>
    <xf numFmtId="0" fontId="31" fillId="4" borderId="0" xfId="1" applyFont="1" applyFill="1" applyAlignment="1">
      <alignment vertical="center"/>
    </xf>
    <xf numFmtId="169" fontId="0" fillId="0" borderId="73" xfId="12" applyNumberFormat="1" applyFont="1" applyBorder="1" applyProtection="1">
      <protection locked="0" hidden="1"/>
    </xf>
    <xf numFmtId="49" fontId="0" fillId="0" borderId="74" xfId="12" applyNumberFormat="1" applyFont="1" applyBorder="1" applyAlignment="1" applyProtection="1">
      <alignment wrapText="1"/>
      <protection locked="0" hidden="1"/>
    </xf>
    <xf numFmtId="169" fontId="0" fillId="0" borderId="2" xfId="12" applyNumberFormat="1" applyFont="1" applyBorder="1" applyProtection="1">
      <protection locked="0" hidden="1"/>
    </xf>
    <xf numFmtId="49" fontId="0" fillId="0" borderId="76" xfId="12" applyNumberFormat="1" applyFont="1" applyBorder="1" applyAlignment="1" applyProtection="1">
      <alignment wrapText="1"/>
      <protection locked="0" hidden="1"/>
    </xf>
    <xf numFmtId="169" fontId="0" fillId="0" borderId="78" xfId="12" applyNumberFormat="1" applyFont="1" applyBorder="1" applyProtection="1">
      <protection locked="0" hidden="1"/>
    </xf>
    <xf numFmtId="49" fontId="0" fillId="0" borderId="79" xfId="12" applyNumberFormat="1" applyFont="1" applyBorder="1" applyAlignment="1" applyProtection="1">
      <alignment wrapText="1"/>
      <protection locked="0" hidden="1"/>
    </xf>
    <xf numFmtId="0" fontId="48" fillId="15" borderId="70" xfId="0" applyFont="1" applyFill="1" applyBorder="1" applyAlignment="1">
      <alignment horizontal="center" vertical="center" wrapText="1"/>
    </xf>
    <xf numFmtId="0" fontId="48" fillId="15" borderId="71" xfId="0" applyFont="1" applyFill="1" applyBorder="1" applyAlignment="1">
      <alignment horizontal="center" vertical="center" wrapText="1"/>
    </xf>
    <xf numFmtId="0" fontId="43" fillId="15" borderId="71" xfId="0" applyFont="1" applyFill="1" applyBorder="1" applyAlignment="1">
      <alignment horizontal="center" vertical="center" wrapText="1"/>
    </xf>
    <xf numFmtId="49" fontId="0" fillId="0" borderId="73" xfId="0" applyNumberFormat="1" applyBorder="1" applyAlignment="1" applyProtection="1">
      <alignment wrapText="1"/>
      <protection locked="0"/>
    </xf>
    <xf numFmtId="49" fontId="0" fillId="0" borderId="73" xfId="0" applyNumberFormat="1" applyBorder="1" applyAlignment="1" applyProtection="1">
      <alignment wrapText="1"/>
      <protection locked="0" hidden="1"/>
    </xf>
    <xf numFmtId="49" fontId="0" fillId="0" borderId="2" xfId="0" applyNumberFormat="1" applyBorder="1" applyAlignment="1" applyProtection="1">
      <alignment wrapText="1"/>
      <protection locked="0"/>
    </xf>
    <xf numFmtId="49" fontId="0" fillId="0" borderId="2" xfId="0" applyNumberFormat="1" applyBorder="1" applyAlignment="1" applyProtection="1">
      <alignment wrapText="1"/>
      <protection locked="0" hidden="1"/>
    </xf>
    <xf numFmtId="49" fontId="0" fillId="0" borderId="78" xfId="0" applyNumberFormat="1" applyBorder="1" applyAlignment="1" applyProtection="1">
      <alignment wrapText="1"/>
      <protection locked="0"/>
    </xf>
    <xf numFmtId="49" fontId="0" fillId="0" borderId="78" xfId="0" applyNumberFormat="1" applyBorder="1" applyAlignment="1" applyProtection="1">
      <alignment wrapText="1"/>
      <protection locked="0" hidden="1"/>
    </xf>
    <xf numFmtId="49" fontId="27" fillId="0" borderId="72" xfId="0" applyNumberFormat="1" applyFont="1" applyBorder="1" applyAlignment="1" applyProtection="1">
      <alignment wrapText="1"/>
      <protection locked="0"/>
    </xf>
    <xf numFmtId="49" fontId="27" fillId="0" borderId="75" xfId="0" applyNumberFormat="1" applyFont="1" applyBorder="1" applyAlignment="1" applyProtection="1">
      <alignment wrapText="1"/>
      <protection locked="0"/>
    </xf>
    <xf numFmtId="49" fontId="27" fillId="0" borderId="77" xfId="0" applyNumberFormat="1" applyFont="1" applyBorder="1" applyAlignment="1" applyProtection="1">
      <alignment wrapText="1"/>
      <protection locked="0"/>
    </xf>
    <xf numFmtId="0" fontId="10" fillId="4" borderId="0" xfId="0" applyFont="1" applyFill="1" applyAlignment="1">
      <alignment horizontal="right" vertical="center"/>
    </xf>
    <xf numFmtId="168" fontId="1" fillId="4" borderId="0" xfId="7" applyNumberFormat="1" applyFont="1" applyFill="1" applyAlignment="1">
      <alignment vertical="center"/>
    </xf>
    <xf numFmtId="168" fontId="7" fillId="4" borderId="0" xfId="1" applyNumberFormat="1" applyFont="1" applyFill="1" applyAlignment="1">
      <alignment horizontal="center" vertical="center" wrapText="1"/>
    </xf>
    <xf numFmtId="0" fontId="55" fillId="4" borderId="0" xfId="0" applyFont="1" applyFill="1" applyAlignment="1">
      <alignment horizontal="right"/>
    </xf>
    <xf numFmtId="0" fontId="12" fillId="4" borderId="0" xfId="8" applyFont="1" applyFill="1" applyAlignment="1">
      <alignment vertical="center"/>
    </xf>
    <xf numFmtId="0" fontId="0" fillId="15" borderId="2" xfId="0" applyFill="1" applyBorder="1" applyAlignment="1">
      <alignment horizontal="center" vertical="center" wrapText="1"/>
    </xf>
    <xf numFmtId="0" fontId="1" fillId="15" borderId="56" xfId="0" applyFont="1" applyFill="1" applyBorder="1" applyAlignment="1">
      <alignment horizontal="center" vertical="center" wrapText="1"/>
    </xf>
    <xf numFmtId="0" fontId="55" fillId="0" borderId="0" xfId="0" applyFont="1"/>
    <xf numFmtId="168" fontId="13" fillId="4" borderId="54" xfId="1" applyNumberFormat="1" applyFont="1" applyFill="1" applyBorder="1" applyAlignment="1" applyProtection="1">
      <alignment horizontal="right" vertical="center"/>
      <protection locked="0"/>
    </xf>
    <xf numFmtId="0" fontId="1" fillId="12" borderId="48" xfId="8" applyFont="1" applyFill="1" applyBorder="1" applyAlignment="1">
      <alignment horizontal="center" vertical="center"/>
    </xf>
    <xf numFmtId="0" fontId="0" fillId="4" borderId="7" xfId="8" applyFont="1" applyFill="1" applyBorder="1" applyAlignment="1">
      <alignment vertical="center"/>
    </xf>
    <xf numFmtId="165" fontId="0" fillId="0" borderId="2" xfId="0" applyNumberFormat="1" applyBorder="1" applyAlignment="1">
      <alignment horizontal="right" vertical="center"/>
    </xf>
    <xf numFmtId="0" fontId="0" fillId="3" borderId="24" xfId="0" applyFill="1" applyBorder="1" applyAlignment="1">
      <alignment horizontal="right" vertical="top" wrapText="1"/>
    </xf>
    <xf numFmtId="0" fontId="0" fillId="0" borderId="0" xfId="0" applyAlignment="1">
      <alignment horizontal="right"/>
    </xf>
    <xf numFmtId="0" fontId="8" fillId="4" borderId="28" xfId="0" applyFont="1" applyFill="1" applyBorder="1" applyAlignment="1">
      <alignment horizontal="right" wrapText="1"/>
    </xf>
    <xf numFmtId="0" fontId="8" fillId="4" borderId="0" xfId="0" applyFont="1" applyFill="1" applyAlignment="1">
      <alignment horizontal="right" wrapText="1"/>
    </xf>
    <xf numFmtId="0" fontId="0" fillId="4" borderId="0" xfId="0" applyFill="1" applyAlignment="1">
      <alignment vertical="center"/>
    </xf>
    <xf numFmtId="0" fontId="0" fillId="17" borderId="2" xfId="0" applyFill="1" applyBorder="1" applyAlignment="1">
      <alignment horizontal="center" vertical="center" wrapText="1"/>
    </xf>
    <xf numFmtId="0" fontId="21" fillId="4" borderId="30" xfId="0" applyFont="1" applyFill="1" applyBorder="1" applyAlignment="1">
      <alignment vertical="center"/>
    </xf>
    <xf numFmtId="0" fontId="21" fillId="4" borderId="0" xfId="0" applyFont="1" applyFill="1" applyAlignment="1">
      <alignment vertical="center"/>
    </xf>
    <xf numFmtId="0" fontId="21" fillId="4" borderId="3" xfId="0" applyFont="1" applyFill="1" applyBorder="1" applyAlignment="1">
      <alignment vertical="center"/>
    </xf>
    <xf numFmtId="0" fontId="43" fillId="16" borderId="0" xfId="0" applyFont="1" applyFill="1" applyAlignment="1">
      <alignment horizontal="center" vertical="center" wrapText="1"/>
    </xf>
    <xf numFmtId="0" fontId="39" fillId="4" borderId="0" xfId="1" applyFont="1" applyFill="1" applyAlignment="1">
      <alignment horizontal="left" wrapText="1"/>
    </xf>
    <xf numFmtId="0" fontId="40" fillId="4" borderId="0" xfId="0" applyFont="1" applyFill="1"/>
    <xf numFmtId="0" fontId="32" fillId="18" borderId="0" xfId="1" applyFont="1" applyFill="1" applyAlignment="1">
      <alignment horizontal="left" vertical="center"/>
    </xf>
    <xf numFmtId="0" fontId="15" fillId="18" borderId="0" xfId="1" applyFont="1" applyFill="1" applyAlignment="1">
      <alignment horizontal="left"/>
    </xf>
    <xf numFmtId="0" fontId="15" fillId="18" borderId="0" xfId="1" applyFont="1" applyFill="1" applyAlignment="1">
      <alignment horizontal="left" vertical="center"/>
    </xf>
    <xf numFmtId="0" fontId="59" fillId="5" borderId="0" xfId="8" applyFont="1" applyFill="1" applyAlignment="1">
      <alignment vertical="center"/>
    </xf>
    <xf numFmtId="0" fontId="59" fillId="5" borderId="0" xfId="8" applyFont="1" applyFill="1" applyAlignment="1">
      <alignment horizontal="left" vertical="center"/>
    </xf>
    <xf numFmtId="0" fontId="61" fillId="5" borderId="0" xfId="1" applyFont="1" applyFill="1" applyAlignment="1">
      <alignment horizontal="center" vertical="center" wrapText="1"/>
    </xf>
    <xf numFmtId="0" fontId="10" fillId="4" borderId="30" xfId="0" applyFont="1" applyFill="1" applyBorder="1" applyAlignment="1">
      <alignment vertical="center" wrapText="1"/>
    </xf>
    <xf numFmtId="0" fontId="10" fillId="4" borderId="0" xfId="0" applyFont="1" applyFill="1" applyAlignment="1">
      <alignment vertical="center" wrapText="1"/>
    </xf>
    <xf numFmtId="168" fontId="2" fillId="4" borderId="0" xfId="7" applyNumberFormat="1" applyFill="1" applyAlignment="1">
      <alignment horizontal="right"/>
    </xf>
    <xf numFmtId="0" fontId="22" fillId="0" borderId="0" xfId="1" applyFont="1" applyAlignment="1">
      <alignment vertical="center"/>
    </xf>
    <xf numFmtId="0" fontId="22" fillId="0" borderId="0" xfId="1" applyFont="1" applyAlignment="1">
      <alignment horizontal="center" vertical="center"/>
    </xf>
    <xf numFmtId="0" fontId="59" fillId="7" borderId="0" xfId="1" applyFont="1" applyFill="1" applyAlignment="1">
      <alignment horizontal="center" vertical="center"/>
    </xf>
    <xf numFmtId="0" fontId="44" fillId="4" borderId="0" xfId="0" applyFont="1" applyFill="1" applyAlignment="1">
      <alignment horizontal="right" vertical="center"/>
    </xf>
    <xf numFmtId="0" fontId="59" fillId="0" borderId="0" xfId="1" applyFont="1" applyAlignment="1">
      <alignment vertical="center"/>
    </xf>
    <xf numFmtId="0" fontId="5" fillId="4" borderId="30" xfId="0" applyFont="1" applyFill="1" applyBorder="1" applyAlignment="1">
      <alignment vertical="center" wrapText="1"/>
    </xf>
    <xf numFmtId="0" fontId="5" fillId="4" borderId="0" xfId="0" applyFont="1" applyFill="1" applyAlignment="1">
      <alignment vertical="center" wrapText="1"/>
    </xf>
    <xf numFmtId="0" fontId="64" fillId="4" borderId="28" xfId="0" applyFont="1" applyFill="1" applyBorder="1" applyAlignment="1">
      <alignment horizontal="center" vertical="center" wrapText="1"/>
    </xf>
    <xf numFmtId="0" fontId="64" fillId="4" borderId="0" xfId="0" applyFont="1" applyFill="1" applyAlignment="1">
      <alignment horizontal="center" vertical="center" wrapText="1"/>
    </xf>
    <xf numFmtId="0" fontId="0" fillId="4" borderId="28" xfId="0" applyFill="1" applyBorder="1"/>
    <xf numFmtId="0" fontId="0" fillId="4" borderId="0" xfId="0" quotePrefix="1" applyFill="1" applyAlignment="1">
      <alignment horizontal="right"/>
    </xf>
    <xf numFmtId="0" fontId="0" fillId="4" borderId="21" xfId="0" applyFill="1" applyBorder="1" applyAlignment="1">
      <alignment vertical="center" wrapText="1"/>
    </xf>
    <xf numFmtId="0" fontId="0" fillId="4" borderId="28" xfId="0" applyFill="1" applyBorder="1" applyAlignment="1">
      <alignment vertical="center"/>
    </xf>
    <xf numFmtId="0" fontId="0" fillId="4" borderId="28" xfId="0" quotePrefix="1" applyFill="1" applyBorder="1"/>
    <xf numFmtId="0" fontId="0" fillId="4" borderId="23" xfId="0" applyFill="1" applyBorder="1"/>
    <xf numFmtId="0" fontId="0" fillId="4" borderId="21" xfId="0" applyFill="1" applyBorder="1"/>
    <xf numFmtId="0" fontId="13" fillId="4" borderId="0" xfId="0" quotePrefix="1" applyFont="1" applyFill="1" applyAlignment="1">
      <alignment horizontal="right" vertical="center"/>
    </xf>
    <xf numFmtId="0" fontId="0" fillId="4" borderId="3" xfId="0" applyFill="1" applyBorder="1" applyAlignment="1">
      <alignment vertical="center" wrapText="1"/>
    </xf>
    <xf numFmtId="0" fontId="0" fillId="4" borderId="0" xfId="0" applyFill="1" applyAlignment="1">
      <alignment vertical="center" wrapText="1"/>
    </xf>
    <xf numFmtId="0" fontId="0" fillId="4" borderId="30" xfId="0" applyFill="1" applyBorder="1" applyAlignment="1">
      <alignment vertical="center" wrapText="1"/>
    </xf>
    <xf numFmtId="0" fontId="0" fillId="4" borderId="20" xfId="0" applyFill="1" applyBorder="1" applyAlignment="1">
      <alignment vertical="center" wrapText="1"/>
    </xf>
    <xf numFmtId="0" fontId="0" fillId="4" borderId="22" xfId="0" applyFill="1" applyBorder="1" applyAlignment="1">
      <alignment vertical="center" wrapText="1"/>
    </xf>
    <xf numFmtId="0" fontId="0" fillId="4" borderId="22" xfId="0" applyFill="1" applyBorder="1" applyAlignment="1">
      <alignment wrapText="1"/>
    </xf>
    <xf numFmtId="0" fontId="0" fillId="0" borderId="20" xfId="0" applyBorder="1"/>
    <xf numFmtId="0" fontId="0" fillId="0" borderId="20" xfId="0" applyBorder="1" applyAlignment="1">
      <alignment vertical="center"/>
    </xf>
    <xf numFmtId="0" fontId="0" fillId="0" borderId="22" xfId="0" applyBorder="1" applyAlignment="1">
      <alignment vertical="center"/>
    </xf>
    <xf numFmtId="0" fontId="0" fillId="0" borderId="20"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59" fillId="7" borderId="0" xfId="1" applyFont="1" applyFill="1" applyAlignment="1">
      <alignment vertical="center" shrinkToFit="1"/>
    </xf>
    <xf numFmtId="0" fontId="0" fillId="0" borderId="88" xfId="0" applyBorder="1" applyAlignment="1">
      <alignment vertical="center" wrapText="1"/>
    </xf>
    <xf numFmtId="0" fontId="0" fillId="4" borderId="30" xfId="0" applyFill="1" applyBorder="1"/>
    <xf numFmtId="0" fontId="0" fillId="0" borderId="90" xfId="0" applyBorder="1"/>
    <xf numFmtId="0" fontId="0" fillId="0" borderId="90" xfId="0" applyBorder="1" applyAlignment="1">
      <alignment vertical="center"/>
    </xf>
    <xf numFmtId="0" fontId="0" fillId="0" borderId="91" xfId="0" applyBorder="1"/>
    <xf numFmtId="0" fontId="0" fillId="4" borderId="92" xfId="0" applyFill="1" applyBorder="1"/>
    <xf numFmtId="0" fontId="0" fillId="0" borderId="92" xfId="0" applyBorder="1"/>
    <xf numFmtId="0" fontId="0" fillId="4" borderId="0" xfId="0" applyFill="1" applyAlignment="1">
      <alignment horizontal="left" indent="1"/>
    </xf>
    <xf numFmtId="0" fontId="2" fillId="0" borderId="93" xfId="7" applyBorder="1"/>
    <xf numFmtId="0" fontId="2" fillId="0" borderId="90" xfId="7" applyBorder="1"/>
    <xf numFmtId="0" fontId="14" fillId="0" borderId="90" xfId="7" applyFont="1" applyBorder="1"/>
    <xf numFmtId="0" fontId="2" fillId="0" borderId="90" xfId="7" applyBorder="1" applyAlignment="1">
      <alignment wrapText="1"/>
    </xf>
    <xf numFmtId="0" fontId="34" fillId="0" borderId="90" xfId="0" applyFont="1" applyBorder="1" applyAlignment="1">
      <alignment horizontal="center" vertical="center"/>
    </xf>
    <xf numFmtId="168" fontId="2" fillId="0" borderId="90" xfId="7" applyNumberFormat="1" applyBorder="1"/>
    <xf numFmtId="0" fontId="2" fillId="4" borderId="94" xfId="7" applyFill="1" applyBorder="1"/>
    <xf numFmtId="0" fontId="2" fillId="0" borderId="94" xfId="7" applyBorder="1"/>
    <xf numFmtId="0" fontId="2" fillId="4" borderId="90" xfId="7" applyFill="1" applyBorder="1"/>
    <xf numFmtId="0" fontId="27" fillId="4" borderId="90" xfId="7" applyFont="1" applyFill="1" applyBorder="1"/>
    <xf numFmtId="0" fontId="27" fillId="0" borderId="90" xfId="7" applyFont="1" applyBorder="1"/>
    <xf numFmtId="0" fontId="14" fillId="4" borderId="90" xfId="7" applyFont="1" applyFill="1" applyBorder="1"/>
    <xf numFmtId="0" fontId="2" fillId="0" borderId="91" xfId="7" applyBorder="1"/>
    <xf numFmtId="0" fontId="2" fillId="0" borderId="90" xfId="7" applyBorder="1" applyAlignment="1">
      <alignment vertical="center"/>
    </xf>
    <xf numFmtId="0" fontId="39" fillId="4" borderId="95" xfId="1" applyFont="1" applyFill="1" applyBorder="1" applyAlignment="1">
      <alignment horizontal="left" wrapText="1"/>
    </xf>
    <xf numFmtId="0" fontId="39" fillId="4" borderId="93" xfId="1" applyFont="1" applyFill="1" applyBorder="1" applyAlignment="1">
      <alignment horizontal="left" wrapText="1"/>
    </xf>
    <xf numFmtId="0" fontId="2" fillId="4" borderId="93" xfId="7" applyFill="1" applyBorder="1"/>
    <xf numFmtId="168" fontId="7" fillId="4" borderId="95" xfId="1" applyNumberFormat="1" applyFont="1" applyFill="1" applyBorder="1" applyAlignment="1">
      <alignment horizontal="center" vertical="center" wrapText="1"/>
    </xf>
    <xf numFmtId="0" fontId="31" fillId="4" borderId="95" xfId="1" applyFont="1" applyFill="1" applyBorder="1" applyAlignment="1">
      <alignment horizontal="center" vertical="center" wrapText="1"/>
    </xf>
    <xf numFmtId="0" fontId="31" fillId="0" borderId="95" xfId="1" applyFont="1" applyBorder="1" applyAlignment="1">
      <alignment horizontal="center" vertical="center" wrapText="1"/>
    </xf>
    <xf numFmtId="168" fontId="7" fillId="4" borderId="95" xfId="1" applyNumberFormat="1" applyFont="1" applyFill="1" applyBorder="1" applyAlignment="1">
      <alignment horizontal="right" vertical="center" wrapText="1"/>
    </xf>
    <xf numFmtId="168" fontId="22" fillId="4" borderId="95" xfId="1" applyNumberFormat="1" applyFont="1" applyFill="1" applyBorder="1" applyAlignment="1" applyProtection="1">
      <alignment horizontal="right" vertical="center" wrapText="1"/>
      <protection hidden="1"/>
    </xf>
    <xf numFmtId="0" fontId="7" fillId="4" borderId="95" xfId="1" applyFont="1" applyFill="1" applyBorder="1" applyAlignment="1">
      <alignment horizontal="center" vertical="center" wrapText="1"/>
    </xf>
    <xf numFmtId="0" fontId="2" fillId="4" borderId="95" xfId="7" applyFill="1" applyBorder="1"/>
    <xf numFmtId="0" fontId="2" fillId="0" borderId="89" xfId="7" applyBorder="1"/>
    <xf numFmtId="0" fontId="2" fillId="0" borderId="95" xfId="7" applyBorder="1"/>
    <xf numFmtId="0" fontId="2" fillId="0" borderId="96" xfId="7" applyBorder="1"/>
    <xf numFmtId="0" fontId="2" fillId="0" borderId="97" xfId="7" applyBorder="1"/>
    <xf numFmtId="168" fontId="22" fillId="4" borderId="94" xfId="1" applyNumberFormat="1" applyFont="1" applyFill="1" applyBorder="1" applyAlignment="1">
      <alignment horizontal="right" vertical="center" wrapText="1"/>
    </xf>
    <xf numFmtId="0" fontId="13" fillId="4" borderId="89" xfId="8" applyFont="1" applyFill="1" applyBorder="1" applyAlignment="1">
      <alignment vertical="center"/>
    </xf>
    <xf numFmtId="0" fontId="13" fillId="4" borderId="90" xfId="1" applyFont="1" applyFill="1" applyBorder="1" applyAlignment="1">
      <alignment vertical="center"/>
    </xf>
    <xf numFmtId="166" fontId="23" fillId="4" borderId="90" xfId="1" applyNumberFormat="1" applyFont="1" applyFill="1" applyBorder="1" applyAlignment="1">
      <alignment vertical="center"/>
    </xf>
    <xf numFmtId="0" fontId="22" fillId="4" borderId="90" xfId="1" applyFont="1" applyFill="1" applyBorder="1" applyAlignment="1">
      <alignment horizontal="center" vertical="center" wrapText="1"/>
    </xf>
    <xf numFmtId="166" fontId="23" fillId="4" borderId="90" xfId="8" applyNumberFormat="1" applyFont="1" applyFill="1" applyBorder="1" applyAlignment="1">
      <alignment vertical="center"/>
    </xf>
    <xf numFmtId="0" fontId="13" fillId="4" borderId="89" xfId="1" applyFont="1" applyFill="1" applyBorder="1"/>
    <xf numFmtId="0" fontId="13" fillId="4" borderId="90" xfId="1" applyFont="1" applyFill="1" applyBorder="1"/>
    <xf numFmtId="0" fontId="13" fillId="4" borderId="98" xfId="1" applyFont="1" applyFill="1" applyBorder="1"/>
    <xf numFmtId="0" fontId="13" fillId="4" borderId="91" xfId="1" applyFont="1" applyFill="1" applyBorder="1"/>
    <xf numFmtId="0" fontId="22" fillId="4" borderId="91" xfId="1" applyFont="1" applyFill="1" applyBorder="1" applyAlignment="1">
      <alignment horizontal="center" vertical="center" wrapText="1"/>
    </xf>
    <xf numFmtId="0" fontId="49" fillId="18" borderId="1" xfId="0" applyFont="1" applyFill="1" applyBorder="1" applyAlignment="1">
      <alignment horizontal="center" vertical="center" wrapText="1"/>
    </xf>
    <xf numFmtId="0" fontId="22" fillId="4" borderId="0" xfId="1" applyFont="1" applyFill="1" applyAlignment="1">
      <alignment horizontal="right" vertical="center" indent="1"/>
    </xf>
    <xf numFmtId="0" fontId="22" fillId="0" borderId="0" xfId="1" applyFont="1" applyAlignment="1">
      <alignment horizontal="right" vertical="center" indent="1"/>
    </xf>
    <xf numFmtId="0" fontId="27" fillId="0" borderId="0" xfId="7" applyFont="1"/>
    <xf numFmtId="0" fontId="32" fillId="18" borderId="0" xfId="1" applyFont="1" applyFill="1" applyAlignment="1">
      <alignment horizontal="left" vertical="center" indent="1"/>
    </xf>
    <xf numFmtId="168" fontId="36" fillId="4" borderId="1" xfId="1" applyNumberFormat="1" applyFont="1" applyFill="1" applyBorder="1" applyAlignment="1" applyProtection="1">
      <alignment horizontal="left" indent="1"/>
      <protection locked="0"/>
    </xf>
    <xf numFmtId="0" fontId="61" fillId="5" borderId="1" xfId="0" applyFont="1" applyFill="1" applyBorder="1" applyAlignment="1">
      <alignment horizontal="center" vertical="center" wrapText="1"/>
    </xf>
    <xf numFmtId="3" fontId="61" fillId="5" borderId="1" xfId="13" applyNumberFormat="1" applyFont="1" applyFill="1" applyBorder="1" applyAlignment="1">
      <alignment horizontal="center" vertical="center" wrapText="1"/>
    </xf>
    <xf numFmtId="0" fontId="61" fillId="5" borderId="46" xfId="0" applyFont="1" applyFill="1" applyBorder="1" applyAlignment="1">
      <alignment horizontal="center" vertical="center" wrapText="1"/>
    </xf>
    <xf numFmtId="0" fontId="61" fillId="7" borderId="1" xfId="0" applyFont="1" applyFill="1" applyBorder="1" applyAlignment="1">
      <alignment horizontal="center" vertical="center" wrapText="1"/>
    </xf>
    <xf numFmtId="3" fontId="61" fillId="7" borderId="1" xfId="13" applyNumberFormat="1" applyFont="1" applyFill="1" applyBorder="1" applyAlignment="1">
      <alignment horizontal="center" vertical="center" wrapText="1"/>
    </xf>
    <xf numFmtId="0" fontId="61" fillId="7" borderId="46" xfId="0" applyFont="1" applyFill="1" applyBorder="1" applyAlignment="1">
      <alignment horizontal="center" vertical="center" wrapText="1"/>
    </xf>
    <xf numFmtId="49" fontId="27" fillId="0" borderId="72" xfId="0" applyNumberFormat="1" applyFont="1" applyBorder="1" applyAlignment="1" applyProtection="1">
      <alignment horizontal="left" wrapText="1"/>
      <protection locked="0"/>
    </xf>
    <xf numFmtId="49" fontId="27" fillId="0" borderId="75" xfId="0" applyNumberFormat="1" applyFont="1" applyBorder="1" applyAlignment="1" applyProtection="1">
      <alignment horizontal="left" wrapText="1"/>
      <protection locked="0"/>
    </xf>
    <xf numFmtId="49" fontId="27" fillId="0" borderId="77" xfId="0" applyNumberFormat="1" applyFont="1" applyBorder="1" applyAlignment="1" applyProtection="1">
      <alignment horizontal="left" wrapText="1"/>
      <protection locked="0"/>
    </xf>
    <xf numFmtId="0" fontId="13" fillId="4" borderId="50" xfId="1" applyFont="1" applyFill="1" applyBorder="1" applyAlignment="1">
      <alignment vertical="center"/>
    </xf>
    <xf numFmtId="0" fontId="13" fillId="4" borderId="12" xfId="8" applyFont="1" applyFill="1" applyBorder="1" applyAlignment="1">
      <alignment vertical="center"/>
    </xf>
    <xf numFmtId="0" fontId="13" fillId="4" borderId="103" xfId="1" applyFont="1" applyFill="1" applyBorder="1" applyAlignment="1">
      <alignment vertical="center"/>
    </xf>
    <xf numFmtId="0" fontId="55" fillId="0" borderId="0" xfId="0" applyFont="1" applyAlignment="1">
      <alignment horizontal="left"/>
    </xf>
    <xf numFmtId="0" fontId="0" fillId="0" borderId="0" xfId="0" applyAlignment="1">
      <alignment horizontal="left"/>
    </xf>
    <xf numFmtId="0" fontId="0" fillId="0" borderId="93" xfId="0" applyBorder="1" applyAlignment="1">
      <alignment wrapText="1"/>
    </xf>
    <xf numFmtId="0" fontId="0" fillId="0" borderId="93" xfId="0" applyBorder="1"/>
    <xf numFmtId="0" fontId="35" fillId="4" borderId="97" xfId="0" applyFont="1" applyFill="1" applyBorder="1" applyAlignment="1">
      <alignment horizontal="right" vertical="center"/>
    </xf>
    <xf numFmtId="0" fontId="8" fillId="4" borderId="94" xfId="7" applyFont="1" applyFill="1" applyBorder="1"/>
    <xf numFmtId="0" fontId="38" fillId="4" borderId="90" xfId="0" applyFont="1" applyFill="1" applyBorder="1" applyAlignment="1">
      <alignment horizontal="right" vertical="center"/>
    </xf>
    <xf numFmtId="0" fontId="0" fillId="0" borderId="90" xfId="0" applyBorder="1" applyAlignment="1">
      <alignment wrapText="1"/>
    </xf>
    <xf numFmtId="0" fontId="2" fillId="0" borderId="107" xfId="7" applyBorder="1"/>
    <xf numFmtId="0" fontId="27" fillId="0" borderId="90" xfId="0" applyFont="1" applyBorder="1"/>
    <xf numFmtId="0" fontId="0" fillId="5" borderId="90" xfId="0" applyFill="1" applyBorder="1"/>
    <xf numFmtId="0" fontId="0" fillId="6" borderId="90" xfId="0" applyFill="1" applyBorder="1"/>
    <xf numFmtId="0" fontId="0" fillId="0" borderId="90" xfId="0" applyBorder="1" applyAlignment="1">
      <alignment horizontal="right" wrapText="1"/>
    </xf>
    <xf numFmtId="0" fontId="0" fillId="5" borderId="90" xfId="0" applyFill="1" applyBorder="1" applyAlignment="1">
      <alignment horizontal="center" vertical="center" wrapText="1"/>
    </xf>
    <xf numFmtId="0" fontId="48" fillId="5" borderId="90" xfId="0" applyFont="1" applyFill="1" applyBorder="1" applyAlignment="1">
      <alignment horizontal="center" vertical="center" wrapText="1"/>
    </xf>
    <xf numFmtId="0" fontId="43" fillId="5" borderId="90" xfId="0" applyFont="1" applyFill="1" applyBorder="1" applyAlignment="1">
      <alignment horizontal="center" vertical="center" wrapText="1"/>
    </xf>
    <xf numFmtId="169" fontId="0" fillId="0" borderId="90" xfId="0" applyNumberFormat="1" applyBorder="1" applyAlignment="1">
      <alignment wrapText="1"/>
    </xf>
    <xf numFmtId="44" fontId="0" fillId="0" borderId="90" xfId="12" applyFont="1" applyBorder="1" applyAlignment="1">
      <alignment wrapText="1"/>
    </xf>
    <xf numFmtId="0" fontId="50" fillId="0" borderId="93" xfId="0" applyFont="1" applyBorder="1"/>
    <xf numFmtId="0" fontId="2" fillId="0" borderId="98" xfId="7" applyBorder="1"/>
    <xf numFmtId="0" fontId="8" fillId="4" borderId="107" xfId="7" applyFont="1" applyFill="1" applyBorder="1"/>
    <xf numFmtId="0" fontId="35" fillId="4" borderId="107" xfId="0" applyFont="1" applyFill="1" applyBorder="1" applyAlignment="1">
      <alignment horizontal="right" vertical="center"/>
    </xf>
    <xf numFmtId="165" fontId="69" fillId="0" borderId="1" xfId="1" applyNumberFormat="1" applyFont="1" applyBorder="1" applyAlignment="1" applyProtection="1">
      <alignment horizontal="center" vertical="center" wrapText="1"/>
      <protection locked="0"/>
    </xf>
    <xf numFmtId="0" fontId="70" fillId="0" borderId="0" xfId="0" applyFont="1"/>
    <xf numFmtId="0" fontId="70" fillId="4" borderId="0" xfId="1" applyFont="1" applyFill="1"/>
    <xf numFmtId="0" fontId="71" fillId="4" borderId="0" xfId="1" applyFont="1" applyFill="1" applyAlignment="1">
      <alignment horizontal="center" vertical="center" wrapText="1"/>
    </xf>
    <xf numFmtId="0" fontId="2" fillId="4" borderId="91" xfId="7" applyFill="1" applyBorder="1"/>
    <xf numFmtId="0" fontId="0" fillId="4" borderId="0" xfId="0" applyFill="1" applyAlignment="1">
      <alignment wrapText="1"/>
    </xf>
    <xf numFmtId="0" fontId="0" fillId="0" borderId="110" xfId="0" applyBorder="1"/>
    <xf numFmtId="49" fontId="0" fillId="0" borderId="120" xfId="0" applyNumberFormat="1" applyBorder="1" applyAlignment="1" applyProtection="1">
      <alignment wrapText="1"/>
      <protection locked="0" hidden="1"/>
    </xf>
    <xf numFmtId="49" fontId="0" fillId="0" borderId="121" xfId="0" applyNumberFormat="1" applyBorder="1" applyAlignment="1" applyProtection="1">
      <alignment wrapText="1"/>
      <protection locked="0" hidden="1"/>
    </xf>
    <xf numFmtId="49" fontId="0" fillId="0" borderId="122" xfId="0" applyNumberFormat="1" applyBorder="1" applyAlignment="1" applyProtection="1">
      <alignment wrapText="1"/>
      <protection locked="0" hidden="1"/>
    </xf>
    <xf numFmtId="168" fontId="22" fillId="7" borderId="133" xfId="1" applyNumberFormat="1" applyFont="1" applyFill="1" applyBorder="1" applyAlignment="1" applyProtection="1">
      <alignment horizontal="right" vertical="center"/>
      <protection hidden="1"/>
    </xf>
    <xf numFmtId="0" fontId="5" fillId="4" borderId="0" xfId="1" applyFont="1" applyFill="1" applyAlignment="1">
      <alignment horizontal="left" vertical="center"/>
    </xf>
    <xf numFmtId="0" fontId="49" fillId="19" borderId="135" xfId="0" applyFont="1" applyFill="1" applyBorder="1" applyAlignment="1">
      <alignment horizontal="left" vertical="center" wrapText="1"/>
    </xf>
    <xf numFmtId="0" fontId="2" fillId="4" borderId="0" xfId="7" applyFill="1" applyAlignment="1">
      <alignment horizontal="left"/>
    </xf>
    <xf numFmtId="0" fontId="2" fillId="0" borderId="90" xfId="7" applyBorder="1" applyAlignment="1">
      <alignment horizontal="left"/>
    </xf>
    <xf numFmtId="0" fontId="2" fillId="0" borderId="89" xfId="7" applyBorder="1" applyAlignment="1">
      <alignment horizontal="left"/>
    </xf>
    <xf numFmtId="0" fontId="2" fillId="4" borderId="98" xfId="7" applyFill="1" applyBorder="1" applyAlignment="1">
      <alignment horizontal="left"/>
    </xf>
    <xf numFmtId="0" fontId="0" fillId="0" borderId="140" xfId="0" applyBorder="1" applyAlignment="1">
      <alignment horizontal="left" wrapText="1"/>
    </xf>
    <xf numFmtId="0" fontId="0" fillId="0" borderId="0" xfId="0" applyAlignment="1">
      <alignment horizontal="left" wrapText="1"/>
    </xf>
    <xf numFmtId="49" fontId="0" fillId="0" borderId="73" xfId="0" applyNumberFormat="1" applyBorder="1" applyAlignment="1" applyProtection="1">
      <alignment horizontal="left" wrapText="1"/>
      <protection locked="0" hidden="1"/>
    </xf>
    <xf numFmtId="49" fontId="0" fillId="0" borderId="2" xfId="0" applyNumberFormat="1" applyBorder="1" applyAlignment="1" applyProtection="1">
      <alignment horizontal="left" wrapText="1"/>
      <protection locked="0" hidden="1"/>
    </xf>
    <xf numFmtId="49" fontId="0" fillId="0" borderId="78" xfId="0" applyNumberFormat="1" applyBorder="1" applyAlignment="1" applyProtection="1">
      <alignment horizontal="left" wrapText="1"/>
      <protection locked="0" hidden="1"/>
    </xf>
    <xf numFmtId="0" fontId="0" fillId="0" borderId="90" xfId="0" applyBorder="1" applyAlignment="1">
      <alignment horizontal="left" wrapText="1"/>
    </xf>
    <xf numFmtId="0" fontId="0" fillId="5" borderId="90" xfId="0" applyFill="1" applyBorder="1" applyAlignment="1">
      <alignment horizontal="left" vertical="center" wrapText="1"/>
    </xf>
    <xf numFmtId="0" fontId="0" fillId="0" borderId="107" xfId="0" applyBorder="1" applyAlignment="1">
      <alignment wrapText="1"/>
    </xf>
    <xf numFmtId="0" fontId="36" fillId="4" borderId="0" xfId="1" applyFont="1" applyFill="1" applyAlignment="1">
      <alignment horizontal="center" vertical="center"/>
    </xf>
    <xf numFmtId="0" fontId="37" fillId="4" borderId="0" xfId="1" applyFont="1" applyFill="1" applyAlignment="1">
      <alignment horizontal="left" vertical="center"/>
    </xf>
    <xf numFmtId="0" fontId="27" fillId="0" borderId="1" xfId="0" applyFont="1" applyBorder="1" applyAlignment="1" applyProtection="1">
      <alignment horizontal="left" vertical="center" indent="1"/>
      <protection locked="0"/>
    </xf>
    <xf numFmtId="0" fontId="5" fillId="4" borderId="0" xfId="1" applyFont="1" applyFill="1" applyAlignment="1">
      <alignment horizontal="right" vertical="center" indent="1"/>
    </xf>
    <xf numFmtId="0" fontId="22" fillId="4" borderId="0" xfId="1" applyFont="1" applyFill="1" applyAlignment="1">
      <alignment horizontal="right" vertical="center"/>
    </xf>
    <xf numFmtId="0" fontId="13" fillId="4" borderId="0" xfId="1" applyFont="1" applyFill="1" applyAlignment="1">
      <alignment horizontal="center" vertical="center"/>
    </xf>
    <xf numFmtId="0" fontId="20" fillId="4" borderId="0" xfId="1" applyFont="1" applyFill="1" applyAlignment="1">
      <alignment vertical="center"/>
    </xf>
    <xf numFmtId="0" fontId="27" fillId="0" borderId="98" xfId="0" applyFont="1" applyBorder="1" applyAlignment="1">
      <alignment vertical="center"/>
    </xf>
    <xf numFmtId="164" fontId="6" fillId="4" borderId="0" xfId="1" applyNumberFormat="1" applyFont="1" applyFill="1" applyAlignment="1">
      <alignment horizontal="right" vertical="center"/>
    </xf>
    <xf numFmtId="0" fontId="7" fillId="4" borderId="0" xfId="1" applyFont="1" applyFill="1" applyAlignment="1">
      <alignment horizontal="right" vertical="center"/>
    </xf>
    <xf numFmtId="168" fontId="22" fillId="7" borderId="14" xfId="12" applyNumberFormat="1" applyFont="1" applyFill="1" applyBorder="1" applyAlignment="1" applyProtection="1">
      <alignment horizontal="right" vertical="center"/>
      <protection hidden="1"/>
    </xf>
    <xf numFmtId="168" fontId="22" fillId="7" borderId="14" xfId="8" applyNumberFormat="1" applyFont="1" applyFill="1" applyBorder="1" applyAlignment="1" applyProtection="1">
      <alignment horizontal="right" vertical="center"/>
      <protection hidden="1"/>
    </xf>
    <xf numFmtId="168" fontId="22" fillId="0" borderId="47" xfId="1" applyNumberFormat="1" applyFont="1" applyBorder="1" applyAlignment="1" applyProtection="1">
      <alignment horizontal="right" vertical="center"/>
      <protection hidden="1"/>
    </xf>
    <xf numFmtId="168" fontId="22" fillId="0" borderId="0" xfId="1" applyNumberFormat="1" applyFont="1" applyAlignment="1" applyProtection="1">
      <alignment horizontal="right" vertical="center" wrapText="1"/>
      <protection hidden="1"/>
    </xf>
    <xf numFmtId="168" fontId="22" fillId="0" borderId="47" xfId="8" applyNumberFormat="1" applyFont="1" applyBorder="1" applyAlignment="1" applyProtection="1">
      <alignment horizontal="right" vertical="center"/>
      <protection hidden="1"/>
    </xf>
    <xf numFmtId="168" fontId="22" fillId="12" borderId="44" xfId="1" applyNumberFormat="1" applyFont="1" applyFill="1" applyBorder="1" applyAlignment="1" applyProtection="1">
      <alignment horizontal="right" vertical="center"/>
      <protection hidden="1"/>
    </xf>
    <xf numFmtId="168" fontId="22" fillId="12" borderId="14" xfId="1" applyNumberFormat="1" applyFont="1" applyFill="1" applyBorder="1" applyAlignment="1" applyProtection="1">
      <alignment horizontal="right" vertical="center"/>
      <protection hidden="1"/>
    </xf>
    <xf numFmtId="168" fontId="22" fillId="0" borderId="47" xfId="12" applyNumberFormat="1" applyFont="1" applyFill="1" applyBorder="1" applyAlignment="1" applyProtection="1">
      <alignment horizontal="right" vertical="center"/>
      <protection hidden="1"/>
    </xf>
    <xf numFmtId="168" fontId="22" fillId="12" borderId="44" xfId="12" applyNumberFormat="1" applyFont="1" applyFill="1" applyBorder="1" applyAlignment="1" applyProtection="1">
      <alignment horizontal="right" vertical="center"/>
      <protection hidden="1"/>
    </xf>
    <xf numFmtId="168" fontId="22" fillId="12" borderId="14" xfId="12" applyNumberFormat="1" applyFont="1" applyFill="1" applyBorder="1" applyAlignment="1" applyProtection="1">
      <alignment horizontal="right" vertical="center"/>
      <protection hidden="1"/>
    </xf>
    <xf numFmtId="168" fontId="22" fillId="12" borderId="32" xfId="8" applyNumberFormat="1" applyFont="1" applyFill="1" applyBorder="1" applyAlignment="1" applyProtection="1">
      <alignment horizontal="right" vertical="center"/>
      <protection hidden="1"/>
    </xf>
    <xf numFmtId="168" fontId="22" fillId="4" borderId="0" xfId="12" applyNumberFormat="1" applyFont="1" applyFill="1" applyBorder="1" applyAlignment="1" applyProtection="1">
      <alignment horizontal="right" vertical="center"/>
      <protection hidden="1"/>
    </xf>
    <xf numFmtId="168" fontId="13" fillId="7" borderId="6" xfId="1" applyNumberFormat="1" applyFont="1" applyFill="1" applyBorder="1" applyAlignment="1" applyProtection="1">
      <alignment horizontal="right" vertical="center"/>
      <protection hidden="1"/>
    </xf>
    <xf numFmtId="168" fontId="22" fillId="5" borderId="37" xfId="1" applyNumberFormat="1" applyFont="1" applyFill="1" applyBorder="1" applyAlignment="1" applyProtection="1">
      <alignment horizontal="right" vertical="center"/>
      <protection hidden="1"/>
    </xf>
    <xf numFmtId="168" fontId="22" fillId="5" borderId="15" xfId="1" applyNumberFormat="1" applyFont="1" applyFill="1" applyBorder="1" applyAlignment="1" applyProtection="1">
      <alignment horizontal="right" vertical="center"/>
      <protection hidden="1"/>
    </xf>
    <xf numFmtId="168" fontId="22" fillId="12" borderId="83" xfId="8" applyNumberFormat="1" applyFont="1" applyFill="1" applyBorder="1" applyAlignment="1" applyProtection="1">
      <alignment horizontal="right" vertical="center"/>
      <protection hidden="1"/>
    </xf>
    <xf numFmtId="168" fontId="13" fillId="3" borderId="9" xfId="1" applyNumberFormat="1" applyFont="1" applyFill="1" applyBorder="1" applyAlignment="1" applyProtection="1">
      <alignment horizontal="right" vertical="center"/>
      <protection hidden="1"/>
    </xf>
    <xf numFmtId="168" fontId="13" fillId="3" borderId="13" xfId="1" applyNumberFormat="1" applyFont="1" applyFill="1" applyBorder="1" applyAlignment="1" applyProtection="1">
      <alignment horizontal="right" vertical="center"/>
      <protection hidden="1"/>
    </xf>
    <xf numFmtId="0" fontId="45" fillId="4" borderId="1" xfId="0" applyFont="1" applyFill="1" applyBorder="1" applyAlignment="1" applyProtection="1">
      <alignment horizontal="left" vertical="center"/>
      <protection hidden="1"/>
    </xf>
    <xf numFmtId="168" fontId="45" fillId="0" borderId="1" xfId="12" applyNumberFormat="1" applyFont="1" applyFill="1" applyBorder="1" applyAlignment="1" applyProtection="1">
      <alignment vertical="center"/>
      <protection hidden="1"/>
    </xf>
    <xf numFmtId="0" fontId="57" fillId="0" borderId="18" xfId="0" applyFont="1" applyBorder="1" applyAlignment="1" applyProtection="1">
      <alignment horizontal="center" vertical="center" wrapText="1"/>
      <protection locked="0"/>
    </xf>
    <xf numFmtId="0" fontId="58" fillId="0" borderId="2" xfId="14" applyFont="1" applyBorder="1" applyProtection="1">
      <protection locked="0"/>
    </xf>
    <xf numFmtId="3" fontId="57" fillId="0" borderId="18" xfId="13" applyNumberFormat="1" applyFont="1" applyBorder="1" applyProtection="1">
      <protection locked="0"/>
    </xf>
    <xf numFmtId="0" fontId="58" fillId="0" borderId="18" xfId="14" applyFont="1" applyBorder="1" applyProtection="1">
      <protection locked="0"/>
    </xf>
    <xf numFmtId="0" fontId="0" fillId="0" borderId="0" xfId="0" applyAlignment="1" applyProtection="1">
      <alignment wrapText="1"/>
      <protection locked="0"/>
    </xf>
    <xf numFmtId="0" fontId="57" fillId="0" borderId="2" xfId="0" applyFont="1" applyBorder="1" applyProtection="1">
      <protection locked="0"/>
    </xf>
    <xf numFmtId="0" fontId="57" fillId="0" borderId="61" xfId="0" applyFont="1" applyBorder="1" applyAlignment="1" applyProtection="1">
      <alignment horizontal="center" vertical="center" wrapText="1"/>
      <protection locked="0"/>
    </xf>
    <xf numFmtId="0" fontId="57" fillId="0" borderId="62" xfId="0" applyFont="1" applyBorder="1" applyProtection="1">
      <protection locked="0"/>
    </xf>
    <xf numFmtId="3" fontId="57" fillId="0" borderId="62" xfId="13" applyNumberFormat="1" applyFont="1" applyBorder="1" applyProtection="1">
      <protection locked="0"/>
    </xf>
    <xf numFmtId="0" fontId="0" fillId="0" borderId="39" xfId="0" applyBorder="1" applyAlignment="1">
      <alignment wrapText="1"/>
    </xf>
    <xf numFmtId="8" fontId="61" fillId="7" borderId="46" xfId="0" applyNumberFormat="1" applyFont="1" applyFill="1" applyBorder="1" applyAlignment="1">
      <alignment horizontal="left" vertical="center"/>
    </xf>
    <xf numFmtId="0" fontId="47" fillId="7" borderId="117" xfId="0" applyFont="1" applyFill="1" applyBorder="1" applyAlignment="1">
      <alignment vertical="center" wrapText="1"/>
    </xf>
    <xf numFmtId="0" fontId="49" fillId="19" borderId="125" xfId="0" applyFont="1" applyFill="1" applyBorder="1" applyAlignment="1">
      <alignment horizontal="left" vertical="center" wrapText="1"/>
    </xf>
    <xf numFmtId="0" fontId="51" fillId="19" borderId="47" xfId="0" applyFont="1" applyFill="1" applyBorder="1" applyAlignment="1">
      <alignment horizontal="center" vertical="center" wrapText="1"/>
    </xf>
    <xf numFmtId="0" fontId="49" fillId="19" borderId="53" xfId="0" applyFont="1" applyFill="1" applyBorder="1" applyAlignment="1">
      <alignment vertical="center" wrapText="1"/>
    </xf>
    <xf numFmtId="0" fontId="47" fillId="7" borderId="118" xfId="0" applyFont="1" applyFill="1" applyBorder="1" applyAlignment="1">
      <alignment vertical="center" wrapText="1"/>
    </xf>
    <xf numFmtId="0" fontId="15" fillId="19" borderId="55" xfId="0" applyFont="1" applyFill="1" applyBorder="1" applyAlignment="1">
      <alignment vertical="center" wrapText="1"/>
    </xf>
    <xf numFmtId="0" fontId="0" fillId="5" borderId="70" xfId="0" applyFill="1" applyBorder="1" applyAlignment="1">
      <alignment horizontal="center" vertical="center" wrapText="1"/>
    </xf>
    <xf numFmtId="0" fontId="0" fillId="5" borderId="71" xfId="0" applyFill="1" applyBorder="1" applyAlignment="1">
      <alignment horizontal="center" vertical="center" wrapText="1"/>
    </xf>
    <xf numFmtId="0" fontId="13" fillId="5" borderId="71" xfId="0" applyFont="1" applyFill="1" applyBorder="1" applyAlignment="1">
      <alignment horizontal="center" vertical="center" wrapText="1"/>
    </xf>
    <xf numFmtId="0" fontId="10" fillId="7" borderId="119" xfId="0" applyFont="1" applyFill="1" applyBorder="1" applyAlignment="1">
      <alignment horizontal="center" vertical="center" wrapText="1"/>
    </xf>
    <xf numFmtId="0" fontId="0" fillId="5" borderId="99" xfId="0" applyFill="1" applyBorder="1" applyAlignment="1">
      <alignment horizontal="center" vertical="center" wrapText="1"/>
    </xf>
    <xf numFmtId="0" fontId="0" fillId="5" borderId="100" xfId="0" applyFill="1" applyBorder="1" applyAlignment="1">
      <alignment horizontal="center" vertical="center" wrapText="1"/>
    </xf>
    <xf numFmtId="0" fontId="13" fillId="5" borderId="101" xfId="0" applyFont="1" applyFill="1" applyBorder="1" applyAlignment="1">
      <alignment horizontal="center" vertical="center" wrapText="1"/>
    </xf>
    <xf numFmtId="0" fontId="15" fillId="19" borderId="33" xfId="0" applyFont="1" applyFill="1" applyBorder="1" applyAlignment="1">
      <alignment horizontal="center" vertical="center" wrapText="1"/>
    </xf>
    <xf numFmtId="169" fontId="0" fillId="0" borderId="73" xfId="12" applyNumberFormat="1" applyFont="1" applyBorder="1" applyProtection="1">
      <protection locked="0"/>
    </xf>
    <xf numFmtId="49" fontId="0" fillId="0" borderId="120" xfId="0" applyNumberFormat="1" applyBorder="1" applyAlignment="1" applyProtection="1">
      <alignment wrapText="1"/>
      <protection locked="0"/>
    </xf>
    <xf numFmtId="49" fontId="0" fillId="0" borderId="128" xfId="0" applyNumberFormat="1" applyBorder="1" applyAlignment="1" applyProtection="1">
      <alignment horizontal="left" wrapText="1"/>
      <protection locked="0"/>
    </xf>
    <xf numFmtId="49" fontId="0" fillId="0" borderId="74" xfId="12" applyNumberFormat="1" applyFont="1" applyBorder="1" applyAlignment="1" applyProtection="1">
      <alignment wrapText="1"/>
      <protection locked="0"/>
    </xf>
    <xf numFmtId="0" fontId="0" fillId="0" borderId="90" xfId="0" applyBorder="1" applyProtection="1">
      <protection locked="0"/>
    </xf>
    <xf numFmtId="169" fontId="0" fillId="0" borderId="2" xfId="12" applyNumberFormat="1" applyFont="1" applyBorder="1" applyProtection="1">
      <protection locked="0"/>
    </xf>
    <xf numFmtId="49" fontId="0" fillId="0" borderId="121" xfId="0" applyNumberFormat="1" applyBorder="1" applyAlignment="1" applyProtection="1">
      <alignment wrapText="1"/>
      <protection locked="0"/>
    </xf>
    <xf numFmtId="49" fontId="0" fillId="0" borderId="129" xfId="0" applyNumberFormat="1" applyBorder="1" applyAlignment="1" applyProtection="1">
      <alignment horizontal="left" wrapText="1"/>
      <protection locked="0"/>
    </xf>
    <xf numFmtId="49" fontId="0" fillId="0" borderId="76" xfId="12" applyNumberFormat="1" applyFont="1" applyBorder="1" applyAlignment="1" applyProtection="1">
      <alignment wrapText="1"/>
      <protection locked="0"/>
    </xf>
    <xf numFmtId="169" fontId="0" fillId="0" borderId="78" xfId="12" applyNumberFormat="1" applyFont="1" applyBorder="1" applyProtection="1">
      <protection locked="0"/>
    </xf>
    <xf numFmtId="49" fontId="0" fillId="0" borderId="122" xfId="0" applyNumberFormat="1" applyBorder="1" applyAlignment="1" applyProtection="1">
      <alignment wrapText="1"/>
      <protection locked="0"/>
    </xf>
    <xf numFmtId="49" fontId="0" fillId="0" borderId="130" xfId="0" applyNumberFormat="1" applyBorder="1" applyAlignment="1" applyProtection="1">
      <alignment horizontal="left" wrapText="1"/>
      <protection locked="0"/>
    </xf>
    <xf numFmtId="49" fontId="0" fillId="0" borderId="79" xfId="12" applyNumberFormat="1" applyFont="1" applyBorder="1" applyAlignment="1" applyProtection="1">
      <alignment wrapText="1"/>
      <protection locked="0"/>
    </xf>
    <xf numFmtId="0" fontId="0" fillId="16" borderId="0" xfId="0" applyFill="1" applyAlignment="1" applyProtection="1">
      <alignment vertical="center"/>
      <protection hidden="1"/>
    </xf>
    <xf numFmtId="169" fontId="0" fillId="3" borderId="67" xfId="12" applyNumberFormat="1" applyFont="1" applyFill="1" applyBorder="1" applyAlignment="1" applyProtection="1">
      <alignment vertical="center"/>
      <protection hidden="1"/>
    </xf>
    <xf numFmtId="0" fontId="0" fillId="0" borderId="123" xfId="0" applyBorder="1" applyAlignment="1" applyProtection="1">
      <alignment horizontal="center" vertical="center" wrapText="1"/>
      <protection hidden="1"/>
    </xf>
    <xf numFmtId="0" fontId="0" fillId="4" borderId="0" xfId="0" applyFill="1" applyAlignment="1" applyProtection="1">
      <alignment horizontal="center" vertical="center" wrapText="1"/>
      <protection hidden="1"/>
    </xf>
    <xf numFmtId="0" fontId="0" fillId="0" borderId="59" xfId="0" applyBorder="1" applyAlignment="1" applyProtection="1">
      <alignment horizontal="center" vertical="center" wrapText="1"/>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27" fillId="16" borderId="0" xfId="0" applyFont="1" applyFill="1" applyAlignment="1" applyProtection="1">
      <alignment vertical="center"/>
      <protection hidden="1"/>
    </xf>
    <xf numFmtId="0" fontId="27" fillId="12" borderId="39" xfId="0" applyFont="1" applyFill="1" applyBorder="1" applyAlignment="1" applyProtection="1">
      <alignment vertical="center"/>
      <protection hidden="1"/>
    </xf>
    <xf numFmtId="169" fontId="10" fillId="12" borderId="124" xfId="0" applyNumberFormat="1" applyFont="1" applyFill="1" applyBorder="1" applyAlignment="1" applyProtection="1">
      <alignment vertical="center" wrapText="1"/>
      <protection hidden="1"/>
    </xf>
    <xf numFmtId="169" fontId="10" fillId="4" borderId="0" xfId="0" applyNumberFormat="1" applyFont="1" applyFill="1" applyAlignment="1" applyProtection="1">
      <alignment vertical="center" wrapText="1"/>
      <protection hidden="1"/>
    </xf>
    <xf numFmtId="169" fontId="10" fillId="12" borderId="1" xfId="0" applyNumberFormat="1" applyFont="1" applyFill="1" applyBorder="1" applyAlignment="1" applyProtection="1">
      <alignment vertical="center" wrapText="1"/>
      <protection hidden="1"/>
    </xf>
    <xf numFmtId="0" fontId="27" fillId="0" borderId="89" xfId="0" applyFont="1" applyBorder="1" applyAlignment="1" applyProtection="1">
      <alignment vertical="center"/>
      <protection hidden="1"/>
    </xf>
    <xf numFmtId="0" fontId="27" fillId="0" borderId="90" xfId="0" applyFont="1" applyBorder="1" applyAlignment="1" applyProtection="1">
      <alignment vertical="center"/>
      <protection hidden="1"/>
    </xf>
    <xf numFmtId="0" fontId="0" fillId="0" borderId="0" xfId="0" applyProtection="1">
      <protection hidden="1"/>
    </xf>
    <xf numFmtId="0" fontId="27" fillId="0" borderId="0" xfId="0" applyFont="1" applyProtection="1">
      <protection hidden="1"/>
    </xf>
    <xf numFmtId="0" fontId="0" fillId="0" borderId="0" xfId="0" applyAlignment="1" applyProtection="1">
      <alignment wrapText="1"/>
      <protection hidden="1"/>
    </xf>
    <xf numFmtId="0" fontId="0" fillId="4" borderId="111" xfId="0" applyFill="1" applyBorder="1" applyAlignment="1" applyProtection="1">
      <alignment wrapText="1"/>
      <protection hidden="1"/>
    </xf>
    <xf numFmtId="0" fontId="0" fillId="0" borderId="0" xfId="0" applyAlignment="1" applyProtection="1">
      <alignment horizontal="left" wrapText="1"/>
      <protection hidden="1"/>
    </xf>
    <xf numFmtId="0" fontId="0" fillId="0" borderId="89" xfId="0" applyBorder="1" applyAlignment="1" applyProtection="1">
      <alignment wrapText="1"/>
      <protection hidden="1"/>
    </xf>
    <xf numFmtId="0" fontId="0" fillId="0" borderId="90" xfId="0" applyBorder="1" applyProtection="1">
      <protection hidden="1"/>
    </xf>
    <xf numFmtId="0" fontId="0" fillId="13" borderId="0" xfId="0" applyFill="1" applyProtection="1">
      <protection hidden="1"/>
    </xf>
    <xf numFmtId="0" fontId="27" fillId="13" borderId="0" xfId="0" applyFont="1" applyFill="1" applyProtection="1">
      <protection hidden="1"/>
    </xf>
    <xf numFmtId="0" fontId="0" fillId="13" borderId="0" xfId="0" applyFill="1" applyAlignment="1" applyProtection="1">
      <alignment wrapText="1"/>
      <protection hidden="1"/>
    </xf>
    <xf numFmtId="0" fontId="0" fillId="4" borderId="111" xfId="0" applyFill="1" applyBorder="1" applyProtection="1">
      <protection hidden="1"/>
    </xf>
    <xf numFmtId="0" fontId="0" fillId="13" borderId="0" xfId="0" applyFill="1" applyAlignment="1" applyProtection="1">
      <alignment horizontal="left" wrapText="1"/>
      <protection hidden="1"/>
    </xf>
    <xf numFmtId="0" fontId="0" fillId="14" borderId="90" xfId="0" applyFill="1" applyBorder="1" applyProtection="1">
      <protection hidden="1"/>
    </xf>
    <xf numFmtId="0" fontId="50" fillId="0" borderId="0" xfId="0" applyFont="1" applyProtection="1">
      <protection hidden="1"/>
    </xf>
    <xf numFmtId="0" fontId="0" fillId="15" borderId="0" xfId="0" applyFill="1" applyProtection="1">
      <protection hidden="1"/>
    </xf>
    <xf numFmtId="0" fontId="49" fillId="18" borderId="1" xfId="0" applyFont="1" applyFill="1" applyBorder="1" applyAlignment="1" applyProtection="1">
      <alignment horizontal="center" vertical="center" wrapText="1"/>
      <protection hidden="1"/>
    </xf>
    <xf numFmtId="0" fontId="61" fillId="5" borderId="1" xfId="0" applyFont="1" applyFill="1" applyBorder="1" applyAlignment="1" applyProtection="1">
      <alignment horizontal="center" vertical="center" wrapText="1"/>
      <protection hidden="1"/>
    </xf>
    <xf numFmtId="3" fontId="61" fillId="5" borderId="1" xfId="13" applyNumberFormat="1" applyFont="1" applyFill="1" applyBorder="1" applyAlignment="1" applyProtection="1">
      <alignment horizontal="center" vertical="center" wrapText="1"/>
      <protection hidden="1"/>
    </xf>
    <xf numFmtId="0" fontId="61" fillId="5" borderId="46" xfId="0" applyFont="1" applyFill="1" applyBorder="1" applyAlignment="1" applyProtection="1">
      <alignment horizontal="center" vertical="center" wrapText="1"/>
      <protection hidden="1"/>
    </xf>
    <xf numFmtId="0" fontId="0" fillId="4" borderId="0" xfId="0" applyFill="1" applyProtection="1">
      <protection hidden="1"/>
    </xf>
    <xf numFmtId="0" fontId="49" fillId="19" borderId="137" xfId="0" applyFont="1" applyFill="1" applyBorder="1" applyAlignment="1" applyProtection="1">
      <alignment horizontal="left" vertical="center" wrapText="1"/>
      <protection hidden="1"/>
    </xf>
    <xf numFmtId="0" fontId="61" fillId="7" borderId="1" xfId="0" applyFont="1" applyFill="1" applyBorder="1" applyAlignment="1" applyProtection="1">
      <alignment horizontal="center" vertical="center" wrapText="1"/>
      <protection hidden="1"/>
    </xf>
    <xf numFmtId="3" fontId="61" fillId="7" borderId="1" xfId="13" applyNumberFormat="1" applyFont="1" applyFill="1" applyBorder="1" applyAlignment="1" applyProtection="1">
      <alignment horizontal="center" vertical="center" wrapText="1"/>
      <protection hidden="1"/>
    </xf>
    <xf numFmtId="0" fontId="61" fillId="7" borderId="46" xfId="0" applyFont="1" applyFill="1" applyBorder="1" applyAlignment="1" applyProtection="1">
      <alignment horizontal="center" vertical="center" wrapText="1"/>
      <protection hidden="1"/>
    </xf>
    <xf numFmtId="0" fontId="0" fillId="0" borderId="89" xfId="0" applyBorder="1" applyProtection="1">
      <protection hidden="1"/>
    </xf>
    <xf numFmtId="0" fontId="0" fillId="5" borderId="90" xfId="0" applyFill="1" applyBorder="1" applyProtection="1">
      <protection hidden="1"/>
    </xf>
    <xf numFmtId="0" fontId="0" fillId="4" borderId="0" xfId="0" applyFill="1" applyProtection="1">
      <protection locked="0"/>
    </xf>
    <xf numFmtId="0" fontId="0" fillId="5" borderId="90" xfId="0" applyFill="1" applyBorder="1" applyProtection="1">
      <protection locked="0"/>
    </xf>
    <xf numFmtId="0" fontId="57" fillId="0" borderId="24" xfId="0" applyFont="1" applyBorder="1" applyAlignment="1" applyProtection="1">
      <alignment horizontal="center" vertical="center" wrapText="1"/>
      <protection hidden="1"/>
    </xf>
    <xf numFmtId="0" fontId="57" fillId="0" borderId="18" xfId="0" applyFont="1" applyBorder="1" applyAlignment="1" applyProtection="1">
      <alignment horizontal="center" vertical="center" wrapText="1"/>
      <protection hidden="1"/>
    </xf>
    <xf numFmtId="0" fontId="0" fillId="0" borderId="2" xfId="0" applyBorder="1" applyProtection="1">
      <protection locked="0"/>
    </xf>
    <xf numFmtId="49" fontId="0" fillId="0" borderId="73" xfId="0" applyNumberFormat="1" applyBorder="1" applyAlignment="1" applyProtection="1">
      <alignment horizontal="left" wrapText="1"/>
      <protection locked="0"/>
    </xf>
    <xf numFmtId="49" fontId="0" fillId="0" borderId="2" xfId="0" applyNumberFormat="1" applyBorder="1" applyAlignment="1" applyProtection="1">
      <alignment horizontal="left" wrapText="1"/>
      <protection locked="0"/>
    </xf>
    <xf numFmtId="49" fontId="0" fillId="0" borderId="78" xfId="0" applyNumberFormat="1" applyBorder="1" applyAlignment="1" applyProtection="1">
      <alignment horizontal="left" wrapText="1"/>
      <protection locked="0"/>
    </xf>
    <xf numFmtId="0" fontId="0" fillId="15" borderId="0" xfId="0" applyFill="1" applyAlignment="1" applyProtection="1">
      <alignment vertical="center"/>
      <protection hidden="1"/>
    </xf>
    <xf numFmtId="0" fontId="0" fillId="5" borderId="90" xfId="0" applyFill="1" applyBorder="1" applyAlignment="1" applyProtection="1">
      <alignment vertical="center"/>
      <protection hidden="1"/>
    </xf>
    <xf numFmtId="0" fontId="0" fillId="12" borderId="39" xfId="0" applyFill="1" applyBorder="1" applyAlignment="1" applyProtection="1">
      <alignment vertical="center"/>
      <protection hidden="1"/>
    </xf>
    <xf numFmtId="0" fontId="0" fillId="16" borderId="0" xfId="0" applyFill="1" applyAlignment="1" applyProtection="1">
      <alignment textRotation="90"/>
      <protection hidden="1"/>
    </xf>
    <xf numFmtId="0" fontId="0" fillId="16" borderId="0" xfId="0" applyFill="1" applyProtection="1">
      <protection hidden="1"/>
    </xf>
    <xf numFmtId="0" fontId="57" fillId="0" borderId="142" xfId="0" applyFont="1" applyBorder="1" applyAlignment="1" applyProtection="1">
      <alignment horizontal="center" vertical="center" wrapText="1"/>
      <protection hidden="1"/>
    </xf>
    <xf numFmtId="0" fontId="57" fillId="0" borderId="61" xfId="0" applyFont="1" applyBorder="1" applyAlignment="1" applyProtection="1">
      <alignment horizontal="center" vertical="center" wrapText="1"/>
      <protection hidden="1"/>
    </xf>
    <xf numFmtId="0" fontId="57" fillId="0" borderId="73" xfId="0" applyFont="1" applyBorder="1" applyAlignment="1" applyProtection="1">
      <alignment horizontal="center" vertical="center" wrapText="1"/>
      <protection hidden="1"/>
    </xf>
    <xf numFmtId="3" fontId="57" fillId="0" borderId="73" xfId="13" applyNumberFormat="1" applyFont="1" applyBorder="1" applyProtection="1">
      <protection locked="0"/>
    </xf>
    <xf numFmtId="0" fontId="58" fillId="0" borderId="73" xfId="14" applyFont="1" applyBorder="1" applyProtection="1">
      <protection locked="0"/>
    </xf>
    <xf numFmtId="3" fontId="57" fillId="0" borderId="64" xfId="13" applyNumberFormat="1" applyFont="1" applyBorder="1" applyProtection="1">
      <protection locked="0"/>
    </xf>
    <xf numFmtId="0" fontId="57" fillId="0" borderId="54" xfId="0" applyFont="1" applyBorder="1" applyAlignment="1" applyProtection="1">
      <alignment horizontal="center" vertical="center" wrapText="1"/>
      <protection hidden="1"/>
    </xf>
    <xf numFmtId="0" fontId="57" fillId="0" borderId="62" xfId="0" applyFont="1" applyBorder="1" applyAlignment="1" applyProtection="1">
      <alignment horizontal="center" vertical="center" wrapText="1"/>
      <protection hidden="1"/>
    </xf>
    <xf numFmtId="8" fontId="68" fillId="7" borderId="47" xfId="0" applyNumberFormat="1" applyFont="1" applyFill="1" applyBorder="1" applyAlignment="1">
      <alignment horizontal="center" vertical="center"/>
    </xf>
    <xf numFmtId="0" fontId="61" fillId="7" borderId="48" xfId="0" applyFont="1" applyFill="1" applyBorder="1" applyAlignment="1">
      <alignment vertical="center" wrapText="1"/>
    </xf>
    <xf numFmtId="0" fontId="49" fillId="19" borderId="83" xfId="0" applyFont="1" applyFill="1" applyBorder="1" applyAlignment="1">
      <alignment horizontal="left" vertical="center" wrapText="1"/>
    </xf>
    <xf numFmtId="0" fontId="27" fillId="5" borderId="90" xfId="0" applyFont="1" applyFill="1" applyBorder="1"/>
    <xf numFmtId="0" fontId="47" fillId="7" borderId="38" xfId="0" applyFont="1" applyFill="1" applyBorder="1" applyAlignment="1">
      <alignment vertical="center" wrapText="1"/>
    </xf>
    <xf numFmtId="0" fontId="0" fillId="0" borderId="95" xfId="0" applyBorder="1" applyProtection="1">
      <protection hidden="1"/>
    </xf>
    <xf numFmtId="0" fontId="27" fillId="0" borderId="93" xfId="0" applyFont="1" applyBorder="1" applyProtection="1">
      <protection hidden="1"/>
    </xf>
    <xf numFmtId="0" fontId="0" fillId="0" borderId="93" xfId="0" applyBorder="1" applyAlignment="1" applyProtection="1">
      <alignment wrapText="1"/>
      <protection hidden="1"/>
    </xf>
    <xf numFmtId="0" fontId="0" fillId="0" borderId="93" xfId="0" applyBorder="1" applyProtection="1">
      <protection hidden="1"/>
    </xf>
    <xf numFmtId="0" fontId="0" fillId="0" borderId="110" xfId="0" applyBorder="1" applyAlignment="1" applyProtection="1">
      <alignment wrapText="1"/>
      <protection hidden="1"/>
    </xf>
    <xf numFmtId="0" fontId="0" fillId="0" borderId="95" xfId="0" applyBorder="1" applyAlignment="1" applyProtection="1">
      <alignment horizontal="left" wrapText="1"/>
      <protection hidden="1"/>
    </xf>
    <xf numFmtId="0" fontId="0" fillId="0" borderId="90" xfId="0" applyBorder="1" applyAlignment="1" applyProtection="1">
      <alignment wrapText="1"/>
      <protection hidden="1"/>
    </xf>
    <xf numFmtId="0" fontId="0" fillId="4" borderId="112" xfId="0" applyFill="1" applyBorder="1" applyProtection="1">
      <protection hidden="1"/>
    </xf>
    <xf numFmtId="0" fontId="0" fillId="0" borderId="97" xfId="0" applyBorder="1" applyProtection="1">
      <protection hidden="1"/>
    </xf>
    <xf numFmtId="0" fontId="50" fillId="0" borderId="94" xfId="0" applyFont="1" applyBorder="1" applyProtection="1">
      <protection hidden="1"/>
    </xf>
    <xf numFmtId="0" fontId="0" fillId="0" borderId="94" xfId="0" applyBorder="1" applyAlignment="1" applyProtection="1">
      <alignment wrapText="1"/>
      <protection hidden="1"/>
    </xf>
    <xf numFmtId="0" fontId="0" fillId="0" borderId="94" xfId="0" applyBorder="1" applyProtection="1">
      <protection hidden="1"/>
    </xf>
    <xf numFmtId="0" fontId="0" fillId="4" borderId="94" xfId="0" applyFill="1" applyBorder="1" applyAlignment="1" applyProtection="1">
      <alignment wrapText="1"/>
      <protection hidden="1"/>
    </xf>
    <xf numFmtId="0" fontId="0" fillId="0" borderId="94" xfId="0" applyBorder="1" applyAlignment="1" applyProtection="1">
      <alignment horizontal="left" wrapText="1"/>
      <protection hidden="1"/>
    </xf>
    <xf numFmtId="0" fontId="2" fillId="4" borderId="0" xfId="7" applyFill="1" applyAlignment="1" applyProtection="1">
      <alignment vertical="center"/>
      <protection hidden="1"/>
    </xf>
    <xf numFmtId="0" fontId="0" fillId="0" borderId="98" xfId="0" applyBorder="1" applyProtection="1">
      <protection hidden="1"/>
    </xf>
    <xf numFmtId="0" fontId="27" fillId="16" borderId="0" xfId="0" applyFont="1" applyFill="1" applyProtection="1">
      <protection hidden="1"/>
    </xf>
    <xf numFmtId="0" fontId="56" fillId="16" borderId="0" xfId="0" applyFont="1" applyFill="1" applyAlignment="1" applyProtection="1">
      <alignment horizontal="center" vertical="center"/>
      <protection hidden="1"/>
    </xf>
    <xf numFmtId="0" fontId="27" fillId="15" borderId="0" xfId="0" applyFont="1" applyFill="1" applyProtection="1">
      <protection hidden="1"/>
    </xf>
    <xf numFmtId="0" fontId="56" fillId="15" borderId="0" xfId="0" applyFont="1" applyFill="1" applyAlignment="1" applyProtection="1">
      <alignment horizontal="center" vertical="center"/>
      <protection hidden="1"/>
    </xf>
    <xf numFmtId="0" fontId="2" fillId="4" borderId="107" xfId="7" applyFill="1" applyBorder="1" applyProtection="1">
      <protection hidden="1"/>
    </xf>
    <xf numFmtId="0" fontId="2" fillId="4" borderId="108" xfId="7" applyFill="1" applyBorder="1" applyProtection="1">
      <protection hidden="1"/>
    </xf>
    <xf numFmtId="0" fontId="2" fillId="4" borderId="109" xfId="7" applyFill="1" applyBorder="1" applyProtection="1">
      <protection hidden="1"/>
    </xf>
    <xf numFmtId="0" fontId="0" fillId="4" borderId="0" xfId="0" applyFill="1" applyAlignment="1" applyProtection="1">
      <alignment wrapText="1"/>
      <protection hidden="1"/>
    </xf>
    <xf numFmtId="0" fontId="0" fillId="4" borderId="139" xfId="0" applyFill="1" applyBorder="1" applyAlignment="1" applyProtection="1">
      <alignment wrapText="1"/>
      <protection hidden="1"/>
    </xf>
    <xf numFmtId="0" fontId="47" fillId="4" borderId="0" xfId="0" applyFont="1" applyFill="1" applyAlignment="1" applyProtection="1">
      <alignment vertical="center" wrapText="1"/>
      <protection hidden="1"/>
    </xf>
    <xf numFmtId="0" fontId="10" fillId="4" borderId="0" xfId="0" applyFont="1" applyFill="1" applyAlignment="1" applyProtection="1">
      <alignment horizontal="center" vertical="center" wrapText="1"/>
      <protection hidden="1"/>
    </xf>
    <xf numFmtId="49" fontId="0" fillId="4" borderId="0" xfId="0" applyNumberFormat="1" applyFill="1" applyAlignment="1" applyProtection="1">
      <alignment wrapText="1"/>
      <protection hidden="1"/>
    </xf>
    <xf numFmtId="0" fontId="47" fillId="4" borderId="138" xfId="0" applyFont="1" applyFill="1" applyBorder="1" applyAlignment="1" applyProtection="1">
      <alignment vertical="center" wrapText="1"/>
      <protection hidden="1"/>
    </xf>
    <xf numFmtId="0" fontId="0" fillId="4" borderId="90" xfId="0" applyFill="1" applyBorder="1" applyAlignment="1" applyProtection="1">
      <alignment wrapText="1"/>
      <protection hidden="1"/>
    </xf>
    <xf numFmtId="169" fontId="0" fillId="4" borderId="90" xfId="0" applyNumberFormat="1" applyFill="1" applyBorder="1" applyAlignment="1" applyProtection="1">
      <alignment wrapText="1"/>
      <protection hidden="1"/>
    </xf>
    <xf numFmtId="0" fontId="0" fillId="4" borderId="108" xfId="0" applyFill="1" applyBorder="1" applyAlignment="1" applyProtection="1">
      <alignment wrapText="1"/>
      <protection hidden="1"/>
    </xf>
    <xf numFmtId="0" fontId="2" fillId="0" borderId="89" xfId="7" applyBorder="1" applyProtection="1">
      <protection hidden="1"/>
    </xf>
    <xf numFmtId="0" fontId="27" fillId="0" borderId="89" xfId="0" applyFont="1" applyBorder="1" applyProtection="1">
      <protection hidden="1"/>
    </xf>
    <xf numFmtId="3" fontId="59" fillId="3" borderId="2" xfId="13" applyNumberFormat="1" applyFont="1" applyFill="1" applyBorder="1" applyAlignment="1">
      <alignment horizontal="left" vertical="center" wrapText="1" indent="1"/>
    </xf>
    <xf numFmtId="0" fontId="0" fillId="4" borderId="21" xfId="0" applyFill="1" applyBorder="1" applyAlignment="1">
      <alignment horizontal="left" vertical="center" wrapText="1"/>
    </xf>
    <xf numFmtId="0" fontId="10" fillId="4" borderId="30" xfId="0" applyFont="1" applyFill="1" applyBorder="1" applyAlignment="1">
      <alignment horizontal="center" vertical="center" wrapText="1"/>
    </xf>
    <xf numFmtId="0" fontId="10" fillId="4" borderId="0" xfId="0" applyFont="1" applyFill="1" applyAlignment="1">
      <alignment horizontal="center" vertical="center" wrapText="1"/>
    </xf>
    <xf numFmtId="0" fontId="59" fillId="3" borderId="2" xfId="0" applyFont="1" applyFill="1" applyBorder="1" applyAlignment="1">
      <alignment horizontal="left" vertical="center" wrapText="1" indent="1"/>
    </xf>
    <xf numFmtId="0" fontId="0" fillId="0" borderId="84" xfId="0" applyBorder="1" applyAlignment="1">
      <alignment horizontal="left" vertical="center" wrapText="1"/>
    </xf>
    <xf numFmtId="0" fontId="0" fillId="0" borderId="21" xfId="0" applyBorder="1" applyAlignment="1">
      <alignment horizontal="left" vertical="center" wrapText="1"/>
    </xf>
    <xf numFmtId="0" fontId="0" fillId="0" borderId="85" xfId="0" applyBorder="1" applyAlignment="1">
      <alignment horizontal="left" vertical="center" wrapText="1"/>
    </xf>
    <xf numFmtId="0" fontId="77" fillId="4" borderId="30" xfId="0" applyFont="1" applyFill="1" applyBorder="1" applyAlignment="1">
      <alignment horizontal="center" vertical="center" wrapText="1"/>
    </xf>
    <xf numFmtId="0" fontId="5" fillId="4" borderId="0" xfId="0" applyFont="1" applyFill="1" applyAlignment="1">
      <alignment horizontal="center" vertical="center" wrapText="1"/>
    </xf>
    <xf numFmtId="0" fontId="0" fillId="0" borderId="86" xfId="0" applyBorder="1" applyAlignment="1">
      <alignment vertical="center" wrapText="1"/>
    </xf>
    <xf numFmtId="0" fontId="0" fillId="0" borderId="87" xfId="0" applyBorder="1" applyAlignment="1">
      <alignment vertical="center" wrapText="1"/>
    </xf>
    <xf numFmtId="0" fontId="5" fillId="4" borderId="29" xfId="0" applyFont="1" applyFill="1" applyBorder="1" applyAlignment="1">
      <alignment horizontal="right" vertical="center" wrapText="1"/>
    </xf>
    <xf numFmtId="0" fontId="5" fillId="4" borderId="30" xfId="0" applyFont="1" applyFill="1" applyBorder="1" applyAlignment="1">
      <alignment horizontal="right" vertical="center" wrapText="1"/>
    </xf>
    <xf numFmtId="0" fontId="0" fillId="4" borderId="28" xfId="0" quotePrefix="1" applyFill="1" applyBorder="1" applyAlignment="1">
      <alignment horizontal="right" vertical="center" wrapText="1"/>
    </xf>
    <xf numFmtId="0" fontId="0" fillId="4" borderId="0" xfId="0" quotePrefix="1" applyFill="1" applyAlignment="1">
      <alignment horizontal="right" vertical="center" wrapText="1"/>
    </xf>
    <xf numFmtId="0" fontId="41" fillId="11" borderId="0" xfId="0" applyFont="1" applyFill="1" applyAlignment="1">
      <alignment horizontal="center" vertical="center"/>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0" fillId="0" borderId="22" xfId="0" applyBorder="1" applyAlignment="1">
      <alignment horizontal="left" vertical="center" wrapText="1" indent="1"/>
    </xf>
    <xf numFmtId="0" fontId="13" fillId="4" borderId="0" xfId="0" quotePrefix="1" applyFont="1" applyFill="1" applyAlignment="1">
      <alignment horizontal="right" vertical="top" wrapText="1"/>
    </xf>
    <xf numFmtId="0" fontId="34" fillId="18" borderId="0" xfId="0" applyFont="1" applyFill="1" applyAlignment="1">
      <alignment horizontal="left" vertical="center" indent="1"/>
    </xf>
    <xf numFmtId="0" fontId="34" fillId="18" borderId="95" xfId="0" applyFont="1" applyFill="1" applyBorder="1" applyAlignment="1">
      <alignment horizontal="left" vertical="center" indent="1"/>
    </xf>
    <xf numFmtId="0" fontId="13" fillId="4" borderId="52" xfId="8" applyFont="1" applyFill="1" applyBorder="1" applyAlignment="1" applyProtection="1">
      <alignment horizontal="left" vertical="center"/>
      <protection locked="0"/>
    </xf>
    <xf numFmtId="0" fontId="13" fillId="4" borderId="82" xfId="8" applyFont="1" applyFill="1" applyBorder="1" applyAlignment="1" applyProtection="1">
      <alignment horizontal="left" vertical="center"/>
      <protection locked="0"/>
    </xf>
    <xf numFmtId="0" fontId="1" fillId="7" borderId="47" xfId="8" applyFont="1" applyFill="1" applyBorder="1" applyAlignment="1">
      <alignment horizontal="right" vertical="center"/>
    </xf>
    <xf numFmtId="0" fontId="36" fillId="4" borderId="46" xfId="1" applyFont="1" applyFill="1" applyBorder="1" applyAlignment="1" applyProtection="1">
      <alignment horizontal="left" vertical="center" indent="1"/>
      <protection locked="0"/>
    </xf>
    <xf numFmtId="0" fontId="36" fillId="4" borderId="47" xfId="1" applyFont="1" applyFill="1" applyBorder="1" applyAlignment="1" applyProtection="1">
      <alignment horizontal="left" vertical="center" indent="1"/>
      <protection locked="0"/>
    </xf>
    <xf numFmtId="0" fontId="36" fillId="4" borderId="48" xfId="1" applyFont="1" applyFill="1" applyBorder="1" applyAlignment="1" applyProtection="1">
      <alignment horizontal="left" vertical="center" indent="1"/>
      <protection locked="0"/>
    </xf>
    <xf numFmtId="0" fontId="27" fillId="0" borderId="46" xfId="0" applyFont="1" applyBorder="1" applyAlignment="1" applyProtection="1">
      <alignment horizontal="left" vertical="center" indent="1"/>
      <protection locked="0"/>
    </xf>
    <xf numFmtId="0" fontId="27" fillId="0" borderId="47" xfId="0" applyFont="1" applyBorder="1" applyAlignment="1" applyProtection="1">
      <alignment horizontal="left" vertical="center" indent="1"/>
      <protection locked="0"/>
    </xf>
    <xf numFmtId="0" fontId="27" fillId="0" borderId="48" xfId="0" applyFont="1" applyBorder="1" applyAlignment="1" applyProtection="1">
      <alignment horizontal="left" vertical="center" indent="1"/>
      <protection locked="0"/>
    </xf>
    <xf numFmtId="0" fontId="13" fillId="4" borderId="8" xfId="8" applyFont="1" applyFill="1" applyBorder="1" applyAlignment="1" applyProtection="1">
      <alignment horizontal="left" vertical="center"/>
      <protection locked="0"/>
    </xf>
    <xf numFmtId="0" fontId="13" fillId="4" borderId="12" xfId="8" applyFont="1" applyFill="1" applyBorder="1" applyAlignment="1" applyProtection="1">
      <alignment horizontal="left" vertical="center"/>
      <protection locked="0"/>
    </xf>
    <xf numFmtId="0" fontId="22" fillId="0" borderId="5" xfId="8" applyFont="1" applyBorder="1" applyAlignment="1">
      <alignment vertical="center"/>
    </xf>
    <xf numFmtId="0" fontId="13" fillId="3" borderId="42" xfId="1" applyFont="1" applyFill="1" applyBorder="1" applyAlignment="1" applyProtection="1">
      <alignment horizontal="left" vertical="center"/>
      <protection locked="0"/>
    </xf>
    <xf numFmtId="0" fontId="13" fillId="3" borderId="40" xfId="1" applyFont="1" applyFill="1" applyBorder="1" applyAlignment="1" applyProtection="1">
      <alignment horizontal="left" vertical="center"/>
      <protection locked="0"/>
    </xf>
    <xf numFmtId="0" fontId="13" fillId="4" borderId="4" xfId="8" applyFont="1" applyFill="1" applyBorder="1" applyAlignment="1">
      <alignment horizontal="left" vertical="center"/>
    </xf>
    <xf numFmtId="0" fontId="13" fillId="4" borderId="5" xfId="8" applyFont="1" applyFill="1" applyBorder="1" applyAlignment="1">
      <alignment horizontal="left" vertical="center"/>
    </xf>
    <xf numFmtId="0" fontId="13" fillId="4" borderId="50" xfId="8" applyFont="1" applyFill="1" applyBorder="1" applyAlignment="1">
      <alignment horizontal="left" vertical="center"/>
    </xf>
    <xf numFmtId="0" fontId="22" fillId="5" borderId="51" xfId="8" applyFont="1" applyFill="1" applyBorder="1" applyAlignment="1">
      <alignment horizontal="right" vertical="center"/>
    </xf>
    <xf numFmtId="0" fontId="22" fillId="5" borderId="52" xfId="8" applyFont="1" applyFill="1" applyBorder="1" applyAlignment="1">
      <alignment horizontal="right" vertical="center"/>
    </xf>
    <xf numFmtId="0" fontId="13" fillId="3" borderId="42" xfId="8" applyFont="1" applyFill="1" applyBorder="1" applyAlignment="1" applyProtection="1">
      <alignment horizontal="left" vertical="center"/>
      <protection locked="0"/>
    </xf>
    <xf numFmtId="0" fontId="13" fillId="3" borderId="40" xfId="8" applyFont="1" applyFill="1" applyBorder="1" applyAlignment="1" applyProtection="1">
      <alignment horizontal="left" vertical="center"/>
      <protection locked="0"/>
    </xf>
    <xf numFmtId="0" fontId="13" fillId="3" borderId="105" xfId="8" applyFont="1" applyFill="1" applyBorder="1" applyAlignment="1" applyProtection="1">
      <alignment horizontal="left" vertical="center"/>
      <protection locked="0"/>
    </xf>
    <xf numFmtId="0" fontId="13" fillId="3" borderId="106" xfId="8" applyFont="1" applyFill="1" applyBorder="1" applyAlignment="1" applyProtection="1">
      <alignment horizontal="left" vertical="center"/>
      <protection locked="0"/>
    </xf>
    <xf numFmtId="0" fontId="13" fillId="3" borderId="41" xfId="1" applyFont="1" applyFill="1" applyBorder="1" applyAlignment="1" applyProtection="1">
      <alignment horizontal="left" vertical="center"/>
      <protection locked="0"/>
    </xf>
    <xf numFmtId="0" fontId="13" fillId="3" borderId="12" xfId="1" applyFont="1" applyFill="1" applyBorder="1" applyAlignment="1" applyProtection="1">
      <alignment horizontal="left" vertical="center"/>
      <protection locked="0"/>
    </xf>
    <xf numFmtId="0" fontId="1" fillId="12" borderId="46" xfId="8" applyFont="1" applyFill="1" applyBorder="1" applyAlignment="1">
      <alignment horizontal="right" vertical="center"/>
    </xf>
    <xf numFmtId="0" fontId="1" fillId="12" borderId="47" xfId="8" applyFont="1" applyFill="1" applyBorder="1" applyAlignment="1">
      <alignment horizontal="right" vertical="center"/>
    </xf>
    <xf numFmtId="0" fontId="13" fillId="4" borderId="6" xfId="8" applyFont="1" applyFill="1" applyBorder="1" applyAlignment="1">
      <alignment horizontal="left" vertical="center"/>
    </xf>
    <xf numFmtId="0" fontId="1" fillId="7" borderId="20" xfId="7" applyFont="1" applyFill="1" applyBorder="1" applyAlignment="1">
      <alignment horizontal="right"/>
    </xf>
    <xf numFmtId="0" fontId="1" fillId="7" borderId="21" xfId="7" applyFont="1" applyFill="1" applyBorder="1" applyAlignment="1">
      <alignment horizontal="right"/>
    </xf>
    <xf numFmtId="0" fontId="13" fillId="4" borderId="10" xfId="8" applyFont="1" applyFill="1" applyBorder="1" applyAlignment="1">
      <alignment horizontal="left" vertical="center"/>
    </xf>
    <xf numFmtId="0" fontId="13" fillId="4" borderId="104" xfId="8" applyFont="1" applyFill="1" applyBorder="1" applyAlignment="1">
      <alignment horizontal="left" vertical="center"/>
    </xf>
    <xf numFmtId="0" fontId="13" fillId="4" borderId="16" xfId="8" applyFont="1" applyFill="1" applyBorder="1" applyAlignment="1">
      <alignment horizontal="left" vertical="center"/>
    </xf>
    <xf numFmtId="0" fontId="13" fillId="4" borderId="17" xfId="8" applyFont="1" applyFill="1" applyBorder="1" applyAlignment="1">
      <alignment horizontal="left" vertical="center"/>
    </xf>
    <xf numFmtId="0" fontId="13" fillId="4" borderId="19" xfId="8" applyFont="1" applyFill="1" applyBorder="1" applyAlignment="1">
      <alignment horizontal="left" vertical="center"/>
    </xf>
    <xf numFmtId="0" fontId="0" fillId="7" borderId="4" xfId="8" applyFont="1" applyFill="1" applyBorder="1" applyAlignment="1">
      <alignment horizontal="left" vertical="center"/>
    </xf>
    <xf numFmtId="0" fontId="2" fillId="7" borderId="5" xfId="8" applyFont="1" applyFill="1" applyBorder="1" applyAlignment="1">
      <alignment horizontal="left" vertical="center"/>
    </xf>
    <xf numFmtId="0" fontId="2" fillId="7" borderId="50" xfId="8" applyFont="1" applyFill="1" applyBorder="1" applyAlignment="1">
      <alignment horizontal="left" vertical="center"/>
    </xf>
    <xf numFmtId="0" fontId="13" fillId="0" borderId="7" xfId="8" applyFont="1" applyBorder="1" applyAlignment="1">
      <alignment horizontal="left" vertical="center"/>
    </xf>
    <xf numFmtId="0" fontId="13" fillId="0" borderId="8" xfId="8" applyFont="1" applyBorder="1" applyAlignment="1">
      <alignment horizontal="left" vertical="center"/>
    </xf>
    <xf numFmtId="0" fontId="13" fillId="0" borderId="12" xfId="8" applyFont="1" applyBorder="1" applyAlignment="1">
      <alignment horizontal="left" vertical="center"/>
    </xf>
    <xf numFmtId="0" fontId="13" fillId="3" borderId="43" xfId="1" applyFont="1" applyFill="1" applyBorder="1" applyAlignment="1" applyProtection="1">
      <alignment horizontal="left" vertical="center"/>
      <protection locked="0"/>
    </xf>
    <xf numFmtId="0" fontId="13" fillId="3" borderId="19" xfId="1" applyFont="1" applyFill="1" applyBorder="1" applyAlignment="1" applyProtection="1">
      <alignment horizontal="left" vertical="center"/>
      <protection locked="0"/>
    </xf>
    <xf numFmtId="0" fontId="59" fillId="5" borderId="0" xfId="8" applyFont="1" applyFill="1" applyAlignment="1">
      <alignment horizontal="left" vertical="center"/>
    </xf>
    <xf numFmtId="168" fontId="13" fillId="4" borderId="13" xfId="1" applyNumberFormat="1" applyFont="1" applyFill="1" applyBorder="1" applyAlignment="1" applyProtection="1">
      <alignment horizontal="center" vertical="center"/>
      <protection locked="0"/>
    </xf>
    <xf numFmtId="168" fontId="13" fillId="4" borderId="49" xfId="1" applyNumberFormat="1" applyFont="1" applyFill="1" applyBorder="1" applyAlignment="1" applyProtection="1">
      <alignment horizontal="center" vertical="center"/>
      <protection locked="0"/>
    </xf>
    <xf numFmtId="0" fontId="0" fillId="4" borderId="45" xfId="8" applyFont="1" applyFill="1" applyBorder="1" applyAlignment="1">
      <alignment horizontal="left" vertical="center"/>
    </xf>
    <xf numFmtId="0" fontId="0" fillId="4" borderId="58" xfId="8" applyFont="1" applyFill="1" applyBorder="1" applyAlignment="1">
      <alignment horizontal="left" vertical="center"/>
    </xf>
    <xf numFmtId="0" fontId="13" fillId="4" borderId="7" xfId="8" applyFont="1" applyFill="1" applyBorder="1" applyAlignment="1">
      <alignment horizontal="left" vertical="center"/>
    </xf>
    <xf numFmtId="0" fontId="13" fillId="4" borderId="8" xfId="8" applyFont="1" applyFill="1" applyBorder="1" applyAlignment="1">
      <alignment horizontal="left" vertical="center"/>
    </xf>
    <xf numFmtId="0" fontId="13" fillId="4" borderId="12" xfId="8" applyFont="1" applyFill="1" applyBorder="1" applyAlignment="1">
      <alignment horizontal="left" vertical="center"/>
    </xf>
    <xf numFmtId="0" fontId="13" fillId="3" borderId="57" xfId="1" applyFont="1" applyFill="1" applyBorder="1" applyAlignment="1" applyProtection="1">
      <alignment horizontal="left" vertical="center"/>
      <protection locked="0"/>
    </xf>
    <xf numFmtId="0" fontId="13" fillId="3" borderId="24" xfId="1" applyFont="1" applyFill="1" applyBorder="1" applyAlignment="1" applyProtection="1">
      <alignment horizontal="left" vertical="center"/>
      <protection locked="0"/>
    </xf>
    <xf numFmtId="0" fontId="13" fillId="4" borderId="7" xfId="8" applyFont="1" applyFill="1" applyBorder="1" applyAlignment="1">
      <alignment horizontal="left" vertical="top" wrapText="1"/>
    </xf>
    <xf numFmtId="0" fontId="13" fillId="4" borderId="8" xfId="8" applyFont="1" applyFill="1" applyBorder="1" applyAlignment="1">
      <alignment horizontal="left" vertical="top" wrapText="1"/>
    </xf>
    <xf numFmtId="0" fontId="13" fillId="4" borderId="12" xfId="8" applyFont="1" applyFill="1" applyBorder="1" applyAlignment="1">
      <alignment horizontal="left" vertical="top" wrapText="1"/>
    </xf>
    <xf numFmtId="0" fontId="13" fillId="4" borderId="7" xfId="8" applyFont="1" applyFill="1" applyBorder="1" applyAlignment="1">
      <alignment horizontal="left" vertical="center" wrapText="1"/>
    </xf>
    <xf numFmtId="0" fontId="13" fillId="4" borderId="8" xfId="8" applyFont="1" applyFill="1" applyBorder="1" applyAlignment="1">
      <alignment horizontal="left" vertical="center" wrapText="1"/>
    </xf>
    <xf numFmtId="0" fontId="13" fillId="4" borderId="12" xfId="8" applyFont="1" applyFill="1" applyBorder="1" applyAlignment="1">
      <alignment horizontal="left" vertical="center" wrapText="1"/>
    </xf>
    <xf numFmtId="0" fontId="0" fillId="4" borderId="7" xfId="8" applyFont="1" applyFill="1" applyBorder="1" applyAlignment="1">
      <alignment horizontal="left" vertical="center" wrapText="1"/>
    </xf>
    <xf numFmtId="0" fontId="2" fillId="4" borderId="8" xfId="8" applyFont="1" applyFill="1" applyBorder="1" applyAlignment="1">
      <alignment horizontal="left" vertical="center" wrapText="1"/>
    </xf>
    <xf numFmtId="0" fontId="2" fillId="4" borderId="12" xfId="8" applyFont="1" applyFill="1" applyBorder="1" applyAlignment="1">
      <alignment horizontal="left" vertical="center" wrapText="1"/>
    </xf>
    <xf numFmtId="0" fontId="22" fillId="4" borderId="0" xfId="1" applyFont="1" applyFill="1" applyAlignment="1">
      <alignment horizontal="right" vertical="center" indent="1"/>
    </xf>
    <xf numFmtId="0" fontId="22" fillId="4" borderId="59" xfId="1" applyFont="1" applyFill="1" applyBorder="1" applyAlignment="1">
      <alignment horizontal="right" vertical="center" indent="1"/>
    </xf>
    <xf numFmtId="0" fontId="1" fillId="0" borderId="0" xfId="0" applyFont="1" applyAlignment="1">
      <alignment horizontal="right" vertical="center" wrapText="1" indent="1"/>
    </xf>
    <xf numFmtId="0" fontId="1" fillId="0" borderId="59" xfId="0" applyFont="1" applyBorder="1" applyAlignment="1">
      <alignment horizontal="right" vertical="center" wrapText="1" indent="1"/>
    </xf>
    <xf numFmtId="0" fontId="39" fillId="4" borderId="0" xfId="1" applyFont="1" applyFill="1" applyAlignment="1">
      <alignment horizontal="left" vertical="top" wrapText="1"/>
    </xf>
    <xf numFmtId="0" fontId="39" fillId="4" borderId="0" xfId="1" applyFont="1" applyFill="1" applyAlignment="1">
      <alignment horizontal="left" wrapText="1"/>
    </xf>
    <xf numFmtId="0" fontId="0" fillId="4" borderId="7" xfId="8" applyFont="1" applyFill="1" applyBorder="1" applyAlignment="1">
      <alignment horizontal="left" vertical="center"/>
    </xf>
    <xf numFmtId="0" fontId="0" fillId="4" borderId="8" xfId="8" applyFont="1" applyFill="1" applyBorder="1" applyAlignment="1">
      <alignment horizontal="left" vertical="center"/>
    </xf>
    <xf numFmtId="0" fontId="0" fillId="4" borderId="12" xfId="8" applyFont="1" applyFill="1" applyBorder="1" applyAlignment="1">
      <alignment horizontal="left" vertical="center"/>
    </xf>
    <xf numFmtId="0" fontId="13" fillId="3" borderId="43" xfId="1" applyFont="1" applyFill="1" applyBorder="1" applyAlignment="1" applyProtection="1">
      <alignment horizontal="center" vertical="center"/>
      <protection locked="0"/>
    </xf>
    <xf numFmtId="0" fontId="13" fillId="3" borderId="19" xfId="1" applyFont="1" applyFill="1" applyBorder="1" applyAlignment="1" applyProtection="1">
      <alignment horizontal="center" vertical="center"/>
      <protection locked="0"/>
    </xf>
    <xf numFmtId="168" fontId="13" fillId="0" borderId="13" xfId="1" applyNumberFormat="1" applyFont="1" applyBorder="1" applyAlignment="1" applyProtection="1">
      <alignment horizontal="center" vertical="center"/>
      <protection locked="0"/>
    </xf>
    <xf numFmtId="168" fontId="13" fillId="0" borderId="25" xfId="1" applyNumberFormat="1" applyFont="1" applyBorder="1" applyAlignment="1" applyProtection="1">
      <alignment horizontal="center" vertical="center"/>
      <protection locked="0"/>
    </xf>
    <xf numFmtId="168" fontId="13" fillId="4" borderId="25" xfId="1" applyNumberFormat="1" applyFont="1" applyFill="1" applyBorder="1" applyAlignment="1" applyProtection="1">
      <alignment horizontal="center" vertical="center"/>
      <protection locked="0"/>
    </xf>
    <xf numFmtId="0" fontId="13" fillId="4" borderId="11" xfId="8" applyFont="1" applyFill="1" applyBorder="1" applyAlignment="1">
      <alignment horizontal="left" vertical="center"/>
    </xf>
    <xf numFmtId="0" fontId="13" fillId="4" borderId="40" xfId="8" applyFont="1" applyFill="1" applyBorder="1" applyAlignment="1">
      <alignment horizontal="left" vertical="center"/>
    </xf>
    <xf numFmtId="0" fontId="13" fillId="4" borderId="26" xfId="8" applyFont="1" applyFill="1" applyBorder="1" applyAlignment="1">
      <alignment horizontal="left" vertical="center"/>
    </xf>
    <xf numFmtId="0" fontId="13" fillId="4" borderId="27" xfId="8" applyFont="1" applyFill="1" applyBorder="1" applyAlignment="1">
      <alignment horizontal="left" vertical="center"/>
    </xf>
    <xf numFmtId="0" fontId="13" fillId="4" borderId="103" xfId="8" applyFont="1" applyFill="1" applyBorder="1" applyAlignment="1">
      <alignment horizontal="left" vertical="center"/>
    </xf>
    <xf numFmtId="0" fontId="54" fillId="0" borderId="3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61" xfId="0" applyFont="1" applyBorder="1" applyAlignment="1">
      <alignment horizontal="center" vertical="center" wrapText="1"/>
    </xf>
    <xf numFmtId="44" fontId="52" fillId="5" borderId="0" xfId="12" applyFont="1" applyFill="1" applyBorder="1" applyAlignment="1" applyProtection="1">
      <alignment horizontal="center" vertical="center"/>
      <protection hidden="1"/>
    </xf>
    <xf numFmtId="0" fontId="5" fillId="4" borderId="0" xfId="1" applyFont="1" applyFill="1" applyAlignment="1">
      <alignment horizontal="left" vertical="center"/>
    </xf>
    <xf numFmtId="0" fontId="57" fillId="0" borderId="20" xfId="14" applyFont="1" applyBorder="1" applyAlignment="1" applyProtection="1">
      <protection locked="0"/>
    </xf>
    <xf numFmtId="0" fontId="57" fillId="0" borderId="22" xfId="14" applyFont="1" applyBorder="1" applyAlignment="1" applyProtection="1">
      <protection locked="0"/>
    </xf>
    <xf numFmtId="0" fontId="49" fillId="19" borderId="2" xfId="0" applyFont="1" applyFill="1" applyBorder="1" applyAlignment="1">
      <alignment horizontal="center" vertical="center"/>
    </xf>
    <xf numFmtId="0" fontId="63" fillId="16" borderId="31" xfId="0" applyFont="1" applyFill="1" applyBorder="1" applyAlignment="1" applyProtection="1">
      <alignment horizontal="center" vertical="center" textRotation="90"/>
      <protection hidden="1"/>
    </xf>
    <xf numFmtId="0" fontId="10" fillId="12" borderId="102" xfId="0" applyFont="1" applyFill="1" applyBorder="1" applyAlignment="1" applyProtection="1">
      <alignment horizontal="center" vertical="center"/>
      <protection hidden="1"/>
    </xf>
    <xf numFmtId="0" fontId="10" fillId="12" borderId="38" xfId="0" applyFont="1" applyFill="1" applyBorder="1" applyAlignment="1" applyProtection="1">
      <alignment horizontal="center" vertical="center"/>
      <protection hidden="1"/>
    </xf>
    <xf numFmtId="0" fontId="10" fillId="12" borderId="60" xfId="0" applyFont="1" applyFill="1" applyBorder="1" applyAlignment="1" applyProtection="1">
      <alignment horizontal="center" vertical="center"/>
      <protection hidden="1"/>
    </xf>
    <xf numFmtId="0" fontId="10" fillId="12" borderId="39" xfId="0" applyFont="1" applyFill="1" applyBorder="1" applyAlignment="1" applyProtection="1">
      <alignment horizontal="center" vertical="center"/>
      <protection hidden="1"/>
    </xf>
    <xf numFmtId="0" fontId="54" fillId="0" borderId="36" xfId="0" applyFont="1" applyBorder="1" applyAlignment="1" applyProtection="1">
      <alignment horizontal="center" vertical="center" wrapText="1"/>
      <protection hidden="1"/>
    </xf>
    <xf numFmtId="0" fontId="54" fillId="0" borderId="54" xfId="0" applyFont="1" applyBorder="1" applyAlignment="1" applyProtection="1">
      <alignment horizontal="center" vertical="center" wrapText="1"/>
      <protection hidden="1"/>
    </xf>
    <xf numFmtId="0" fontId="54" fillId="0" borderId="61" xfId="0" applyFont="1" applyBorder="1" applyAlignment="1" applyProtection="1">
      <alignment horizontal="center" vertical="center" wrapText="1"/>
      <protection hidden="1"/>
    </xf>
    <xf numFmtId="0" fontId="61" fillId="7" borderId="46" xfId="0" applyFont="1" applyFill="1" applyBorder="1" applyAlignment="1">
      <alignment horizontal="center" vertical="center" wrapText="1"/>
    </xf>
    <xf numFmtId="0" fontId="61" fillId="7" borderId="48" xfId="0" applyFont="1" applyFill="1" applyBorder="1" applyAlignment="1">
      <alignment horizontal="center" vertical="center" wrapText="1"/>
    </xf>
    <xf numFmtId="0" fontId="54" fillId="0" borderId="134" xfId="0" applyFont="1" applyBorder="1" applyAlignment="1">
      <alignment horizontal="left" vertical="center" wrapText="1"/>
    </xf>
    <xf numFmtId="0" fontId="54" fillId="0" borderId="121" xfId="0" applyFont="1" applyBorder="1" applyAlignment="1">
      <alignment horizontal="left" vertical="center" wrapText="1"/>
    </xf>
    <xf numFmtId="0" fontId="54" fillId="0" borderId="141" xfId="0" applyFont="1" applyBorder="1" applyAlignment="1">
      <alignment horizontal="left" vertical="center" wrapText="1"/>
    </xf>
    <xf numFmtId="0" fontId="57" fillId="0" borderId="80" xfId="14" applyFont="1" applyBorder="1" applyAlignment="1" applyProtection="1">
      <protection locked="0"/>
    </xf>
    <xf numFmtId="0" fontId="0" fillId="0" borderId="81" xfId="14" applyFont="1" applyBorder="1" applyAlignment="1" applyProtection="1">
      <protection locked="0"/>
    </xf>
    <xf numFmtId="0" fontId="0" fillId="0" borderId="22" xfId="14" applyFont="1" applyBorder="1" applyAlignment="1" applyProtection="1">
      <protection locked="0"/>
    </xf>
    <xf numFmtId="0" fontId="57" fillId="0" borderId="20" xfId="0" applyFont="1" applyBorder="1" applyProtection="1">
      <protection locked="0"/>
    </xf>
    <xf numFmtId="0" fontId="0" fillId="0" borderId="22" xfId="0" applyBorder="1" applyProtection="1">
      <protection locked="0"/>
    </xf>
    <xf numFmtId="0" fontId="57" fillId="0" borderId="63" xfId="0" applyFont="1" applyBorder="1" applyProtection="1">
      <protection locked="0"/>
    </xf>
    <xf numFmtId="0" fontId="0" fillId="0" borderId="64" xfId="0" applyBorder="1" applyProtection="1">
      <protection locked="0"/>
    </xf>
    <xf numFmtId="0" fontId="10" fillId="5" borderId="65" xfId="0" applyFont="1" applyFill="1" applyBorder="1" applyAlignment="1">
      <alignment horizontal="center" vertical="center" wrapText="1"/>
    </xf>
    <xf numFmtId="0" fontId="10" fillId="5" borderId="68" xfId="0" applyFont="1" applyFill="1" applyBorder="1" applyAlignment="1">
      <alignment horizontal="center" vertical="center" wrapText="1"/>
    </xf>
    <xf numFmtId="0" fontId="61" fillId="5" borderId="46" xfId="0" applyFont="1" applyFill="1" applyBorder="1" applyAlignment="1" applyProtection="1">
      <alignment horizontal="center" vertical="center" wrapText="1"/>
      <protection hidden="1"/>
    </xf>
    <xf numFmtId="0" fontId="61" fillId="5" borderId="48" xfId="0" applyFont="1" applyFill="1" applyBorder="1" applyAlignment="1" applyProtection="1">
      <alignment horizontal="center" vertical="center" wrapText="1"/>
      <protection hidden="1"/>
    </xf>
    <xf numFmtId="0" fontId="61" fillId="7" borderId="47" xfId="0" applyFont="1" applyFill="1" applyBorder="1" applyAlignment="1">
      <alignment horizontal="center" vertical="center"/>
    </xf>
    <xf numFmtId="0" fontId="61" fillId="5" borderId="46" xfId="0" applyFont="1" applyFill="1" applyBorder="1" applyAlignment="1">
      <alignment horizontal="center" vertical="center" wrapText="1"/>
    </xf>
    <xf numFmtId="0" fontId="61" fillId="5" borderId="113"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8" xfId="0" applyFont="1" applyFill="1" applyBorder="1" applyAlignment="1">
      <alignment horizontal="center" vertical="center"/>
    </xf>
    <xf numFmtId="0" fontId="10" fillId="12" borderId="131" xfId="0" applyFont="1" applyFill="1" applyBorder="1" applyAlignment="1" applyProtection="1">
      <alignment horizontal="center" vertical="center"/>
      <protection hidden="1"/>
    </xf>
    <xf numFmtId="0" fontId="10" fillId="12" borderId="132" xfId="0" applyFont="1" applyFill="1" applyBorder="1" applyAlignment="1" applyProtection="1">
      <alignment horizontal="center" vertical="center"/>
      <protection hidden="1"/>
    </xf>
    <xf numFmtId="0" fontId="49" fillId="19" borderId="47" xfId="0" applyFont="1" applyFill="1" applyBorder="1" applyAlignment="1">
      <alignment horizontal="center" vertical="center"/>
    </xf>
    <xf numFmtId="0" fontId="10" fillId="5" borderId="36"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27" fillId="5" borderId="69" xfId="0" applyFont="1" applyFill="1" applyBorder="1" applyAlignment="1">
      <alignment horizontal="center" vertical="center" wrapText="1"/>
    </xf>
    <xf numFmtId="0" fontId="10" fillId="5" borderId="46" xfId="0" applyFont="1" applyFill="1" applyBorder="1" applyAlignment="1">
      <alignment horizontal="center" vertical="center"/>
    </xf>
    <xf numFmtId="0" fontId="10" fillId="5" borderId="47" xfId="0" applyFont="1" applyFill="1" applyBorder="1" applyAlignment="1">
      <alignment horizontal="center" vertical="center"/>
    </xf>
    <xf numFmtId="0" fontId="10" fillId="5" borderId="48" xfId="0" applyFont="1" applyFill="1" applyBorder="1" applyAlignment="1">
      <alignment horizontal="center" vertical="center"/>
    </xf>
    <xf numFmtId="0" fontId="1" fillId="5" borderId="126" xfId="0" applyFont="1" applyFill="1" applyBorder="1" applyAlignment="1">
      <alignment horizontal="left" vertical="center" wrapText="1"/>
    </xf>
    <xf numFmtId="0" fontId="1" fillId="5" borderId="127" xfId="0" applyFont="1" applyFill="1" applyBorder="1" applyAlignment="1">
      <alignment horizontal="left" vertical="center" wrapText="1"/>
    </xf>
    <xf numFmtId="0" fontId="2" fillId="0" borderId="114" xfId="14" applyFont="1" applyBorder="1" applyAlignment="1" applyProtection="1">
      <protection locked="0"/>
    </xf>
    <xf numFmtId="0" fontId="2" fillId="0" borderId="115" xfId="14" applyFont="1" applyBorder="1" applyAlignment="1" applyProtection="1">
      <protection locked="0"/>
    </xf>
    <xf numFmtId="0" fontId="2" fillId="0" borderId="115" xfId="0" applyFont="1" applyBorder="1" applyProtection="1">
      <protection locked="0"/>
    </xf>
    <xf numFmtId="0" fontId="2" fillId="0" borderId="116" xfId="0" applyFont="1" applyBorder="1" applyProtection="1">
      <protection locked="0"/>
    </xf>
    <xf numFmtId="0" fontId="57" fillId="0" borderId="81" xfId="14" applyFont="1" applyBorder="1" applyAlignment="1" applyProtection="1">
      <protection locked="0"/>
    </xf>
    <xf numFmtId="0" fontId="1" fillId="5" borderId="66" xfId="0" applyFont="1" applyFill="1" applyBorder="1" applyAlignment="1">
      <alignment horizontal="left" vertical="center" wrapText="1"/>
    </xf>
    <xf numFmtId="0" fontId="1" fillId="5" borderId="69" xfId="0" applyFont="1" applyFill="1" applyBorder="1" applyAlignment="1">
      <alignment horizontal="left" vertical="center" wrapText="1"/>
    </xf>
    <xf numFmtId="0" fontId="57" fillId="0" borderId="64" xfId="0" applyFont="1" applyBorder="1" applyProtection="1">
      <protection locked="0"/>
    </xf>
    <xf numFmtId="0" fontId="57" fillId="0" borderId="22" xfId="0" applyFont="1" applyBorder="1" applyProtection="1">
      <protection locked="0"/>
    </xf>
    <xf numFmtId="0" fontId="10" fillId="12" borderId="136" xfId="0" applyFont="1" applyFill="1" applyBorder="1" applyAlignment="1" applyProtection="1">
      <alignment horizontal="center" vertical="center"/>
      <protection hidden="1"/>
    </xf>
    <xf numFmtId="0" fontId="10" fillId="12" borderId="104" xfId="0" applyFont="1" applyFill="1" applyBorder="1" applyAlignment="1" applyProtection="1">
      <alignment horizontal="center" vertical="center"/>
      <protection hidden="1"/>
    </xf>
    <xf numFmtId="0" fontId="61" fillId="7" borderId="46" xfId="0" applyFont="1" applyFill="1" applyBorder="1" applyAlignment="1" applyProtection="1">
      <alignment horizontal="center" vertical="center" wrapText="1"/>
      <protection hidden="1"/>
    </xf>
    <xf numFmtId="0" fontId="61" fillId="7" borderId="48" xfId="0" applyFont="1" applyFill="1" applyBorder="1" applyAlignment="1" applyProtection="1">
      <alignment horizontal="center" vertical="center" wrapText="1"/>
      <protection hidden="1"/>
    </xf>
    <xf numFmtId="0" fontId="54" fillId="0" borderId="36" xfId="0" applyFont="1" applyBorder="1" applyAlignment="1" applyProtection="1">
      <alignment horizontal="left" vertical="center" wrapText="1"/>
      <protection hidden="1"/>
    </xf>
    <xf numFmtId="0" fontId="54" fillId="0" borderId="54" xfId="0" applyFont="1" applyBorder="1" applyAlignment="1" applyProtection="1">
      <alignment horizontal="left" vertical="center" wrapText="1"/>
      <protection hidden="1"/>
    </xf>
    <xf numFmtId="0" fontId="54" fillId="0" borderId="61" xfId="0" applyFont="1" applyBorder="1" applyAlignment="1" applyProtection="1">
      <alignment horizontal="left" vertical="center" wrapText="1"/>
      <protection hidden="1"/>
    </xf>
    <xf numFmtId="0" fontId="10" fillId="5" borderId="65" xfId="0" applyFont="1" applyFill="1" applyBorder="1" applyAlignment="1">
      <alignment horizontal="left" vertical="center" wrapText="1"/>
    </xf>
    <xf numFmtId="0" fontId="10" fillId="5" borderId="68" xfId="0" applyFont="1" applyFill="1" applyBorder="1" applyAlignment="1">
      <alignment horizontal="left" vertical="center" wrapText="1"/>
    </xf>
    <xf numFmtId="0" fontId="0" fillId="5" borderId="90" xfId="0" applyFill="1" applyBorder="1" applyAlignment="1">
      <alignment horizontal="center" vertical="center" wrapText="1"/>
    </xf>
    <xf numFmtId="0" fontId="54" fillId="0" borderId="143" xfId="0" applyFont="1" applyBorder="1" applyAlignment="1" applyProtection="1">
      <alignment horizontal="left" vertical="center" wrapText="1"/>
      <protection hidden="1"/>
    </xf>
    <xf numFmtId="8" fontId="61" fillId="7" borderId="46" xfId="0" applyNumberFormat="1" applyFont="1" applyFill="1" applyBorder="1" applyAlignment="1">
      <alignment horizontal="left" vertical="center"/>
    </xf>
    <xf numFmtId="8" fontId="61" fillId="7" borderId="47" xfId="0" applyNumberFormat="1" applyFont="1" applyFill="1" applyBorder="1" applyAlignment="1">
      <alignment horizontal="left" vertical="center"/>
    </xf>
    <xf numFmtId="8" fontId="61" fillId="7" borderId="48" xfId="0" applyNumberFormat="1" applyFont="1" applyFill="1" applyBorder="1" applyAlignment="1">
      <alignment horizontal="left" vertical="center"/>
    </xf>
    <xf numFmtId="0" fontId="1" fillId="8" borderId="33" xfId="0" applyFont="1" applyFill="1" applyBorder="1" applyAlignment="1">
      <alignment horizontal="center" vertical="center" wrapText="1"/>
    </xf>
    <xf numFmtId="0" fontId="1" fillId="8" borderId="34" xfId="0" applyFont="1" applyFill="1" applyBorder="1" applyAlignment="1">
      <alignment horizontal="center" vertical="center" wrapText="1"/>
    </xf>
    <xf numFmtId="0" fontId="72" fillId="0" borderId="0" xfId="0" applyFont="1" applyAlignment="1">
      <alignment horizontal="left" vertical="top"/>
    </xf>
    <xf numFmtId="0" fontId="0" fillId="4" borderId="38" xfId="0" applyFill="1" applyBorder="1" applyAlignment="1">
      <alignment horizontal="center"/>
    </xf>
    <xf numFmtId="0" fontId="0" fillId="4" borderId="0" xfId="0" applyFill="1" applyAlignment="1">
      <alignment horizontal="center"/>
    </xf>
    <xf numFmtId="0" fontId="0" fillId="4" borderId="39" xfId="0" applyFill="1" applyBorder="1" applyAlignment="1">
      <alignment horizontal="center"/>
    </xf>
    <xf numFmtId="0" fontId="72" fillId="0" borderId="0" xfId="0" applyFont="1" applyAlignment="1">
      <alignment horizontal="left" vertical="center"/>
    </xf>
  </cellXfs>
  <cellStyles count="15">
    <cellStyle name="Lien hypertexte" xfId="14" builtinId="8"/>
    <cellStyle name="Milliers" xfId="13" builtinId="3"/>
    <cellStyle name="Milliers 2" xfId="11" xr:uid="{A285EE25-35B7-4A3F-B7B3-6201761DFA54}"/>
    <cellStyle name="Monétaire" xfId="12" builtinId="4"/>
    <cellStyle name="Monétaire 2" xfId="5" xr:uid="{B793D127-6AFF-49BA-B207-60E3D35C79A5}"/>
    <cellStyle name="Normal" xfId="0" builtinId="0"/>
    <cellStyle name="Normal 13" xfId="9" xr:uid="{18490972-2170-4EF4-B17D-EE99B7277F16}"/>
    <cellStyle name="Normal 2" xfId="3" xr:uid="{C296A566-E61B-454E-AA78-3C4FCD9C19C5}"/>
    <cellStyle name="Normal 2 2" xfId="4" xr:uid="{D21271CC-00F8-4486-8A9D-9A8702D9E18B}"/>
    <cellStyle name="Normal 2 2 2" xfId="1" xr:uid="{722B7E35-151E-4721-A9DA-B4FA31E1B5BE}"/>
    <cellStyle name="Normal 3" xfId="2" xr:uid="{2DC1F20A-4D00-44D0-A366-965FBAE392BA}"/>
    <cellStyle name="Normal 3 2" xfId="7" xr:uid="{CB438A67-559F-458A-A54F-720581831194}"/>
    <cellStyle name="Normal 3 2 2" xfId="8" xr:uid="{DE3E0841-FBA6-420D-89CF-171E3CAA34E5}"/>
    <cellStyle name="Pourcentage 2" xfId="6" xr:uid="{0FF211F5-432A-4871-9DC6-0F27D2BE9437}"/>
    <cellStyle name="Pourcentage 2 2" xfId="10" xr:uid="{180DCB81-9E7C-4971-ABEA-E380434265EE}"/>
  </cellStyles>
  <dxfs count="0"/>
  <tableStyles count="0" defaultTableStyle="TableStyleMedium2" defaultPivotStyle="PivotStyleLight16"/>
  <colors>
    <mruColors>
      <color rgb="FF480048"/>
      <color rgb="FF08123E"/>
      <color rgb="FFFF00FF"/>
      <color rgb="FFCC9900"/>
      <color rgb="FFDB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66503</xdr:colOff>
      <xdr:row>0</xdr:row>
      <xdr:rowOff>106102</xdr:rowOff>
    </xdr:from>
    <xdr:to>
      <xdr:col>3</xdr:col>
      <xdr:colOff>179522</xdr:colOff>
      <xdr:row>3</xdr:row>
      <xdr:rowOff>142874</xdr:rowOff>
    </xdr:to>
    <xdr:pic>
      <xdr:nvPicPr>
        <xdr:cNvPr id="4" name="Image 3">
          <a:extLst>
            <a:ext uri="{FF2B5EF4-FFF2-40B4-BE49-F238E27FC236}">
              <a16:creationId xmlns:a16="http://schemas.microsoft.com/office/drawing/2014/main" id="{4DA9D95B-26B4-5F1A-7157-26430486B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78" y="106102"/>
          <a:ext cx="1449694" cy="693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45881</xdr:colOff>
      <xdr:row>0</xdr:row>
      <xdr:rowOff>76265</xdr:rowOff>
    </xdr:from>
    <xdr:to>
      <xdr:col>1</xdr:col>
      <xdr:colOff>1395623</xdr:colOff>
      <xdr:row>3</xdr:row>
      <xdr:rowOff>113000</xdr:rowOff>
    </xdr:to>
    <xdr:pic>
      <xdr:nvPicPr>
        <xdr:cNvPr id="2" name="Image 1">
          <a:extLst>
            <a:ext uri="{FF2B5EF4-FFF2-40B4-BE49-F238E27FC236}">
              <a16:creationId xmlns:a16="http://schemas.microsoft.com/office/drawing/2014/main" id="{7DCDCB42-3268-41E6-81A0-036DA6DCF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540" y="76265"/>
          <a:ext cx="1349742" cy="7002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1625054</xdr:colOff>
      <xdr:row>4</xdr:row>
      <xdr:rowOff>102177</xdr:rowOff>
    </xdr:to>
    <xdr:pic>
      <xdr:nvPicPr>
        <xdr:cNvPr id="3" name="Image 2">
          <a:extLst>
            <a:ext uri="{FF2B5EF4-FFF2-40B4-BE49-F238E27FC236}">
              <a16:creationId xmlns:a16="http://schemas.microsoft.com/office/drawing/2014/main" id="{3DA7D72B-3D8F-4D66-9CF8-D092564E8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6200"/>
          <a:ext cx="2123932" cy="10183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5</xdr:row>
      <xdr:rowOff>0</xdr:rowOff>
    </xdr:from>
    <xdr:to>
      <xdr:col>4</xdr:col>
      <xdr:colOff>0</xdr:colOff>
      <xdr:row>5</xdr:row>
      <xdr:rowOff>180975</xdr:rowOff>
    </xdr:to>
    <xdr:sp macro="" textlink="">
      <xdr:nvSpPr>
        <xdr:cNvPr id="3" name="Flèche : droite 2">
          <a:extLst>
            <a:ext uri="{FF2B5EF4-FFF2-40B4-BE49-F238E27FC236}">
              <a16:creationId xmlns:a16="http://schemas.microsoft.com/office/drawing/2014/main" id="{00000000-0008-0000-0700-000003000000}"/>
            </a:ext>
          </a:extLst>
        </xdr:cNvPr>
        <xdr:cNvSpPr/>
      </xdr:nvSpPr>
      <xdr:spPr>
        <a:xfrm>
          <a:off x="1790699" y="2924175"/>
          <a:ext cx="5400000" cy="180975"/>
        </a:xfrm>
        <a:prstGeom prst="right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MS_Dossiers/Fin_corpo/Mod&#232;les_fin_corpo/Corporatif/13-%20Risque/Formulaire%20Cote%20de%20risque/Formulaire%20Cote%20de%20risque%20-%20Banque%20d'affaire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2018/PROCESSUS%20ET%20PROC&#201;DURES/GESTION%20DU%20RISQUE/Tableau%20de%20suivi%20-%20gestion%20de%20risque.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sodecgouvqcca-my.sharepoint.com/personal/isabelle_gentes_sodec_gouv_qc_ca/Documents/Bureau/Programmes%20Musique%20Spectacle/Grille%20d'&#233;valuation%20de%20la%20sant&#233;%20financi&#232;re.xlsx" TargetMode="External"/><Relationship Id="rId2" Type="http://schemas.microsoft.com/office/2019/04/relationships/externalLinkLongPath" Target="/sites/GRP-Directiondudveloppementstratgique/Programmes/Aide%20aux%20entreprises%20en%20musique/Chantier%20musique%20(2023-2024)/Docs%20de%20r&#233;flexion%20ou%20de%20travail/14%20Phase%201%20Mise%20en%20ligne/Grille%20d'&#233;valuation%20de%20la%20sant&#233;%20financi&#232;re.xlsx?8CEA243B" TargetMode="External"/><Relationship Id="rId1" Type="http://schemas.openxmlformats.org/officeDocument/2006/relationships/externalLinkPath" Target="file:///\\8CEA243B\Grille%20d'&#233;valuation%20de%20la%20sant&#233;%20financi&#232;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que FINANCEMENT"/>
      <sheetName val="Matrice de choix"/>
      <sheetName val="Données"/>
      <sheetName val="Validation"/>
      <sheetName val="Pour liste DPF"/>
      <sheetName val="Pour liste CERTIF"/>
      <sheetName val="Pour liste DPF+CERTI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mmaire EFs"/>
      <sheetName val="États financiers"/>
      <sheetName val="Grille"/>
      <sheetName val="Matrice de choix"/>
      <sheetName val="Donné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C7D8-3D93-4BE4-BEBC-DC8B0AF26395}">
  <sheetPr>
    <tabColor theme="0" tint="-0.34998626667073579"/>
  </sheetPr>
  <dimension ref="A1:Q34"/>
  <sheetViews>
    <sheetView topLeftCell="A4" zoomScale="91" zoomScaleNormal="91" workbookViewId="0">
      <selection activeCell="C18" sqref="C18"/>
    </sheetView>
  </sheetViews>
  <sheetFormatPr baseColWidth="10" defaultColWidth="0" defaultRowHeight="15.05" zeroHeight="1" x14ac:dyDescent="0.3"/>
  <cols>
    <col min="1" max="1" width="1.5546875" style="238" customWidth="1"/>
    <col min="2" max="2" width="4" style="238" customWidth="1"/>
    <col min="3" max="3" width="15.44140625" style="238" customWidth="1"/>
    <col min="4" max="4" width="22" style="238" customWidth="1"/>
    <col min="5" max="5" width="4.44140625" style="238" customWidth="1"/>
    <col min="6" max="6" width="1.5546875" style="238" customWidth="1"/>
    <col min="7" max="8" width="21.44140625" style="238" customWidth="1"/>
    <col min="9" max="10" width="1.5546875" style="238" customWidth="1"/>
    <col min="11" max="11" width="42.44140625" style="238" customWidth="1"/>
    <col min="12" max="13" width="1.5546875" style="238" customWidth="1"/>
    <col min="14" max="14" width="42.44140625" style="238" customWidth="1"/>
    <col min="15" max="15" width="1.5546875" style="238" customWidth="1"/>
    <col min="16" max="17" width="3.21875" style="238" customWidth="1"/>
    <col min="18" max="16384" width="11.44140625" style="238" hidden="1"/>
  </cols>
  <sheetData>
    <row r="1" spans="1:16" s="234" customFormat="1" x14ac:dyDescent="0.3">
      <c r="A1" s="4"/>
      <c r="B1" s="4"/>
      <c r="C1" s="4"/>
      <c r="D1" s="4"/>
      <c r="E1" s="4"/>
      <c r="F1" s="4"/>
      <c r="G1" s="4"/>
      <c r="H1" s="4"/>
      <c r="I1" s="4"/>
      <c r="J1" s="4"/>
      <c r="K1" s="4"/>
      <c r="L1" s="4"/>
      <c r="M1" s="4"/>
      <c r="N1" s="4"/>
      <c r="O1" s="4"/>
      <c r="P1" s="4"/>
    </row>
    <row r="2" spans="1:16" s="234" customFormat="1" ht="18.649999999999999" customHeight="1" x14ac:dyDescent="0.3">
      <c r="A2" s="4"/>
      <c r="B2" s="4"/>
      <c r="C2" s="4"/>
      <c r="D2" s="4"/>
      <c r="E2" s="4"/>
      <c r="F2" s="4"/>
      <c r="G2" s="4"/>
      <c r="H2" s="4"/>
      <c r="I2" s="4"/>
      <c r="J2" s="4"/>
      <c r="K2" s="4"/>
      <c r="L2" s="4"/>
      <c r="M2" s="4"/>
      <c r="N2" s="4"/>
      <c r="O2" s="96" t="s">
        <v>0</v>
      </c>
      <c r="P2" s="96"/>
    </row>
    <row r="3" spans="1:16" s="234" customFormat="1" ht="18.350000000000001" x14ac:dyDescent="0.3">
      <c r="A3" s="4"/>
      <c r="B3" s="4"/>
      <c r="C3"/>
      <c r="D3" s="4"/>
      <c r="E3" s="4"/>
      <c r="F3" s="4"/>
      <c r="G3" s="4"/>
      <c r="H3" s="4"/>
      <c r="I3" s="4"/>
      <c r="J3" s="4"/>
      <c r="K3" s="4"/>
      <c r="L3" s="4"/>
      <c r="M3" s="4"/>
      <c r="N3" s="4"/>
      <c r="O3" s="96" t="s">
        <v>1</v>
      </c>
      <c r="P3"/>
    </row>
    <row r="4" spans="1:16" s="234" customFormat="1" ht="15.75" x14ac:dyDescent="0.3">
      <c r="A4" s="4"/>
      <c r="B4" s="4"/>
      <c r="C4" s="4"/>
      <c r="D4" s="5"/>
      <c r="E4" s="4"/>
      <c r="F4" s="4"/>
      <c r="G4" s="4"/>
      <c r="H4" s="4"/>
      <c r="I4" s="4"/>
      <c r="J4" s="4"/>
      <c r="K4" s="4"/>
      <c r="L4" s="6"/>
      <c r="M4" s="4"/>
      <c r="N4" s="4"/>
      <c r="O4" s="6"/>
      <c r="P4" s="4"/>
    </row>
    <row r="5" spans="1:16" s="234" customFormat="1" ht="26.2" customHeight="1" x14ac:dyDescent="0.3">
      <c r="A5" s="528" t="s">
        <v>2</v>
      </c>
      <c r="B5" s="528"/>
      <c r="C5" s="528"/>
      <c r="D5" s="528"/>
      <c r="E5" s="528"/>
      <c r="F5" s="528"/>
      <c r="G5" s="528"/>
      <c r="H5" s="528"/>
      <c r="I5" s="528"/>
      <c r="J5" s="528"/>
      <c r="K5" s="528"/>
      <c r="L5" s="528"/>
      <c r="M5" s="528"/>
      <c r="N5" s="528"/>
      <c r="O5" s="528"/>
      <c r="P5" s="528"/>
    </row>
    <row r="6" spans="1:16" s="234" customFormat="1" ht="10" customHeight="1" x14ac:dyDescent="0.6">
      <c r="A6" s="4"/>
      <c r="B6" s="4"/>
      <c r="C6" s="4"/>
      <c r="D6" s="4"/>
      <c r="E6" s="4"/>
      <c r="F6" s="4"/>
      <c r="G6" s="4"/>
      <c r="H6" s="4"/>
      <c r="I6" s="4"/>
      <c r="J6" s="4"/>
      <c r="K6" s="4"/>
      <c r="L6" s="7"/>
      <c r="M6" s="12"/>
      <c r="N6" s="4"/>
      <c r="O6" s="7"/>
      <c r="P6" s="4"/>
    </row>
    <row r="7" spans="1:16" s="234" customFormat="1" ht="35.200000000000003" customHeight="1" x14ac:dyDescent="0.3">
      <c r="A7" s="4"/>
      <c r="B7" s="524" t="s">
        <v>3</v>
      </c>
      <c r="C7" s="525"/>
      <c r="D7" s="525"/>
      <c r="E7" s="206"/>
      <c r="F7" s="514" t="s">
        <v>4</v>
      </c>
      <c r="G7" s="514"/>
      <c r="H7" s="514"/>
      <c r="I7" s="514"/>
      <c r="J7" s="206"/>
      <c r="K7" s="520" t="s">
        <v>5</v>
      </c>
      <c r="L7" s="206"/>
      <c r="M7" s="1"/>
      <c r="N7" s="514" t="s">
        <v>6</v>
      </c>
      <c r="O7" s="198"/>
      <c r="P7" s="233"/>
    </row>
    <row r="8" spans="1:16" s="234" customFormat="1" ht="32.1" customHeight="1" x14ac:dyDescent="0.3">
      <c r="A8" s="4"/>
      <c r="B8" s="208"/>
      <c r="C8" s="209"/>
      <c r="D8"/>
      <c r="E8" s="209"/>
      <c r="F8" s="515"/>
      <c r="G8" s="515"/>
      <c r="H8" s="515"/>
      <c r="I8" s="515"/>
      <c r="J8" s="207"/>
      <c r="K8" s="521"/>
      <c r="L8" s="207"/>
      <c r="M8" s="199"/>
      <c r="N8" s="515"/>
      <c r="O8" s="199"/>
      <c r="P8" s="4"/>
    </row>
    <row r="9" spans="1:16" s="234" customFormat="1" ht="14.25" customHeight="1" x14ac:dyDescent="0.3">
      <c r="A9" s="4"/>
      <c r="B9" s="210"/>
      <c r="C9" s="4"/>
      <c r="D9" s="14"/>
      <c r="E9" s="4"/>
      <c r="F9" s="4"/>
      <c r="G9" s="199"/>
      <c r="H9" s="199"/>
      <c r="I9" s="199"/>
      <c r="J9" s="207"/>
      <c r="K9" s="207"/>
      <c r="L9" s="207"/>
      <c r="M9" s="199"/>
      <c r="N9" s="199"/>
      <c r="O9" s="199"/>
      <c r="P9" s="4"/>
    </row>
    <row r="10" spans="1:16" s="234" customFormat="1" ht="56.15" customHeight="1" x14ac:dyDescent="0.3">
      <c r="A10" s="4"/>
      <c r="B10" s="526" t="s">
        <v>7</v>
      </c>
      <c r="C10" s="527"/>
      <c r="D10" s="527"/>
      <c r="E10" s="4"/>
      <c r="F10" s="227"/>
      <c r="G10" s="517" t="s">
        <v>8</v>
      </c>
      <c r="H10" s="518"/>
      <c r="I10" s="518"/>
      <c r="J10" s="518"/>
      <c r="K10" s="518"/>
      <c r="L10" s="518"/>
      <c r="M10" s="518"/>
      <c r="N10" s="519"/>
      <c r="O10" s="228"/>
      <c r="P10" s="4"/>
    </row>
    <row r="11" spans="1:16" s="234" customFormat="1" ht="15.05" customHeight="1" x14ac:dyDescent="0.3">
      <c r="A11" s="4"/>
      <c r="B11" s="210"/>
      <c r="C11" s="4"/>
      <c r="D11" s="211"/>
      <c r="E11" s="4"/>
      <c r="F11"/>
      <c r="G11" s="232"/>
      <c r="H11" s="232"/>
      <c r="I11" s="230"/>
      <c r="J11" s="230"/>
      <c r="K11" s="232"/>
      <c r="L11" s="230"/>
      <c r="M11" s="230"/>
      <c r="N11" s="232"/>
      <c r="O11" s="229"/>
      <c r="P11" s="4"/>
    </row>
    <row r="12" spans="1:16" s="235" customFormat="1" ht="134.19999999999999" customHeight="1" x14ac:dyDescent="0.3">
      <c r="A12" s="184"/>
      <c r="B12" s="213"/>
      <c r="C12" s="184"/>
      <c r="D12" s="217" t="s">
        <v>9</v>
      </c>
      <c r="E12" s="184"/>
      <c r="F12" s="225"/>
      <c r="G12" s="522" t="s">
        <v>10</v>
      </c>
      <c r="H12" s="523"/>
      <c r="I12" s="228"/>
      <c r="J12" s="227"/>
      <c r="K12" s="232" t="s">
        <v>11</v>
      </c>
      <c r="L12" s="228"/>
      <c r="M12" s="227"/>
      <c r="N12" s="232" t="s">
        <v>12</v>
      </c>
      <c r="O12" s="228"/>
      <c r="P12" s="184"/>
    </row>
    <row r="13" spans="1:16" s="234" customFormat="1" ht="13.75" customHeight="1" x14ac:dyDescent="0.3">
      <c r="A13" s="4"/>
      <c r="B13" s="210"/>
      <c r="C13" s="4"/>
      <c r="D13" s="15"/>
      <c r="E13" s="4"/>
      <c r="F13" s="4"/>
      <c r="G13" s="4"/>
      <c r="H13" s="4"/>
      <c r="I13" s="220"/>
      <c r="J13" s="220"/>
      <c r="K13" s="219"/>
      <c r="L13" s="220"/>
      <c r="M13" s="220"/>
      <c r="N13" s="4"/>
      <c r="O13" s="4"/>
      <c r="P13" s="4"/>
    </row>
    <row r="14" spans="1:16" s="234" customFormat="1" ht="20.45" customHeight="1" x14ac:dyDescent="0.3">
      <c r="A14" s="4"/>
      <c r="B14" s="210"/>
      <c r="C14" s="4"/>
      <c r="D14" s="85" t="s">
        <v>13</v>
      </c>
      <c r="E14" s="4"/>
      <c r="F14" s="529" t="s">
        <v>14</v>
      </c>
      <c r="G14" s="530"/>
      <c r="H14" s="530"/>
      <c r="I14" s="530"/>
      <c r="J14" s="530"/>
      <c r="K14" s="530"/>
      <c r="L14" s="530"/>
      <c r="M14" s="530"/>
      <c r="N14" s="530"/>
      <c r="O14" s="531"/>
      <c r="P14" s="4"/>
    </row>
    <row r="15" spans="1:16" s="234" customFormat="1" x14ac:dyDescent="0.3">
      <c r="A15" s="4"/>
      <c r="B15" s="210"/>
      <c r="C15" s="4"/>
      <c r="D15" s="14"/>
      <c r="E15" s="4"/>
      <c r="F15" s="4"/>
      <c r="G15" s="4"/>
      <c r="H15" s="4"/>
      <c r="I15" s="219"/>
      <c r="J15" s="219"/>
      <c r="K15" s="219"/>
      <c r="L15" s="219"/>
      <c r="M15" s="219"/>
      <c r="N15" s="4"/>
      <c r="O15" s="4"/>
      <c r="P15" s="4"/>
    </row>
    <row r="16" spans="1:16" s="234" customFormat="1" ht="29.95" customHeight="1" x14ac:dyDescent="0.3">
      <c r="A16" s="4"/>
      <c r="B16" s="214"/>
      <c r="C16" s="532" t="s">
        <v>15</v>
      </c>
      <c r="D16" s="532"/>
      <c r="E16" s="4"/>
      <c r="F16" s="516" t="s">
        <v>16</v>
      </c>
      <c r="G16" s="516"/>
      <c r="H16" s="516"/>
      <c r="I16" s="221"/>
      <c r="J16" s="513" t="s">
        <v>17</v>
      </c>
      <c r="K16" s="513"/>
      <c r="L16" s="513"/>
      <c r="M16" s="513"/>
      <c r="N16" s="513"/>
      <c r="O16" s="222"/>
      <c r="P16" s="4"/>
    </row>
    <row r="17" spans="1:16" s="234" customFormat="1" ht="33.049999999999997" customHeight="1" x14ac:dyDescent="0.3">
      <c r="A17" s="4"/>
      <c r="B17" s="210"/>
      <c r="C17" s="532"/>
      <c r="D17" s="532"/>
      <c r="E17" s="4"/>
      <c r="F17" s="516" t="s">
        <v>18</v>
      </c>
      <c r="G17" s="516"/>
      <c r="H17" s="516"/>
      <c r="I17" s="224"/>
      <c r="J17" s="513" t="s">
        <v>19</v>
      </c>
      <c r="K17" s="513"/>
      <c r="L17" s="513"/>
      <c r="M17" s="513"/>
      <c r="N17" s="513"/>
      <c r="O17" s="223"/>
      <c r="P17" s="4"/>
    </row>
    <row r="18" spans="1:16" s="234" customFormat="1" ht="29.95" customHeight="1" x14ac:dyDescent="0.3">
      <c r="A18" s="4"/>
      <c r="B18" s="210"/>
      <c r="C18" s="4"/>
      <c r="D18" s="15"/>
      <c r="E18" s="4"/>
      <c r="F18" s="516" t="s">
        <v>20</v>
      </c>
      <c r="G18" s="516"/>
      <c r="H18" s="516"/>
      <c r="I18"/>
      <c r="J18" s="513" t="s">
        <v>21</v>
      </c>
      <c r="K18" s="513"/>
      <c r="L18" s="513"/>
      <c r="M18" s="513"/>
      <c r="N18" s="513"/>
      <c r="O18" s="222"/>
      <c r="P18" s="4"/>
    </row>
    <row r="19" spans="1:16" s="234" customFormat="1" ht="45" customHeight="1" x14ac:dyDescent="0.3">
      <c r="A19" s="4"/>
      <c r="B19" s="210"/>
      <c r="C19" s="4"/>
      <c r="D19" s="15"/>
      <c r="E19" s="4"/>
      <c r="F19" s="512" t="s">
        <v>22</v>
      </c>
      <c r="G19" s="512"/>
      <c r="H19" s="512"/>
      <c r="I19" s="221"/>
      <c r="J19" s="513" t="s">
        <v>23</v>
      </c>
      <c r="K19" s="513"/>
      <c r="L19" s="513"/>
      <c r="M19" s="513"/>
      <c r="N19" s="513"/>
      <c r="O19" s="222"/>
      <c r="P19" s="4"/>
    </row>
    <row r="20" spans="1:16" s="234" customFormat="1" ht="45" customHeight="1" x14ac:dyDescent="0.3">
      <c r="A20" s="4"/>
      <c r="B20" s="210"/>
      <c r="C20" s="4"/>
      <c r="D20" s="15"/>
      <c r="E20" s="4"/>
      <c r="F20" s="516" t="s">
        <v>24</v>
      </c>
      <c r="G20" s="516"/>
      <c r="H20" s="516"/>
      <c r="I20" s="221"/>
      <c r="J20" s="513" t="s">
        <v>25</v>
      </c>
      <c r="K20" s="513"/>
      <c r="L20" s="513"/>
      <c r="M20" s="513"/>
      <c r="N20" s="513"/>
      <c r="O20" s="222"/>
      <c r="P20" s="4"/>
    </row>
    <row r="21" spans="1:16" s="234" customFormat="1" ht="33.049999999999997" customHeight="1" x14ac:dyDescent="0.3">
      <c r="A21" s="4"/>
      <c r="B21" s="210"/>
      <c r="C21" s="4"/>
      <c r="D21" s="15"/>
      <c r="E21" s="4"/>
      <c r="F21" s="516" t="s">
        <v>26</v>
      </c>
      <c r="G21" s="516"/>
      <c r="H21" s="516"/>
      <c r="I21" s="221"/>
      <c r="J21" s="513" t="s">
        <v>27</v>
      </c>
      <c r="K21" s="513"/>
      <c r="L21" s="513"/>
      <c r="M21" s="513"/>
      <c r="N21" s="513"/>
      <c r="O21" s="222"/>
      <c r="P21" s="4"/>
    </row>
    <row r="22" spans="1:16" s="234" customFormat="1" x14ac:dyDescent="0.3">
      <c r="A22" s="4"/>
      <c r="B22" s="210"/>
      <c r="C22" s="4"/>
      <c r="D22" s="15"/>
      <c r="E22" s="4"/>
      <c r="F22" s="239"/>
      <c r="G22" s="239"/>
      <c r="H22" s="239"/>
      <c r="I22" s="4"/>
      <c r="J22" s="218"/>
      <c r="K22" s="218"/>
      <c r="L22" s="218"/>
      <c r="M22" s="218"/>
      <c r="N22" s="4"/>
      <c r="O22" s="4"/>
      <c r="P22" s="4"/>
    </row>
    <row r="23" spans="1:16" s="234" customFormat="1" ht="33.049999999999997" customHeight="1" x14ac:dyDescent="0.3">
      <c r="A23" s="4"/>
      <c r="B23" s="214"/>
      <c r="C23" s="204"/>
      <c r="D23" s="217" t="s">
        <v>28</v>
      </c>
      <c r="E23" s="4"/>
      <c r="F23" s="516" t="s">
        <v>29</v>
      </c>
      <c r="G23" s="516"/>
      <c r="H23" s="516"/>
      <c r="I23" s="225"/>
      <c r="J23" s="513" t="s">
        <v>30</v>
      </c>
      <c r="K23" s="513"/>
      <c r="L23" s="513"/>
      <c r="M23" s="513"/>
      <c r="N23" s="513"/>
      <c r="O23" s="226"/>
      <c r="P23" s="4"/>
    </row>
    <row r="24" spans="1:16" s="234" customFormat="1" ht="33.049999999999997" customHeight="1" x14ac:dyDescent="0.3">
      <c r="A24" s="4"/>
      <c r="B24" s="182"/>
      <c r="C24" s="183"/>
      <c r="D24" s="183"/>
      <c r="E24" s="4"/>
      <c r="F24" s="516" t="s">
        <v>31</v>
      </c>
      <c r="G24" s="516"/>
      <c r="H24" s="516"/>
      <c r="I24" s="225"/>
      <c r="J24" s="513" t="s">
        <v>32</v>
      </c>
      <c r="K24" s="513"/>
      <c r="L24" s="513"/>
      <c r="M24" s="513"/>
      <c r="N24" s="513"/>
      <c r="O24" s="226"/>
      <c r="P24" s="4"/>
    </row>
    <row r="25" spans="1:16" s="234" customFormat="1" ht="51.75" customHeight="1" x14ac:dyDescent="0.3">
      <c r="A25" s="4"/>
      <c r="B25" s="182"/>
      <c r="C25" s="183"/>
      <c r="D25" s="183"/>
      <c r="E25" s="4"/>
      <c r="F25" s="516" t="s">
        <v>33</v>
      </c>
      <c r="G25" s="516"/>
      <c r="H25" s="516"/>
      <c r="I25" s="221"/>
      <c r="J25" s="513" t="s">
        <v>34</v>
      </c>
      <c r="K25" s="513"/>
      <c r="L25" s="513"/>
      <c r="M25" s="513"/>
      <c r="N25" s="513"/>
      <c r="O25" s="222"/>
      <c r="P25" s="4"/>
    </row>
    <row r="26" spans="1:16" s="234" customFormat="1" ht="33.049999999999997" customHeight="1" x14ac:dyDescent="0.3">
      <c r="A26" s="4"/>
      <c r="B26" s="182"/>
      <c r="C26" s="183"/>
      <c r="D26" s="183"/>
      <c r="E26" s="4"/>
      <c r="F26" s="512" t="s">
        <v>35</v>
      </c>
      <c r="G26" s="512"/>
      <c r="H26" s="512"/>
      <c r="I26" s="225"/>
      <c r="J26" s="513" t="s">
        <v>36</v>
      </c>
      <c r="K26" s="513"/>
      <c r="L26" s="513"/>
      <c r="M26" s="513"/>
      <c r="N26" s="513"/>
      <c r="O26" s="226"/>
      <c r="P26" s="4"/>
    </row>
    <row r="27" spans="1:16" s="234" customFormat="1" x14ac:dyDescent="0.3">
      <c r="A27" s="4"/>
      <c r="B27" s="215"/>
      <c r="C27" s="12"/>
      <c r="D27" s="12"/>
      <c r="E27" s="12"/>
      <c r="F27" s="12"/>
      <c r="G27" s="12"/>
      <c r="H27" s="12"/>
      <c r="I27" s="216"/>
      <c r="J27" s="212"/>
      <c r="K27" s="212"/>
      <c r="L27" s="212"/>
      <c r="M27" s="212"/>
      <c r="N27" s="12"/>
      <c r="O27" s="12"/>
      <c r="P27" s="12"/>
    </row>
    <row r="28" spans="1:16" s="234" customFormat="1" x14ac:dyDescent="0.3">
      <c r="A28" s="4"/>
      <c r="B28" s="4"/>
      <c r="C28" s="4"/>
      <c r="D28" s="4"/>
      <c r="E28" s="4"/>
      <c r="F28" s="4"/>
      <c r="G28" s="4"/>
      <c r="H28" s="4"/>
      <c r="I28" s="4"/>
      <c r="J28" s="4"/>
      <c r="K28" s="4"/>
      <c r="L28" s="4"/>
      <c r="M28" s="4"/>
      <c r="N28" s="4"/>
      <c r="O28" s="4"/>
      <c r="P28" s="4"/>
    </row>
    <row r="29" spans="1:16" s="234" customFormat="1" x14ac:dyDescent="0.3">
      <c r="A29" s="4"/>
      <c r="B29" s="191" t="s">
        <v>37</v>
      </c>
      <c r="C29" s="4"/>
      <c r="D29" s="4"/>
      <c r="E29" s="4"/>
      <c r="F29" s="4"/>
      <c r="G29" s="4"/>
      <c r="H29" s="4"/>
      <c r="I29" s="4"/>
      <c r="J29" s="4"/>
      <c r="K29" s="4"/>
      <c r="L29" s="4"/>
      <c r="M29" s="4"/>
      <c r="N29" s="4"/>
      <c r="O29" s="4"/>
      <c r="P29" s="4"/>
    </row>
    <row r="30" spans="1:16" s="234" customFormat="1" x14ac:dyDescent="0.3">
      <c r="A30" s="4"/>
      <c r="B30"/>
      <c r="C30" s="4"/>
      <c r="D30" s="4"/>
      <c r="E30" s="4"/>
      <c r="F30" s="4"/>
      <c r="G30" s="4"/>
      <c r="H30" s="4"/>
      <c r="I30" s="4"/>
      <c r="J30" s="4"/>
      <c r="K30" s="4"/>
      <c r="L30" s="4"/>
      <c r="M30" s="4"/>
      <c r="N30" s="4"/>
      <c r="O30" s="4"/>
      <c r="P30" s="4"/>
    </row>
    <row r="31" spans="1:16" s="236" customFormat="1" x14ac:dyDescent="0.3">
      <c r="A31" s="4"/>
      <c r="B31" s="4"/>
      <c r="C31" s="4"/>
      <c r="D31" s="4"/>
      <c r="E31" s="4"/>
      <c r="F31" s="4"/>
      <c r="G31" s="4"/>
      <c r="H31" s="4"/>
      <c r="I31" s="4"/>
      <c r="J31" s="4"/>
      <c r="K31" s="4"/>
      <c r="L31" s="4"/>
      <c r="M31" s="4"/>
      <c r="N31" s="4"/>
      <c r="O31" s="4"/>
      <c r="P31" s="4"/>
    </row>
    <row r="32" spans="1:16" hidden="1" x14ac:dyDescent="0.3">
      <c r="A32" s="237"/>
      <c r="B32" s="237"/>
      <c r="C32" s="237"/>
      <c r="D32" s="237"/>
      <c r="E32" s="237"/>
      <c r="F32" s="237"/>
      <c r="G32" s="237"/>
      <c r="H32" s="237"/>
      <c r="I32" s="237"/>
      <c r="J32" s="237"/>
      <c r="K32" s="237"/>
      <c r="L32" s="237"/>
      <c r="M32" s="237"/>
      <c r="N32" s="237"/>
      <c r="O32" s="237"/>
      <c r="P32" s="237"/>
    </row>
    <row r="33" spans="1:16" hidden="1" x14ac:dyDescent="0.3">
      <c r="A33" s="237"/>
      <c r="B33" s="237"/>
      <c r="C33" s="237"/>
      <c r="D33" s="237"/>
      <c r="E33" s="237"/>
      <c r="F33" s="237"/>
      <c r="G33" s="237"/>
      <c r="H33" s="237"/>
      <c r="I33" s="237"/>
      <c r="J33" s="237"/>
      <c r="K33" s="237"/>
      <c r="L33" s="237"/>
      <c r="M33" s="237"/>
      <c r="N33" s="237"/>
      <c r="O33" s="237"/>
      <c r="P33" s="237"/>
    </row>
    <row r="34" spans="1:16" x14ac:dyDescent="0.3"/>
  </sheetData>
  <sheetProtection algorithmName="SHA-512" hashValue="ffxVQhDsfR5UE52zOcgLzsAaf7ODRaurZqMogONuc1DXNAtZYgDl8nQ9RGCEYF0R2l0qs2ehRu5hK70P5cGrFw==" saltValue="YAXowzL12fHZmHhooVww9A==" spinCount="100000" sheet="1" selectLockedCells="1"/>
  <mergeCells count="30">
    <mergeCell ref="B7:D7"/>
    <mergeCell ref="B10:D10"/>
    <mergeCell ref="A5:P5"/>
    <mergeCell ref="F18:H18"/>
    <mergeCell ref="F25:H25"/>
    <mergeCell ref="F14:O14"/>
    <mergeCell ref="F16:H16"/>
    <mergeCell ref="F17:H17"/>
    <mergeCell ref="J18:N18"/>
    <mergeCell ref="J19:N19"/>
    <mergeCell ref="J20:N20"/>
    <mergeCell ref="J21:N21"/>
    <mergeCell ref="J23:N23"/>
    <mergeCell ref="C16:D17"/>
    <mergeCell ref="F26:H26"/>
    <mergeCell ref="J24:N24"/>
    <mergeCell ref="J25:N25"/>
    <mergeCell ref="J26:N26"/>
    <mergeCell ref="F7:I8"/>
    <mergeCell ref="F19:H19"/>
    <mergeCell ref="F20:H20"/>
    <mergeCell ref="F21:H21"/>
    <mergeCell ref="F23:H23"/>
    <mergeCell ref="F24:H24"/>
    <mergeCell ref="G10:N10"/>
    <mergeCell ref="K7:K8"/>
    <mergeCell ref="N7:N8"/>
    <mergeCell ref="J16:N16"/>
    <mergeCell ref="J17:N17"/>
    <mergeCell ref="G12:H12"/>
  </mergeCells>
  <pageMargins left="0.7" right="0.7" top="0.75" bottom="0.75" header="0.3" footer="0.3"/>
  <headerFooter>
    <oddHeader>&amp;R&amp;"Aptos"&amp;10&amp;K000000 Protégé A&amp;1#_x000D_</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8BCF-CD5D-41D0-BD9E-D063B6901D19}">
  <sheetPr>
    <tabColor rgb="FF002060"/>
  </sheetPr>
  <dimension ref="A1:U106"/>
  <sheetViews>
    <sheetView showGridLines="0" tabSelected="1" zoomScale="109" zoomScaleNormal="80" workbookViewId="0">
      <selection activeCell="C7" sqref="C7:E7"/>
    </sheetView>
  </sheetViews>
  <sheetFormatPr baseColWidth="10" defaultColWidth="0" defaultRowHeight="15.05" zeroHeight="1" x14ac:dyDescent="0.3"/>
  <cols>
    <col min="1" max="1" width="2.5546875" style="40" customWidth="1"/>
    <col min="2" max="2" width="40.21875" style="87" customWidth="1"/>
    <col min="3" max="3" width="40.77734375" style="40" customWidth="1"/>
    <col min="4" max="4" width="2.44140625" style="40" customWidth="1"/>
    <col min="5" max="5" width="19.5546875" style="40" customWidth="1"/>
    <col min="6" max="6" width="2.44140625" style="40" customWidth="1"/>
    <col min="7" max="7" width="19.5546875" style="265" customWidth="1"/>
    <col min="8" max="8" width="6.77734375" style="240" customWidth="1"/>
    <col min="9" max="9" width="32.44140625" style="240" customWidth="1"/>
    <col min="10" max="10" width="36.77734375" style="240" customWidth="1"/>
    <col min="11" max="11" width="2.44140625" style="240" customWidth="1"/>
    <col min="12" max="12" width="19.5546875" style="240" customWidth="1"/>
    <col min="13" max="13" width="2.44140625" style="240" customWidth="1"/>
    <col min="14" max="14" width="19.5546875" style="240" customWidth="1"/>
    <col min="15" max="15" width="2.44140625" style="240" customWidth="1"/>
    <col min="16" max="16" width="4.21875" style="241" customWidth="1"/>
    <col min="17" max="21" width="0" style="241" hidden="1" customWidth="1"/>
    <col min="22" max="16384" width="10.77734375" style="241" hidden="1"/>
  </cols>
  <sheetData>
    <row r="1" spans="1:16" s="247" customFormat="1" x14ac:dyDescent="0.3">
      <c r="A1" s="40"/>
      <c r="B1" s="38"/>
      <c r="C1" s="39"/>
      <c r="D1" s="39"/>
      <c r="E1" s="39"/>
      <c r="F1" s="39"/>
      <c r="G1" s="39"/>
      <c r="H1" s="39"/>
      <c r="I1" s="39"/>
      <c r="J1" s="39"/>
      <c r="K1" s="39"/>
      <c r="L1" s="39"/>
      <c r="M1" s="39"/>
      <c r="N1" s="39"/>
      <c r="O1" s="39"/>
      <c r="P1" s="246"/>
    </row>
    <row r="2" spans="1:16" ht="18.350000000000001" x14ac:dyDescent="0.3">
      <c r="B2" s="38"/>
      <c r="C2" s="39"/>
      <c r="D2" s="39"/>
      <c r="E2" s="39"/>
      <c r="F2" s="39"/>
      <c r="G2" s="39"/>
      <c r="H2" s="39"/>
      <c r="I2" s="39"/>
      <c r="K2" s="140"/>
      <c r="L2" s="140"/>
      <c r="M2" s="140"/>
      <c r="N2" s="96" t="s">
        <v>0</v>
      </c>
      <c r="O2" s="140"/>
      <c r="P2" s="248"/>
    </row>
    <row r="3" spans="1:16" ht="18.350000000000001" x14ac:dyDescent="0.3">
      <c r="B3" s="38"/>
      <c r="C3" s="39"/>
      <c r="D3" s="39"/>
      <c r="E3" s="39"/>
      <c r="F3" s="8"/>
      <c r="G3" s="39"/>
      <c r="H3" s="39"/>
      <c r="I3" s="39"/>
      <c r="K3" s="317"/>
      <c r="L3" s="317"/>
      <c r="M3" s="317"/>
      <c r="N3" s="318" t="s">
        <v>38</v>
      </c>
      <c r="O3" s="140"/>
      <c r="P3" s="248"/>
    </row>
    <row r="4" spans="1:16" x14ac:dyDescent="0.3">
      <c r="B4" s="38"/>
      <c r="C4" s="39"/>
      <c r="D4" s="39"/>
      <c r="E4" s="39"/>
      <c r="F4" s="39"/>
      <c r="G4" s="39"/>
      <c r="H4" s="39"/>
      <c r="I4" s="39"/>
      <c r="J4" s="40"/>
      <c r="K4" s="39"/>
      <c r="L4" s="39"/>
      <c r="M4" s="39"/>
      <c r="N4" s="40"/>
      <c r="O4" s="39"/>
      <c r="P4" s="248"/>
    </row>
    <row r="5" spans="1:16" ht="11.15" customHeight="1" x14ac:dyDescent="0.3">
      <c r="B5" s="38"/>
      <c r="C5" s="39"/>
      <c r="D5" s="39"/>
      <c r="F5" s="39"/>
      <c r="G5" s="39"/>
      <c r="H5" s="39"/>
      <c r="I5" s="39"/>
      <c r="J5" s="39"/>
      <c r="K5" s="39"/>
      <c r="L5" s="39"/>
      <c r="M5" s="39"/>
      <c r="N5" s="39"/>
      <c r="O5" s="39"/>
      <c r="P5" s="248"/>
    </row>
    <row r="6" spans="1:16" ht="6.05" customHeight="1" thickBot="1" x14ac:dyDescent="0.35">
      <c r="B6" s="38"/>
      <c r="C6" s="39"/>
      <c r="D6" s="39"/>
      <c r="E6" s="316"/>
      <c r="F6" s="39"/>
      <c r="G6" s="39"/>
      <c r="H6" s="39"/>
      <c r="I6" s="39"/>
      <c r="J6" s="39"/>
      <c r="K6" s="39"/>
      <c r="L6" s="39"/>
      <c r="M6" s="39"/>
      <c r="N6" s="39"/>
      <c r="O6" s="39"/>
      <c r="P6" s="248"/>
    </row>
    <row r="7" spans="1:16" ht="25.05" customHeight="1" thickBot="1" x14ac:dyDescent="0.35">
      <c r="B7" s="280" t="s">
        <v>39</v>
      </c>
      <c r="C7" s="538"/>
      <c r="D7" s="539"/>
      <c r="E7" s="540"/>
      <c r="F7" s="121"/>
      <c r="G7" s="597" t="s">
        <v>40</v>
      </c>
      <c r="H7" s="598"/>
      <c r="I7" s="538" t="s">
        <v>41</v>
      </c>
      <c r="J7" s="540"/>
      <c r="K7" s="349"/>
      <c r="L7" s="350"/>
      <c r="M7" s="41"/>
      <c r="N7" s="41"/>
      <c r="O7" s="41"/>
      <c r="P7" s="248"/>
    </row>
    <row r="8" spans="1:16" ht="12.6" customHeight="1" thickBot="1" x14ac:dyDescent="0.35">
      <c r="B8" s="347"/>
      <c r="C8" s="344"/>
      <c r="D8" s="344"/>
      <c r="E8" s="344"/>
      <c r="F8" s="344"/>
      <c r="G8" s="121"/>
      <c r="H8" s="348"/>
      <c r="I8" s="345"/>
      <c r="J8" s="345"/>
      <c r="K8" s="349"/>
      <c r="L8" s="350"/>
      <c r="M8" s="41"/>
      <c r="N8" s="41"/>
      <c r="O8" s="41"/>
      <c r="P8" s="248"/>
    </row>
    <row r="9" spans="1:16" ht="25.05" customHeight="1" thickBot="1" x14ac:dyDescent="0.35">
      <c r="B9" s="281" t="s">
        <v>42</v>
      </c>
      <c r="C9" s="541" t="s">
        <v>41</v>
      </c>
      <c r="D9" s="542"/>
      <c r="E9" s="543"/>
      <c r="F9" s="351"/>
      <c r="G9" s="599" t="s">
        <v>43</v>
      </c>
      <c r="H9" s="600"/>
      <c r="I9" s="346" t="s">
        <v>41</v>
      </c>
      <c r="J9" s="38"/>
      <c r="K9" s="349"/>
      <c r="L9" s="350"/>
      <c r="M9" s="41"/>
      <c r="N9" s="41"/>
      <c r="O9" s="41"/>
      <c r="P9" s="248"/>
    </row>
    <row r="10" spans="1:16" ht="12.95" customHeight="1" thickBot="1" x14ac:dyDescent="0.35">
      <c r="B10" s="280"/>
      <c r="C10" s="42"/>
      <c r="D10" s="42"/>
      <c r="E10" s="41"/>
      <c r="F10" s="41"/>
      <c r="G10" s="41"/>
      <c r="H10" s="43"/>
      <c r="I10" s="44"/>
      <c r="J10" s="41"/>
      <c r="K10" s="41"/>
      <c r="L10" s="41"/>
      <c r="M10" s="41"/>
      <c r="N10" s="41"/>
      <c r="O10" s="41"/>
      <c r="P10" s="248"/>
    </row>
    <row r="11" spans="1:16" ht="25.05" customHeight="1" thickBot="1" x14ac:dyDescent="0.4">
      <c r="B11" s="280" t="s">
        <v>44</v>
      </c>
      <c r="C11" s="284"/>
      <c r="D11" s="130"/>
      <c r="E11" s="45"/>
      <c r="F11" s="45"/>
      <c r="G11" s="352"/>
      <c r="H11" s="353"/>
      <c r="I11" s="43"/>
      <c r="J11" s="41"/>
      <c r="K11" s="41"/>
      <c r="L11" s="41"/>
      <c r="M11" s="41"/>
      <c r="N11" s="41"/>
      <c r="O11" s="41"/>
      <c r="P11" s="248"/>
    </row>
    <row r="12" spans="1:16" ht="12.95" customHeight="1" x14ac:dyDescent="0.3">
      <c r="B12" s="38"/>
      <c r="C12" s="39"/>
      <c r="D12" s="39"/>
      <c r="E12" s="8"/>
      <c r="F12" s="39"/>
      <c r="G12" s="39"/>
      <c r="H12" s="39"/>
      <c r="I12" s="39"/>
      <c r="J12" s="39"/>
      <c r="K12" s="39"/>
      <c r="L12" s="39"/>
      <c r="M12" s="39"/>
      <c r="N12" s="39"/>
      <c r="O12" s="39"/>
      <c r="P12" s="248"/>
    </row>
    <row r="13" spans="1:16" ht="26.2" customHeight="1" x14ac:dyDescent="0.3">
      <c r="B13" s="533" t="s">
        <v>45</v>
      </c>
      <c r="C13" s="533"/>
      <c r="D13" s="533"/>
      <c r="E13" s="533"/>
      <c r="F13" s="533"/>
      <c r="G13" s="533"/>
      <c r="H13" s="533"/>
      <c r="I13" s="533"/>
      <c r="J13" s="533"/>
      <c r="K13" s="533"/>
      <c r="L13" s="533"/>
      <c r="M13" s="533"/>
      <c r="N13" s="533"/>
      <c r="O13" s="142"/>
      <c r="P13" s="248"/>
    </row>
    <row r="14" spans="1:16" ht="8.1999999999999993" customHeight="1" x14ac:dyDescent="0.3">
      <c r="B14" s="45"/>
      <c r="C14" s="47"/>
      <c r="D14" s="47"/>
      <c r="E14" s="45"/>
      <c r="F14" s="45"/>
      <c r="G14" s="45"/>
      <c r="H14" s="43"/>
      <c r="I14" s="43"/>
      <c r="J14" s="41"/>
      <c r="K14" s="41"/>
      <c r="L14" s="41"/>
      <c r="M14" s="41"/>
      <c r="N14" s="41"/>
      <c r="O14" s="41"/>
      <c r="P14" s="248"/>
    </row>
    <row r="15" spans="1:16" ht="32.1" thickBot="1" x14ac:dyDescent="0.35">
      <c r="B15" s="283" t="s">
        <v>46</v>
      </c>
      <c r="C15" s="193"/>
      <c r="D15" s="97"/>
      <c r="E15" s="197" t="s">
        <v>47</v>
      </c>
      <c r="F15" s="124"/>
      <c r="G15" s="197" t="s">
        <v>48</v>
      </c>
      <c r="H15" s="39"/>
      <c r="I15" s="192" t="s">
        <v>49</v>
      </c>
      <c r="J15" s="194"/>
      <c r="K15" s="98"/>
      <c r="L15" s="197" t="s">
        <v>47</v>
      </c>
      <c r="M15" s="143"/>
      <c r="N15" s="197" t="s">
        <v>48</v>
      </c>
      <c r="O15" s="124"/>
      <c r="P15" s="249"/>
    </row>
    <row r="16" spans="1:16" s="250" customFormat="1" ht="44.2" customHeight="1" thickBot="1" x14ac:dyDescent="0.35">
      <c r="A16" s="282"/>
      <c r="B16" s="121"/>
      <c r="C16" s="122"/>
      <c r="D16" s="122"/>
      <c r="E16" s="319" t="s">
        <v>50</v>
      </c>
      <c r="F16" s="320"/>
      <c r="G16" s="319" t="s">
        <v>50</v>
      </c>
      <c r="H16" s="321"/>
      <c r="I16" s="321"/>
      <c r="J16" s="321"/>
      <c r="K16" s="321"/>
      <c r="L16" s="319" t="str">
        <f>IF(E16="","",E16)</f>
        <v>date de fin d'année financière</v>
      </c>
      <c r="M16" s="322"/>
      <c r="N16" s="319" t="str">
        <f>IF(G16="","",G16)</f>
        <v>date de fin d'année financière</v>
      </c>
      <c r="O16" s="124"/>
      <c r="P16" s="248"/>
    </row>
    <row r="17" spans="2:16" ht="6.05" customHeight="1" x14ac:dyDescent="0.3">
      <c r="B17" s="38"/>
      <c r="C17" s="49"/>
      <c r="D17" s="49"/>
      <c r="E17" s="50"/>
      <c r="F17" s="48"/>
      <c r="G17" s="51"/>
      <c r="H17" s="39"/>
      <c r="I17" s="40"/>
      <c r="J17" s="53"/>
      <c r="K17" s="53"/>
      <c r="L17" s="54"/>
      <c r="M17" s="143"/>
      <c r="N17" s="54"/>
      <c r="O17" s="48"/>
      <c r="P17" s="248"/>
    </row>
    <row r="18" spans="2:16" ht="17.55" customHeight="1" x14ac:dyDescent="0.3">
      <c r="B18" s="195" t="s">
        <v>51</v>
      </c>
      <c r="C18" s="90"/>
      <c r="D18" s="90"/>
      <c r="E18" s="91"/>
      <c r="F18" s="92"/>
      <c r="G18" s="93"/>
      <c r="H18" s="52"/>
      <c r="I18" s="195" t="s">
        <v>52</v>
      </c>
      <c r="J18" s="94"/>
      <c r="K18" s="94"/>
      <c r="L18" s="95"/>
      <c r="M18" s="92"/>
      <c r="N18" s="95"/>
      <c r="O18" s="141"/>
      <c r="P18" s="248"/>
    </row>
    <row r="19" spans="2:16" ht="17.2" customHeight="1" x14ac:dyDescent="0.3">
      <c r="B19" s="116" t="s">
        <v>53</v>
      </c>
      <c r="C19" s="112"/>
      <c r="D19" s="112"/>
      <c r="E19" s="113"/>
      <c r="F19" s="114"/>
      <c r="G19" s="115"/>
      <c r="H19" s="58"/>
      <c r="I19" s="52" t="s">
        <v>54</v>
      </c>
      <c r="J19" s="58"/>
      <c r="K19" s="58"/>
      <c r="L19" s="58"/>
      <c r="M19" s="58"/>
      <c r="N19" s="58"/>
      <c r="O19" s="58"/>
      <c r="P19" s="248"/>
    </row>
    <row r="20" spans="2:16" ht="16.05" customHeight="1" x14ac:dyDescent="0.3">
      <c r="B20" s="55" t="s">
        <v>55</v>
      </c>
      <c r="C20" s="56"/>
      <c r="D20" s="56"/>
      <c r="E20" s="29"/>
      <c r="F20" s="57"/>
      <c r="G20" s="29"/>
      <c r="H20" s="58"/>
      <c r="I20" s="61" t="s">
        <v>56</v>
      </c>
      <c r="J20" s="62"/>
      <c r="K20" s="62"/>
      <c r="L20" s="29"/>
      <c r="M20" s="57"/>
      <c r="N20" s="29"/>
      <c r="O20" s="57"/>
      <c r="P20" s="248"/>
    </row>
    <row r="21" spans="2:16" ht="16.05" customHeight="1" x14ac:dyDescent="0.3">
      <c r="B21" s="59" t="s">
        <v>57</v>
      </c>
      <c r="C21" s="60"/>
      <c r="D21" s="60"/>
      <c r="E21" s="30"/>
      <c r="F21" s="57"/>
      <c r="G21" s="30"/>
      <c r="H21" s="58"/>
      <c r="I21" s="591" t="s">
        <v>58</v>
      </c>
      <c r="J21" s="592"/>
      <c r="K21" s="593"/>
      <c r="L21" s="30"/>
      <c r="M21" s="57"/>
      <c r="N21" s="30"/>
      <c r="O21" s="57"/>
      <c r="P21" s="248"/>
    </row>
    <row r="22" spans="2:16" ht="16.05" customHeight="1" x14ac:dyDescent="0.3">
      <c r="B22" s="588" t="s">
        <v>59</v>
      </c>
      <c r="C22" s="589"/>
      <c r="D22" s="590"/>
      <c r="E22" s="30"/>
      <c r="F22" s="57"/>
      <c r="G22" s="30"/>
      <c r="H22" s="58"/>
      <c r="I22" s="63" t="s">
        <v>60</v>
      </c>
      <c r="J22" s="64"/>
      <c r="K22" s="64"/>
      <c r="L22" s="30"/>
      <c r="M22" s="57"/>
      <c r="N22" s="30"/>
      <c r="O22" s="57"/>
      <c r="P22" s="248"/>
    </row>
    <row r="23" spans="2:16" ht="16.05" customHeight="1" x14ac:dyDescent="0.3">
      <c r="B23" s="583" t="s">
        <v>61</v>
      </c>
      <c r="C23" s="584"/>
      <c r="D23" s="60"/>
      <c r="E23" s="30"/>
      <c r="F23" s="57"/>
      <c r="G23" s="30"/>
      <c r="H23" s="58"/>
      <c r="I23" s="63" t="s">
        <v>62</v>
      </c>
      <c r="J23" s="64"/>
      <c r="K23" s="64"/>
      <c r="L23" s="30"/>
      <c r="M23" s="57"/>
      <c r="N23" s="30"/>
      <c r="O23" s="57"/>
      <c r="P23" s="248"/>
    </row>
    <row r="24" spans="2:16" ht="16.05" customHeight="1" x14ac:dyDescent="0.3">
      <c r="B24" s="65" t="s">
        <v>63</v>
      </c>
      <c r="C24" s="60"/>
      <c r="D24" s="60"/>
      <c r="E24" s="30"/>
      <c r="F24" s="57"/>
      <c r="G24" s="30"/>
      <c r="H24" s="58"/>
      <c r="I24" s="63" t="s">
        <v>64</v>
      </c>
      <c r="J24" s="64"/>
      <c r="K24" s="64"/>
      <c r="L24" s="30"/>
      <c r="M24" s="57"/>
      <c r="N24" s="30"/>
      <c r="O24" s="57"/>
      <c r="P24" s="248"/>
    </row>
    <row r="25" spans="2:16" ht="16.05" customHeight="1" x14ac:dyDescent="0.3">
      <c r="B25" s="594" t="s">
        <v>65</v>
      </c>
      <c r="C25" s="595"/>
      <c r="D25" s="596"/>
      <c r="E25" s="30"/>
      <c r="F25" s="57"/>
      <c r="G25" s="30"/>
      <c r="H25" s="58"/>
      <c r="I25" s="583" t="s">
        <v>66</v>
      </c>
      <c r="J25" s="584"/>
      <c r="K25" s="585"/>
      <c r="L25" s="30"/>
      <c r="M25" s="57"/>
      <c r="N25" s="30"/>
      <c r="O25" s="57"/>
      <c r="P25" s="248"/>
    </row>
    <row r="26" spans="2:16" ht="16.05" customHeight="1" x14ac:dyDescent="0.3">
      <c r="B26" s="178" t="s">
        <v>67</v>
      </c>
      <c r="C26" s="66"/>
      <c r="D26" s="66"/>
      <c r="E26" s="30"/>
      <c r="F26" s="57"/>
      <c r="G26" s="30"/>
      <c r="H26" s="58"/>
      <c r="I26" s="67" t="s">
        <v>68</v>
      </c>
      <c r="J26" s="558"/>
      <c r="K26" s="559"/>
      <c r="L26" s="30"/>
      <c r="M26" s="57"/>
      <c r="N26" s="34"/>
      <c r="O26" s="57"/>
      <c r="P26" s="248"/>
    </row>
    <row r="27" spans="2:16" ht="16.05" customHeight="1" x14ac:dyDescent="0.3">
      <c r="B27" s="603" t="s">
        <v>69</v>
      </c>
      <c r="C27" s="604"/>
      <c r="D27" s="605"/>
      <c r="E27" s="30"/>
      <c r="F27" s="57"/>
      <c r="G27" s="30"/>
      <c r="H27" s="58"/>
      <c r="I27" s="178" t="s">
        <v>68</v>
      </c>
      <c r="J27" s="558"/>
      <c r="K27" s="559"/>
      <c r="L27" s="30"/>
      <c r="M27" s="57"/>
      <c r="N27" s="34"/>
      <c r="O27" s="57"/>
      <c r="P27" s="248"/>
    </row>
    <row r="28" spans="2:16" ht="15.05" customHeight="1" thickBot="1" x14ac:dyDescent="0.35">
      <c r="B28" s="99" t="s">
        <v>70</v>
      </c>
      <c r="C28" s="547"/>
      <c r="D28" s="548"/>
      <c r="E28" s="30"/>
      <c r="F28" s="57"/>
      <c r="G28" s="30"/>
      <c r="H28" s="58"/>
      <c r="I28" s="132" t="s">
        <v>68</v>
      </c>
      <c r="J28" s="576"/>
      <c r="K28" s="577"/>
      <c r="L28" s="88"/>
      <c r="M28" s="57"/>
      <c r="N28" s="89"/>
      <c r="O28" s="39"/>
      <c r="P28" s="248"/>
    </row>
    <row r="29" spans="2:16" ht="16.55" customHeight="1" thickBot="1" x14ac:dyDescent="0.35">
      <c r="B29" s="99" t="s">
        <v>70</v>
      </c>
      <c r="C29" s="547"/>
      <c r="D29" s="548"/>
      <c r="E29" s="30"/>
      <c r="F29" s="57"/>
      <c r="G29" s="30"/>
      <c r="H29" s="58"/>
      <c r="I29" s="103"/>
      <c r="J29" s="104" t="s">
        <v>71</v>
      </c>
      <c r="K29" s="105"/>
      <c r="L29" s="354">
        <f>SUM(L20:L28)</f>
        <v>0</v>
      </c>
      <c r="M29" s="136"/>
      <c r="N29" s="355">
        <f>SUM(N20:N28)</f>
        <v>0</v>
      </c>
      <c r="O29" s="57"/>
      <c r="P29" s="251"/>
    </row>
    <row r="30" spans="2:16" ht="15.75" customHeight="1" x14ac:dyDescent="0.3">
      <c r="B30" s="99" t="s">
        <v>70</v>
      </c>
      <c r="C30" s="547"/>
      <c r="D30" s="548"/>
      <c r="E30" s="30"/>
      <c r="F30" s="57"/>
      <c r="G30" s="30"/>
      <c r="H30" s="58"/>
      <c r="I30" s="58"/>
      <c r="J30" s="58"/>
      <c r="K30" s="58"/>
      <c r="L30" s="58"/>
      <c r="M30" s="58"/>
      <c r="N30" s="58"/>
      <c r="O30" s="58"/>
      <c r="P30" s="251"/>
    </row>
    <row r="31" spans="2:16" ht="16.55" customHeight="1" thickBot="1" x14ac:dyDescent="0.35">
      <c r="B31" s="99" t="s">
        <v>70</v>
      </c>
      <c r="C31" s="547"/>
      <c r="D31" s="548"/>
      <c r="E31" s="30"/>
      <c r="F31" s="57"/>
      <c r="G31" s="30"/>
      <c r="H31" s="58"/>
      <c r="I31" s="52" t="s">
        <v>72</v>
      </c>
      <c r="J31" s="42"/>
      <c r="K31" s="42"/>
      <c r="L31" s="69"/>
      <c r="M31" s="57"/>
      <c r="N31" s="70"/>
      <c r="O31" s="57"/>
      <c r="P31" s="248"/>
    </row>
    <row r="32" spans="2:16" ht="16.05" customHeight="1" thickBot="1" x14ac:dyDescent="0.35">
      <c r="B32" s="103"/>
      <c r="C32" s="104" t="s">
        <v>73</v>
      </c>
      <c r="D32" s="105"/>
      <c r="E32" s="354">
        <f>SUM(E20:E31)</f>
        <v>0</v>
      </c>
      <c r="F32" s="57"/>
      <c r="G32" s="355">
        <f>SUM(G20:G31)</f>
        <v>0</v>
      </c>
      <c r="H32" s="58"/>
      <c r="I32" s="61" t="s">
        <v>74</v>
      </c>
      <c r="J32" s="62"/>
      <c r="K32" s="62"/>
      <c r="L32" s="29"/>
      <c r="M32" s="57"/>
      <c r="N32" s="35"/>
      <c r="O32" s="57"/>
      <c r="P32" s="248"/>
    </row>
    <row r="33" spans="2:16" ht="16.05" customHeight="1" x14ac:dyDescent="0.3">
      <c r="B33" s="546" t="s">
        <v>75</v>
      </c>
      <c r="C33" s="546"/>
      <c r="D33" s="546"/>
      <c r="E33" s="113"/>
      <c r="F33" s="114"/>
      <c r="G33" s="115"/>
      <c r="H33" s="58"/>
      <c r="I33" s="63" t="s">
        <v>76</v>
      </c>
      <c r="J33" s="64"/>
      <c r="K33" s="64"/>
      <c r="L33" s="30"/>
      <c r="M33" s="57"/>
      <c r="N33" s="30"/>
      <c r="O33" s="57"/>
      <c r="P33" s="248"/>
    </row>
    <row r="34" spans="2:16" ht="16.05" customHeight="1" x14ac:dyDescent="0.3">
      <c r="B34" s="144" t="s">
        <v>77</v>
      </c>
      <c r="C34" s="547"/>
      <c r="D34" s="548"/>
      <c r="E34" s="29"/>
      <c r="F34" s="57"/>
      <c r="G34" s="29"/>
      <c r="H34" s="58"/>
      <c r="I34" s="63" t="s">
        <v>78</v>
      </c>
      <c r="J34" s="64"/>
      <c r="K34" s="64"/>
      <c r="L34" s="30"/>
      <c r="M34" s="57"/>
      <c r="N34" s="33"/>
      <c r="O34" s="57"/>
      <c r="P34" s="248"/>
    </row>
    <row r="35" spans="2:16" ht="16.05" customHeight="1" x14ac:dyDescent="0.3">
      <c r="B35" s="144" t="s">
        <v>79</v>
      </c>
      <c r="C35" s="547"/>
      <c r="D35" s="548"/>
      <c r="E35" s="30"/>
      <c r="F35" s="57"/>
      <c r="G35" s="30"/>
      <c r="H35" s="58"/>
      <c r="I35" s="63" t="s">
        <v>80</v>
      </c>
      <c r="J35" s="64"/>
      <c r="K35" s="64"/>
      <c r="L35" s="30"/>
      <c r="M35" s="57"/>
      <c r="N35" s="33"/>
      <c r="O35" s="57"/>
      <c r="P35" s="248"/>
    </row>
    <row r="36" spans="2:16" ht="16.05" customHeight="1" thickBot="1" x14ac:dyDescent="0.35">
      <c r="B36" s="144" t="s">
        <v>81</v>
      </c>
      <c r="C36" s="547"/>
      <c r="D36" s="548"/>
      <c r="E36" s="30"/>
      <c r="F36" s="57"/>
      <c r="G36" s="30"/>
      <c r="H36" s="58"/>
      <c r="I36" s="74" t="s">
        <v>82</v>
      </c>
      <c r="J36" s="576"/>
      <c r="K36" s="577"/>
      <c r="L36" s="36"/>
      <c r="M36" s="57"/>
      <c r="N36" s="32"/>
      <c r="O36" s="57"/>
      <c r="P36" s="248"/>
    </row>
    <row r="37" spans="2:16" ht="16.05" customHeight="1" thickBot="1" x14ac:dyDescent="0.35">
      <c r="B37" s="144" t="s">
        <v>83</v>
      </c>
      <c r="C37" s="558"/>
      <c r="D37" s="559"/>
      <c r="E37" s="30"/>
      <c r="F37" s="57"/>
      <c r="G37" s="30"/>
      <c r="H37" s="58"/>
      <c r="I37" s="103"/>
      <c r="J37" s="104" t="s">
        <v>84</v>
      </c>
      <c r="K37" s="105"/>
      <c r="L37" s="354">
        <f>SUM(L32:L36)</f>
        <v>0</v>
      </c>
      <c r="M37" s="136"/>
      <c r="N37" s="355">
        <f>SUM(N32:N36)</f>
        <v>0</v>
      </c>
      <c r="O37" s="57"/>
      <c r="P37" s="248"/>
    </row>
    <row r="38" spans="2:16" ht="3.95" customHeight="1" thickBot="1" x14ac:dyDescent="0.35">
      <c r="B38" s="581" t="s">
        <v>83</v>
      </c>
      <c r="C38" s="547"/>
      <c r="D38" s="548"/>
      <c r="E38" s="579"/>
      <c r="F38" s="57"/>
      <c r="G38" s="579"/>
      <c r="H38" s="58"/>
      <c r="I38" s="117"/>
      <c r="J38" s="117"/>
      <c r="K38" s="117"/>
      <c r="L38" s="361"/>
      <c r="M38" s="357"/>
      <c r="N38" s="358"/>
      <c r="O38" s="57"/>
      <c r="P38" s="248"/>
    </row>
    <row r="39" spans="2:16" ht="15.75" thickBot="1" x14ac:dyDescent="0.35">
      <c r="B39" s="582"/>
      <c r="C39" s="586"/>
      <c r="D39" s="587"/>
      <c r="E39" s="580"/>
      <c r="F39" s="57"/>
      <c r="G39" s="580"/>
      <c r="H39" s="58"/>
      <c r="I39" s="106"/>
      <c r="J39" s="107" t="s">
        <v>85</v>
      </c>
      <c r="K39" s="108"/>
      <c r="L39" s="362">
        <f>L37+L29</f>
        <v>0</v>
      </c>
      <c r="M39" s="136"/>
      <c r="N39" s="363">
        <f>N37+N29</f>
        <v>0</v>
      </c>
      <c r="O39" s="57"/>
      <c r="P39" s="248"/>
    </row>
    <row r="40" spans="2:16" ht="15.75" thickBot="1" x14ac:dyDescent="0.35">
      <c r="B40" s="103"/>
      <c r="C40" s="104" t="s">
        <v>86</v>
      </c>
      <c r="D40" s="105"/>
      <c r="E40" s="354">
        <f>SUM(E34:E39)</f>
        <v>0</v>
      </c>
      <c r="F40" s="136"/>
      <c r="G40" s="355">
        <f>SUM(G34:G39)</f>
        <v>0</v>
      </c>
      <c r="H40" s="58"/>
      <c r="I40" s="58"/>
      <c r="J40" s="42"/>
      <c r="K40" s="42"/>
      <c r="L40" s="69"/>
      <c r="M40" s="69"/>
      <c r="N40" s="69"/>
      <c r="O40" s="69"/>
      <c r="P40" s="248"/>
    </row>
    <row r="41" spans="2:16" ht="3.95" customHeight="1" thickBot="1" x14ac:dyDescent="0.35">
      <c r="B41" s="109"/>
      <c r="C41" s="110"/>
      <c r="D41" s="110"/>
      <c r="E41" s="356"/>
      <c r="F41" s="357"/>
      <c r="G41" s="358"/>
      <c r="H41" s="111"/>
      <c r="I41" s="578" t="s">
        <v>87</v>
      </c>
      <c r="J41" s="118"/>
      <c r="K41" s="118"/>
      <c r="L41" s="119"/>
      <c r="M41" s="119"/>
      <c r="N41" s="119"/>
      <c r="O41" s="69"/>
      <c r="P41" s="248"/>
    </row>
    <row r="42" spans="2:16" ht="16.05" customHeight="1" thickBot="1" x14ac:dyDescent="0.35">
      <c r="B42" s="100"/>
      <c r="C42" s="101" t="s">
        <v>88</v>
      </c>
      <c r="D42" s="102"/>
      <c r="E42" s="359">
        <f>SUM(E32+E40)</f>
        <v>0</v>
      </c>
      <c r="F42" s="136"/>
      <c r="G42" s="360">
        <f>SUM(G32+G40)</f>
        <v>0</v>
      </c>
      <c r="H42" s="58"/>
      <c r="I42" s="578"/>
      <c r="J42" s="94"/>
      <c r="K42" s="94"/>
      <c r="L42" s="95"/>
      <c r="M42" s="92"/>
      <c r="N42" s="95"/>
      <c r="O42" s="141"/>
      <c r="P42" s="248"/>
    </row>
    <row r="43" spans="2:16" ht="16.05" customHeight="1" x14ac:dyDescent="0.3">
      <c r="B43" s="58"/>
      <c r="C43" s="46"/>
      <c r="D43" s="46"/>
      <c r="E43" s="71"/>
      <c r="F43" s="57"/>
      <c r="G43" s="72"/>
      <c r="H43" s="58"/>
      <c r="I43" s="77" t="s">
        <v>89</v>
      </c>
      <c r="J43" s="58"/>
      <c r="K43" s="58"/>
      <c r="L43" s="70"/>
      <c r="M43" s="70"/>
      <c r="N43" s="70"/>
      <c r="O43" s="70"/>
      <c r="P43" s="248"/>
    </row>
    <row r="44" spans="2:16" ht="16.05" customHeight="1" x14ac:dyDescent="0.3">
      <c r="B44" s="195" t="s">
        <v>90</v>
      </c>
      <c r="C44" s="90"/>
      <c r="D44" s="90"/>
      <c r="E44" s="91"/>
      <c r="F44" s="92"/>
      <c r="G44" s="93"/>
      <c r="H44" s="58"/>
      <c r="I44" s="61" t="s">
        <v>91</v>
      </c>
      <c r="J44" s="62"/>
      <c r="K44" s="62"/>
      <c r="L44" s="29"/>
      <c r="M44" s="57"/>
      <c r="N44" s="29"/>
      <c r="O44" s="57"/>
      <c r="P44" s="248"/>
    </row>
    <row r="45" spans="2:16" ht="16.05" customHeight="1" x14ac:dyDescent="0.3">
      <c r="B45" s="549" t="s">
        <v>92</v>
      </c>
      <c r="C45" s="550"/>
      <c r="D45" s="551"/>
      <c r="E45" s="29"/>
      <c r="F45" s="57"/>
      <c r="G45" s="29"/>
      <c r="H45" s="58"/>
      <c r="I45" s="63" t="s">
        <v>93</v>
      </c>
      <c r="J45" s="64"/>
      <c r="K45" s="64"/>
      <c r="L45" s="30"/>
      <c r="M45" s="57"/>
      <c r="N45" s="30"/>
      <c r="O45" s="57"/>
      <c r="P45" s="248"/>
    </row>
    <row r="46" spans="2:16" ht="16.05" customHeight="1" x14ac:dyDescent="0.3">
      <c r="B46" s="583" t="s">
        <v>94</v>
      </c>
      <c r="C46" s="584"/>
      <c r="D46" s="585"/>
      <c r="E46" s="30"/>
      <c r="F46" s="57"/>
      <c r="G46" s="30"/>
      <c r="H46" s="58"/>
      <c r="I46" s="63" t="s">
        <v>95</v>
      </c>
      <c r="J46" s="64"/>
      <c r="K46" s="64"/>
      <c r="L46" s="30"/>
      <c r="M46" s="57"/>
      <c r="N46" s="30"/>
      <c r="O46" s="57"/>
      <c r="P46" s="248"/>
    </row>
    <row r="47" spans="2:16" ht="16.05" customHeight="1" x14ac:dyDescent="0.3">
      <c r="B47" s="583" t="s">
        <v>96</v>
      </c>
      <c r="C47" s="584"/>
      <c r="D47" s="585"/>
      <c r="E47" s="30"/>
      <c r="F47" s="57"/>
      <c r="G47" s="30"/>
      <c r="H47" s="58"/>
      <c r="I47" s="63" t="s">
        <v>97</v>
      </c>
      <c r="J47" s="64"/>
      <c r="K47" s="64"/>
      <c r="L47" s="33"/>
      <c r="M47" s="57"/>
      <c r="N47" s="30"/>
      <c r="O47" s="57"/>
      <c r="P47" s="248"/>
    </row>
    <row r="48" spans="2:16" ht="16.05" customHeight="1" x14ac:dyDescent="0.3">
      <c r="B48" s="583" t="s">
        <v>98</v>
      </c>
      <c r="C48" s="584"/>
      <c r="D48" s="585"/>
      <c r="E48" s="30"/>
      <c r="F48" s="57"/>
      <c r="G48" s="30"/>
      <c r="H48" s="58"/>
      <c r="I48" s="63" t="s">
        <v>99</v>
      </c>
      <c r="J48" s="64"/>
      <c r="K48" s="64"/>
      <c r="L48" s="33"/>
      <c r="M48" s="57"/>
      <c r="N48" s="30"/>
      <c r="O48" s="57"/>
      <c r="P48" s="248"/>
    </row>
    <row r="49" spans="2:16" ht="16.05" customHeight="1" x14ac:dyDescent="0.3">
      <c r="B49" s="583" t="s">
        <v>100</v>
      </c>
      <c r="C49" s="584"/>
      <c r="D49" s="585"/>
      <c r="E49" s="30"/>
      <c r="F49" s="57"/>
      <c r="G49" s="30"/>
      <c r="H49" s="58"/>
      <c r="I49" s="78" t="s">
        <v>101</v>
      </c>
      <c r="J49" s="73"/>
      <c r="K49" s="73"/>
      <c r="L49" s="37"/>
      <c r="M49" s="57"/>
      <c r="N49" s="34"/>
      <c r="O49" s="57"/>
      <c r="P49" s="248"/>
    </row>
    <row r="50" spans="2:16" ht="16.05" customHeight="1" thickBot="1" x14ac:dyDescent="0.35">
      <c r="B50" s="583" t="s">
        <v>102</v>
      </c>
      <c r="C50" s="584"/>
      <c r="D50" s="585"/>
      <c r="E50" s="30"/>
      <c r="F50" s="57"/>
      <c r="G50" s="30"/>
      <c r="H50" s="58"/>
      <c r="I50" s="74" t="s">
        <v>103</v>
      </c>
      <c r="J50" s="606"/>
      <c r="K50" s="607"/>
      <c r="L50" s="36"/>
      <c r="M50" s="57"/>
      <c r="N50" s="32"/>
      <c r="O50" s="57"/>
      <c r="P50" s="248"/>
    </row>
    <row r="51" spans="2:16" ht="16.05" customHeight="1" thickBot="1" x14ac:dyDescent="0.35">
      <c r="B51" s="573" t="s">
        <v>104</v>
      </c>
      <c r="C51" s="574"/>
      <c r="D51" s="575"/>
      <c r="E51" s="30"/>
      <c r="F51" s="57"/>
      <c r="G51" s="30"/>
      <c r="H51" s="58"/>
      <c r="I51" s="103"/>
      <c r="J51" s="104" t="s">
        <v>105</v>
      </c>
      <c r="K51" s="105"/>
      <c r="L51" s="354">
        <f>SUM(L44:L50)</f>
        <v>0</v>
      </c>
      <c r="M51" s="136"/>
      <c r="N51" s="354">
        <f>SUM(N44:N50)</f>
        <v>0</v>
      </c>
      <c r="O51" s="57"/>
      <c r="P51" s="248"/>
    </row>
    <row r="52" spans="2:16" ht="16.05" customHeight="1" x14ac:dyDescent="0.3">
      <c r="B52" s="138" t="s">
        <v>106</v>
      </c>
      <c r="C52" s="558"/>
      <c r="D52" s="559"/>
      <c r="E52" s="30"/>
      <c r="F52" s="57"/>
      <c r="G52" s="30"/>
      <c r="H52" s="58"/>
      <c r="I52" s="52" t="s">
        <v>107</v>
      </c>
      <c r="J52" s="42"/>
      <c r="K52" s="42"/>
      <c r="L52" s="69"/>
      <c r="M52" s="57"/>
      <c r="N52" s="70"/>
      <c r="O52" s="57"/>
    </row>
    <row r="53" spans="2:16" ht="16.05" customHeight="1" x14ac:dyDescent="0.3">
      <c r="B53" s="138" t="s">
        <v>106</v>
      </c>
      <c r="C53" s="558"/>
      <c r="D53" s="559"/>
      <c r="E53" s="30"/>
      <c r="F53" s="57"/>
      <c r="G53" s="30"/>
      <c r="H53" s="58"/>
      <c r="I53" s="61" t="s">
        <v>108</v>
      </c>
      <c r="J53" s="62"/>
      <c r="K53" s="62"/>
      <c r="L53" s="35"/>
      <c r="M53" s="57"/>
      <c r="N53" s="29"/>
      <c r="O53" s="57"/>
    </row>
    <row r="54" spans="2:16" ht="16.05" customHeight="1" thickBot="1" x14ac:dyDescent="0.35">
      <c r="B54" s="132" t="s">
        <v>106</v>
      </c>
      <c r="C54" s="558"/>
      <c r="D54" s="559"/>
      <c r="E54" s="30"/>
      <c r="F54" s="57"/>
      <c r="G54" s="30"/>
      <c r="H54" s="58"/>
      <c r="I54" s="63" t="s">
        <v>109</v>
      </c>
      <c r="J54" s="64"/>
      <c r="K54" s="64"/>
      <c r="L54" s="33"/>
      <c r="M54" s="57"/>
      <c r="N54" s="30"/>
      <c r="O54" s="57"/>
    </row>
    <row r="55" spans="2:16" ht="16.05" customHeight="1" thickBot="1" x14ac:dyDescent="0.35">
      <c r="B55" s="100"/>
      <c r="C55" s="101" t="s">
        <v>110</v>
      </c>
      <c r="D55" s="102"/>
      <c r="E55" s="359">
        <f>SUM(E45:E54)</f>
        <v>0</v>
      </c>
      <c r="F55" s="136"/>
      <c r="G55" s="364">
        <f>SUM(G45:G54)</f>
        <v>0</v>
      </c>
      <c r="H55" s="58"/>
      <c r="I55" s="63" t="s">
        <v>111</v>
      </c>
      <c r="J55" s="64"/>
      <c r="K55" s="64"/>
      <c r="L55" s="33"/>
      <c r="M55" s="57"/>
      <c r="N55" s="30"/>
      <c r="O55" s="57"/>
    </row>
    <row r="56" spans="2:16" ht="16.05" customHeight="1" x14ac:dyDescent="0.3">
      <c r="B56" s="58"/>
      <c r="C56" s="46"/>
      <c r="D56" s="46"/>
      <c r="E56" s="71"/>
      <c r="F56" s="71"/>
      <c r="G56" s="71"/>
      <c r="H56" s="58"/>
      <c r="I56" s="63" t="s">
        <v>112</v>
      </c>
      <c r="J56" s="64"/>
      <c r="K56" s="64"/>
      <c r="L56" s="33"/>
      <c r="M56" s="57"/>
      <c r="N56" s="30"/>
      <c r="O56" s="57"/>
    </row>
    <row r="57" spans="2:16" ht="16.05" customHeight="1" thickBot="1" x14ac:dyDescent="0.35">
      <c r="B57" s="195" t="s">
        <v>113</v>
      </c>
      <c r="C57" s="90"/>
      <c r="D57" s="90"/>
      <c r="E57" s="91"/>
      <c r="F57" s="92"/>
      <c r="G57" s="93"/>
      <c r="H57" s="58"/>
      <c r="I57" s="81" t="s">
        <v>114</v>
      </c>
      <c r="J57" s="606"/>
      <c r="K57" s="607"/>
      <c r="L57" s="36"/>
      <c r="M57" s="57"/>
      <c r="N57" s="36"/>
      <c r="O57" s="57"/>
    </row>
    <row r="58" spans="2:16" ht="16.05" customHeight="1" thickBot="1" x14ac:dyDescent="0.35">
      <c r="B58" s="79" t="s">
        <v>115</v>
      </c>
      <c r="C58" s="62"/>
      <c r="D58" s="294"/>
      <c r="E58" s="29"/>
      <c r="F58" s="57"/>
      <c r="G58" s="29"/>
      <c r="H58" s="58"/>
      <c r="I58" s="103"/>
      <c r="J58" s="104" t="s">
        <v>116</v>
      </c>
      <c r="K58" s="105"/>
      <c r="L58" s="354">
        <f>SUM(L53:L57)</f>
        <v>0</v>
      </c>
      <c r="M58" s="136"/>
      <c r="N58" s="355">
        <f t="shared" ref="N58" si="0">SUM(N53:N57)</f>
        <v>0</v>
      </c>
      <c r="O58" s="57"/>
    </row>
    <row r="59" spans="2:16" ht="6.05" customHeight="1" thickBot="1" x14ac:dyDescent="0.35">
      <c r="B59" s="565" t="s">
        <v>117</v>
      </c>
      <c r="C59" s="611"/>
      <c r="D59" s="612"/>
      <c r="E59" s="608"/>
      <c r="F59" s="57"/>
      <c r="G59" s="579"/>
      <c r="H59" s="58"/>
      <c r="I59" s="117"/>
      <c r="J59" s="117"/>
      <c r="K59" s="117"/>
      <c r="L59" s="361"/>
      <c r="M59" s="357"/>
      <c r="N59" s="358"/>
      <c r="O59" s="57"/>
    </row>
    <row r="60" spans="2:16" ht="16.05" customHeight="1" thickBot="1" x14ac:dyDescent="0.35">
      <c r="B60" s="613"/>
      <c r="C60" s="614"/>
      <c r="D60" s="615"/>
      <c r="E60" s="609"/>
      <c r="F60" s="57"/>
      <c r="G60" s="610"/>
      <c r="H60" s="58"/>
      <c r="I60" s="106"/>
      <c r="J60" s="107" t="s">
        <v>118</v>
      </c>
      <c r="K60" s="108"/>
      <c r="L60" s="362">
        <f>SUM(L51,L58)</f>
        <v>0</v>
      </c>
      <c r="M60" s="136"/>
      <c r="N60" s="363">
        <f>SUM(N51,N58)</f>
        <v>0</v>
      </c>
      <c r="O60" s="57"/>
    </row>
    <row r="61" spans="2:16" ht="16.05" customHeight="1" x14ac:dyDescent="0.3">
      <c r="B61" s="583" t="s">
        <v>119</v>
      </c>
      <c r="C61" s="584"/>
      <c r="D61" s="585"/>
      <c r="E61" s="134"/>
      <c r="G61" s="134"/>
      <c r="H61" s="58"/>
      <c r="I61" s="40"/>
      <c r="J61" s="40"/>
      <c r="K61" s="40"/>
      <c r="L61" s="40"/>
      <c r="M61" s="40"/>
      <c r="N61" s="40"/>
      <c r="O61" s="39"/>
    </row>
    <row r="62" spans="2:16" ht="16.05" customHeight="1" x14ac:dyDescent="0.3">
      <c r="B62" s="63" t="s">
        <v>120</v>
      </c>
      <c r="C62" s="135"/>
      <c r="D62" s="295"/>
      <c r="E62" s="134"/>
      <c r="G62" s="134"/>
      <c r="H62" s="58"/>
      <c r="I62" s="195" t="s">
        <v>121</v>
      </c>
      <c r="J62" s="94"/>
      <c r="K62" s="94"/>
      <c r="L62" s="95"/>
      <c r="M62" s="92"/>
      <c r="N62" s="95"/>
      <c r="O62" s="141"/>
    </row>
    <row r="63" spans="2:16" ht="16.05" customHeight="1" x14ac:dyDescent="0.3">
      <c r="B63" s="80" t="s">
        <v>122</v>
      </c>
      <c r="C63" s="133"/>
      <c r="D63" s="296"/>
      <c r="E63" s="31"/>
      <c r="F63" s="57"/>
      <c r="G63" s="31"/>
      <c r="H63" s="58"/>
      <c r="I63" s="61" t="s">
        <v>123</v>
      </c>
      <c r="J63" s="62"/>
      <c r="K63" s="62"/>
      <c r="L63" s="35"/>
      <c r="M63" s="57"/>
      <c r="N63" s="35"/>
      <c r="O63" s="57"/>
    </row>
    <row r="64" spans="2:16" ht="16.05" customHeight="1" x14ac:dyDescent="0.3">
      <c r="B64" s="63" t="s">
        <v>124</v>
      </c>
      <c r="C64" s="64"/>
      <c r="D64" s="296"/>
      <c r="E64" s="31"/>
      <c r="F64" s="57"/>
      <c r="G64" s="31"/>
      <c r="H64" s="58"/>
      <c r="I64" s="63" t="s">
        <v>125</v>
      </c>
      <c r="J64" s="64"/>
      <c r="K64" s="64"/>
      <c r="L64" s="33"/>
      <c r="M64" s="57"/>
      <c r="N64" s="33"/>
      <c r="O64" s="57"/>
    </row>
    <row r="65" spans="2:16" ht="16.05" customHeight="1" thickBot="1" x14ac:dyDescent="0.35">
      <c r="B65" s="63" t="s">
        <v>126</v>
      </c>
      <c r="C65" s="64"/>
      <c r="D65" s="296"/>
      <c r="E65" s="31"/>
      <c r="F65" s="57"/>
      <c r="G65" s="31"/>
      <c r="H65" s="58"/>
      <c r="I65" s="75" t="s">
        <v>127</v>
      </c>
      <c r="J65" s="76"/>
      <c r="K65" s="83"/>
      <c r="L65" s="36"/>
      <c r="M65" s="57"/>
      <c r="N65" s="32"/>
      <c r="O65" s="57"/>
    </row>
    <row r="66" spans="2:16" ht="15.75" thickBot="1" x14ac:dyDescent="0.35">
      <c r="B66" s="63" t="s">
        <v>128</v>
      </c>
      <c r="C66" s="558"/>
      <c r="D66" s="559"/>
      <c r="E66" s="30"/>
      <c r="F66" s="57"/>
      <c r="G66" s="30"/>
      <c r="H66" s="58"/>
      <c r="I66" s="103"/>
      <c r="J66" s="104" t="s">
        <v>129</v>
      </c>
      <c r="K66" s="105"/>
      <c r="L66" s="354">
        <f>SUM(L63:L65)</f>
        <v>0</v>
      </c>
      <c r="M66" s="136"/>
      <c r="N66" s="354">
        <f t="shared" ref="N66" si="1">SUM(N63:N65)</f>
        <v>0</v>
      </c>
      <c r="O66" s="57"/>
    </row>
    <row r="67" spans="2:16" ht="3.95" customHeight="1" thickBot="1" x14ac:dyDescent="0.35">
      <c r="B67" s="565" t="s">
        <v>128</v>
      </c>
      <c r="C67" s="554"/>
      <c r="D67" s="555"/>
      <c r="E67" s="146"/>
      <c r="G67" s="147"/>
      <c r="H67" s="58"/>
      <c r="I67" s="39"/>
      <c r="J67" s="145"/>
      <c r="K67" s="145"/>
      <c r="L67" s="365"/>
      <c r="M67" s="136"/>
      <c r="N67" s="365"/>
      <c r="O67" s="57"/>
    </row>
    <row r="68" spans="2:16" ht="15.05" customHeight="1" thickBot="1" x14ac:dyDescent="0.35">
      <c r="B68" s="566"/>
      <c r="C68" s="556"/>
      <c r="D68" s="557"/>
      <c r="E68" s="176"/>
      <c r="F68" s="57"/>
      <c r="G68" s="31"/>
      <c r="H68" s="58"/>
      <c r="I68" s="106"/>
      <c r="J68" s="107" t="s">
        <v>130</v>
      </c>
      <c r="K68" s="108"/>
      <c r="L68" s="362">
        <f>SUM(L51,L58,L66)</f>
        <v>0</v>
      </c>
      <c r="M68" s="136"/>
      <c r="N68" s="363">
        <f>SUM(N51,N58,N66)</f>
        <v>0</v>
      </c>
      <c r="O68" s="57"/>
    </row>
    <row r="69" spans="2:16" ht="16.55" customHeight="1" thickBot="1" x14ac:dyDescent="0.35">
      <c r="B69" s="560" t="s">
        <v>131</v>
      </c>
      <c r="C69" s="561"/>
      <c r="D69" s="177"/>
      <c r="E69" s="359">
        <f>SUM(E58:E66)</f>
        <v>0</v>
      </c>
      <c r="F69" s="136"/>
      <c r="G69" s="364">
        <f>SUM(G58:G66)</f>
        <v>0</v>
      </c>
      <c r="H69" s="58"/>
      <c r="I69" s="267"/>
      <c r="J69" s="247"/>
      <c r="K69" s="247"/>
      <c r="L69" s="247"/>
      <c r="M69" s="247"/>
      <c r="N69" s="247"/>
      <c r="O69" s="268"/>
    </row>
    <row r="70" spans="2:16" ht="12.95" customHeight="1" x14ac:dyDescent="0.3">
      <c r="B70" s="58"/>
      <c r="C70" s="46"/>
      <c r="D70" s="46"/>
      <c r="E70" s="71"/>
      <c r="F70" s="57"/>
      <c r="G70" s="72"/>
      <c r="H70" s="58"/>
      <c r="I70" s="264"/>
      <c r="J70" s="241"/>
      <c r="K70" s="241"/>
      <c r="L70" s="241"/>
      <c r="M70" s="241"/>
      <c r="N70" s="241"/>
      <c r="O70" s="241"/>
    </row>
    <row r="71" spans="2:16" ht="16.05" customHeight="1" x14ac:dyDescent="0.3">
      <c r="B71" s="196" t="s">
        <v>132</v>
      </c>
      <c r="C71" s="131"/>
      <c r="D71" s="131"/>
      <c r="E71" s="131"/>
      <c r="F71" s="131"/>
      <c r="G71" s="131"/>
      <c r="H71" s="58"/>
      <c r="I71" s="264"/>
      <c r="J71" s="241"/>
      <c r="K71" s="241"/>
      <c r="L71" s="241"/>
      <c r="M71" s="241"/>
      <c r="N71" s="241"/>
      <c r="O71" s="241"/>
      <c r="P71" s="242"/>
    </row>
    <row r="72" spans="2:16" ht="16.05" customHeight="1" x14ac:dyDescent="0.3">
      <c r="B72" s="570" t="s">
        <v>133</v>
      </c>
      <c r="C72" s="571"/>
      <c r="D72" s="572"/>
      <c r="E72" s="366">
        <f>E42-E55-E69</f>
        <v>0</v>
      </c>
      <c r="F72" s="136"/>
      <c r="G72" s="366">
        <f>G42-G55-G69</f>
        <v>0</v>
      </c>
      <c r="H72" s="52"/>
      <c r="I72" s="269"/>
      <c r="J72" s="270"/>
      <c r="K72" s="270"/>
      <c r="L72" s="271"/>
      <c r="M72" s="272"/>
      <c r="N72" s="273"/>
      <c r="O72" s="272"/>
    </row>
    <row r="73" spans="2:16" ht="17.55" customHeight="1" thickBot="1" x14ac:dyDescent="0.35">
      <c r="B73" s="573" t="s">
        <v>134</v>
      </c>
      <c r="C73" s="574"/>
      <c r="D73" s="575"/>
      <c r="E73" s="31"/>
      <c r="F73" s="57"/>
      <c r="G73" s="31"/>
      <c r="H73" s="46"/>
      <c r="I73" s="274"/>
      <c r="J73" s="275"/>
      <c r="K73" s="275"/>
      <c r="L73" s="275"/>
      <c r="M73" s="272"/>
      <c r="N73" s="275"/>
      <c r="O73" s="272"/>
    </row>
    <row r="74" spans="2:16" ht="15.75" thickBot="1" x14ac:dyDescent="0.35">
      <c r="B74" s="563" t="s">
        <v>135</v>
      </c>
      <c r="C74" s="564"/>
      <c r="D74" s="105"/>
      <c r="E74" s="354">
        <f>E72+E73</f>
        <v>0</v>
      </c>
      <c r="F74" s="136"/>
      <c r="G74" s="355">
        <f t="shared" ref="G74" si="2">G72+G73</f>
        <v>0</v>
      </c>
      <c r="H74" s="46"/>
      <c r="I74" s="274"/>
      <c r="J74" s="275"/>
      <c r="K74" s="275"/>
      <c r="L74" s="275"/>
      <c r="M74" s="272"/>
      <c r="N74" s="275"/>
      <c r="O74" s="272"/>
    </row>
    <row r="75" spans="2:16" ht="16.05" customHeight="1" thickBot="1" x14ac:dyDescent="0.35">
      <c r="B75" s="567" t="s">
        <v>136</v>
      </c>
      <c r="C75" s="568"/>
      <c r="D75" s="569"/>
      <c r="E75" s="120"/>
      <c r="F75" s="57"/>
      <c r="G75" s="120"/>
      <c r="H75" s="46"/>
      <c r="I75" s="276"/>
      <c r="J75" s="277"/>
      <c r="K75" s="277"/>
      <c r="L75" s="277"/>
      <c r="M75" s="278"/>
      <c r="N75" s="277"/>
      <c r="O75" s="278"/>
    </row>
    <row r="76" spans="2:16" ht="16.05" customHeight="1" thickBot="1" x14ac:dyDescent="0.35">
      <c r="B76" s="100"/>
      <c r="C76" s="101" t="s">
        <v>137</v>
      </c>
      <c r="D76" s="102"/>
      <c r="E76" s="359">
        <f>E74-E75</f>
        <v>0</v>
      </c>
      <c r="F76" s="136"/>
      <c r="G76" s="364">
        <f>G74-G75</f>
        <v>0</v>
      </c>
      <c r="H76" s="39"/>
      <c r="I76" s="39"/>
      <c r="J76" s="39"/>
      <c r="K76" s="39"/>
      <c r="L76" s="39"/>
      <c r="M76" s="48"/>
      <c r="N76" s="39"/>
      <c r="O76" s="48"/>
      <c r="P76" s="247"/>
    </row>
    <row r="77" spans="2:16" ht="16.05" customHeight="1" x14ac:dyDescent="0.3">
      <c r="B77" s="116" t="s">
        <v>125</v>
      </c>
      <c r="C77" s="46"/>
      <c r="D77" s="46"/>
      <c r="E77" s="200"/>
      <c r="F77" s="57"/>
      <c r="G77" s="72"/>
      <c r="H77" s="71"/>
      <c r="I77" s="39"/>
      <c r="J77" s="39"/>
      <c r="K77" s="39"/>
      <c r="L77" s="39"/>
      <c r="M77" s="48"/>
      <c r="N77" s="39"/>
      <c r="O77" s="48"/>
    </row>
    <row r="78" spans="2:16" ht="16.05" customHeight="1" x14ac:dyDescent="0.3">
      <c r="B78" s="562" t="s">
        <v>138</v>
      </c>
      <c r="C78" s="549"/>
      <c r="D78" s="127"/>
      <c r="E78" s="29"/>
      <c r="F78" s="126"/>
      <c r="G78" s="35"/>
      <c r="H78" s="68"/>
      <c r="I78" s="39"/>
      <c r="J78" s="39"/>
      <c r="K78" s="39"/>
      <c r="L78" s="39"/>
      <c r="M78" s="48"/>
      <c r="N78" s="39"/>
      <c r="O78" s="39"/>
    </row>
    <row r="79" spans="2:16" ht="16.05" customHeight="1" x14ac:dyDescent="0.3">
      <c r="B79" s="63" t="s">
        <v>139</v>
      </c>
      <c r="C79" s="82"/>
      <c r="D79" s="128"/>
      <c r="E79" s="30"/>
      <c r="F79" s="126"/>
      <c r="G79" s="33"/>
      <c r="H79" s="39"/>
      <c r="I79" s="39"/>
      <c r="J79" s="39"/>
      <c r="K79" s="39"/>
      <c r="L79" s="39"/>
      <c r="M79" s="84"/>
      <c r="N79" s="39"/>
      <c r="O79" s="39"/>
    </row>
    <row r="80" spans="2:16" ht="16.05" customHeight="1" x14ac:dyDescent="0.3">
      <c r="B80" s="63" t="s">
        <v>140</v>
      </c>
      <c r="C80" s="82"/>
      <c r="D80" s="128"/>
      <c r="E80" s="30"/>
      <c r="F80" s="126"/>
      <c r="G80" s="30"/>
      <c r="H80" s="39"/>
      <c r="I80" s="39"/>
      <c r="J80" s="39"/>
      <c r="K80" s="39"/>
      <c r="L80" s="39"/>
      <c r="M80" s="84"/>
      <c r="N80" s="39"/>
      <c r="O80" s="39"/>
    </row>
    <row r="81" spans="2:21" ht="16.05" customHeight="1" x14ac:dyDescent="0.3">
      <c r="B81" s="63" t="s">
        <v>141</v>
      </c>
      <c r="C81" s="558"/>
      <c r="D81" s="559"/>
      <c r="E81" s="30"/>
      <c r="F81" s="126"/>
      <c r="G81" s="33"/>
      <c r="H81" s="39"/>
      <c r="I81" s="39"/>
      <c r="J81" s="39"/>
      <c r="K81" s="39"/>
      <c r="L81" s="39"/>
      <c r="M81" s="84"/>
      <c r="N81" s="39"/>
      <c r="O81" s="39"/>
    </row>
    <row r="82" spans="2:21" ht="15.75" thickBot="1" x14ac:dyDescent="0.35">
      <c r="B82" s="552" t="s">
        <v>142</v>
      </c>
      <c r="C82" s="553"/>
      <c r="D82" s="129"/>
      <c r="E82" s="367">
        <f>E76</f>
        <v>0</v>
      </c>
      <c r="F82" s="136"/>
      <c r="G82" s="368">
        <f>G76</f>
        <v>0</v>
      </c>
      <c r="H82" s="39"/>
      <c r="I82" s="39"/>
      <c r="J82" s="39"/>
      <c r="K82" s="39"/>
      <c r="L82" s="39"/>
      <c r="M82" s="84"/>
      <c r="N82" s="39"/>
      <c r="O82" s="39"/>
    </row>
    <row r="83" spans="2:21" ht="15.75" thickBot="1" x14ac:dyDescent="0.35">
      <c r="B83" s="100"/>
      <c r="C83" s="101" t="s">
        <v>143</v>
      </c>
      <c r="D83" s="102"/>
      <c r="E83" s="359">
        <f>E78+E79-E80+E81+E82</f>
        <v>0</v>
      </c>
      <c r="F83" s="136"/>
      <c r="G83" s="369">
        <f>G78+G79-G80+G81+G82</f>
        <v>0</v>
      </c>
      <c r="H83" s="39"/>
      <c r="I83" s="39"/>
      <c r="J83" s="39"/>
      <c r="K83" s="39"/>
      <c r="L83" s="39"/>
      <c r="M83" s="84"/>
      <c r="N83" s="39"/>
      <c r="O83" s="39"/>
    </row>
    <row r="84" spans="2:21" ht="23.1" customHeight="1" x14ac:dyDescent="0.3">
      <c r="B84" s="38"/>
      <c r="C84" s="39"/>
      <c r="D84" s="39"/>
      <c r="E84" s="39"/>
      <c r="F84" s="39"/>
      <c r="G84" s="39"/>
      <c r="H84" s="39"/>
      <c r="I84" s="39"/>
      <c r="J84" s="39"/>
      <c r="K84" s="39"/>
      <c r="L84" s="39"/>
      <c r="M84" s="84"/>
      <c r="N84" s="39"/>
      <c r="O84" s="39"/>
    </row>
    <row r="85" spans="2:21" ht="26.2" customHeight="1" x14ac:dyDescent="0.3">
      <c r="B85" s="533" t="s">
        <v>144</v>
      </c>
      <c r="C85" s="533"/>
      <c r="D85" s="533"/>
      <c r="E85" s="533"/>
      <c r="F85" s="533"/>
      <c r="G85" s="533"/>
      <c r="H85" s="533"/>
      <c r="I85" s="533"/>
      <c r="J85" s="533"/>
      <c r="K85" s="533"/>
      <c r="L85" s="533"/>
      <c r="M85" s="533"/>
      <c r="N85" s="533"/>
      <c r="O85" s="534"/>
      <c r="P85" s="244"/>
      <c r="R85" s="243"/>
      <c r="S85" s="243"/>
      <c r="T85" s="243"/>
      <c r="U85" s="243"/>
    </row>
    <row r="86" spans="2:21" ht="20.95" x14ac:dyDescent="0.3">
      <c r="B86" s="602" t="s">
        <v>145</v>
      </c>
      <c r="C86" s="602"/>
      <c r="D86" s="190"/>
      <c r="E86" s="190"/>
      <c r="F86" s="190"/>
      <c r="G86" s="254"/>
      <c r="H86" s="255"/>
      <c r="I86" s="255"/>
      <c r="J86" s="255"/>
      <c r="K86" s="256"/>
      <c r="L86" s="256"/>
      <c r="M86" s="256"/>
      <c r="N86" s="256"/>
      <c r="O86" s="256"/>
      <c r="Q86" s="244"/>
      <c r="R86" s="245"/>
      <c r="S86" s="245"/>
      <c r="T86" s="245"/>
      <c r="U86" s="245"/>
    </row>
    <row r="87" spans="2:21" ht="32.1" customHeight="1" x14ac:dyDescent="0.3">
      <c r="B87" s="601" t="s">
        <v>146</v>
      </c>
      <c r="C87" s="601"/>
      <c r="D87" s="601"/>
      <c r="E87" s="601"/>
      <c r="F87" s="190"/>
      <c r="G87" s="254"/>
      <c r="H87" s="255"/>
      <c r="I87" s="255"/>
      <c r="J87" s="255"/>
      <c r="K87" s="256"/>
      <c r="L87" s="256"/>
      <c r="M87" s="256"/>
      <c r="N87" s="256"/>
      <c r="O87" s="256"/>
    </row>
    <row r="88" spans="2:21" ht="15.75" customHeight="1" x14ac:dyDescent="0.3">
      <c r="B88" s="85"/>
      <c r="C88" s="168"/>
      <c r="D88" s="85"/>
      <c r="E88" s="169"/>
      <c r="F88" s="170"/>
      <c r="G88" s="257"/>
    </row>
    <row r="89" spans="2:21" ht="15.75" customHeight="1" x14ac:dyDescent="0.3">
      <c r="B89" s="149"/>
      <c r="C89" s="231" t="s">
        <v>147</v>
      </c>
      <c r="D89" s="205"/>
      <c r="E89" s="203" t="s">
        <v>148</v>
      </c>
      <c r="F89" s="141"/>
      <c r="G89" s="258"/>
      <c r="H89" s="256"/>
      <c r="I89" s="256"/>
      <c r="J89" s="256"/>
      <c r="K89" s="256"/>
      <c r="L89" s="256"/>
      <c r="M89" s="256"/>
      <c r="N89" s="256"/>
      <c r="O89" s="256"/>
    </row>
    <row r="90" spans="2:21" ht="7.05" customHeight="1" x14ac:dyDescent="0.3">
      <c r="B90" s="112"/>
      <c r="C90" s="201"/>
      <c r="D90" s="201"/>
      <c r="E90" s="202"/>
      <c r="F90" s="114"/>
      <c r="G90" s="259"/>
    </row>
    <row r="91" spans="2:21" ht="17.2" customHeight="1" x14ac:dyDescent="0.3">
      <c r="B91" s="171">
        <v>1</v>
      </c>
      <c r="C91" s="544" t="s">
        <v>1467</v>
      </c>
      <c r="D91" s="545"/>
      <c r="E91" s="370">
        <f>Projets!I30</f>
        <v>0</v>
      </c>
      <c r="F91" s="86"/>
      <c r="G91" s="260"/>
      <c r="H91" s="256"/>
      <c r="I91" s="256"/>
      <c r="J91" s="256"/>
      <c r="K91" s="256"/>
      <c r="L91" s="256"/>
      <c r="M91" s="256"/>
      <c r="N91" s="256"/>
      <c r="O91" s="256"/>
    </row>
    <row r="92" spans="2:21" ht="18" customHeight="1" x14ac:dyDescent="0.3">
      <c r="B92" s="171">
        <v>2</v>
      </c>
      <c r="C92" s="544"/>
      <c r="D92" s="545"/>
      <c r="E92" s="370">
        <f>Projets!I56</f>
        <v>0</v>
      </c>
      <c r="F92" s="86"/>
      <c r="G92" s="260"/>
      <c r="H92" s="256"/>
      <c r="I92" s="256"/>
      <c r="J92" s="256"/>
      <c r="K92" s="256"/>
      <c r="L92" s="256"/>
      <c r="M92" s="256"/>
      <c r="N92" s="256"/>
      <c r="O92" s="256"/>
    </row>
    <row r="93" spans="2:21" ht="18" customHeight="1" x14ac:dyDescent="0.3">
      <c r="B93" s="171">
        <v>3</v>
      </c>
      <c r="C93" s="544"/>
      <c r="D93" s="545"/>
      <c r="E93" s="370">
        <f>Projets!I82</f>
        <v>0</v>
      </c>
      <c r="F93" s="86"/>
      <c r="G93" s="260"/>
      <c r="H93" s="256"/>
      <c r="I93" s="256"/>
      <c r="J93" s="256"/>
      <c r="K93" s="256"/>
      <c r="L93" s="256"/>
      <c r="M93" s="256"/>
      <c r="N93" s="256"/>
      <c r="O93" s="256"/>
    </row>
    <row r="94" spans="2:21" ht="18" customHeight="1" x14ac:dyDescent="0.3">
      <c r="B94" s="171">
        <v>4</v>
      </c>
      <c r="C94" s="544"/>
      <c r="D94" s="545"/>
      <c r="E94" s="370">
        <f>Projets!I108</f>
        <v>0</v>
      </c>
      <c r="F94" s="86"/>
      <c r="G94" s="260"/>
      <c r="H94" s="256"/>
      <c r="I94" s="256"/>
      <c r="J94" s="256"/>
      <c r="K94" s="256"/>
      <c r="L94" s="256"/>
      <c r="M94" s="256"/>
      <c r="N94" s="256"/>
      <c r="O94" s="256"/>
    </row>
    <row r="95" spans="2:21" ht="18" customHeight="1" x14ac:dyDescent="0.3">
      <c r="B95" s="171">
        <v>5</v>
      </c>
      <c r="C95" s="544"/>
      <c r="D95" s="545"/>
      <c r="E95" s="370">
        <f>Projets!I134</f>
        <v>0</v>
      </c>
      <c r="F95" s="86"/>
      <c r="G95" s="260"/>
      <c r="H95" s="256"/>
      <c r="I95" s="256"/>
      <c r="J95" s="256"/>
      <c r="K95" s="256"/>
      <c r="L95" s="256"/>
      <c r="M95" s="256"/>
      <c r="N95" s="256"/>
      <c r="O95" s="256"/>
    </row>
    <row r="96" spans="2:21" ht="18" customHeight="1" x14ac:dyDescent="0.3">
      <c r="B96" s="171">
        <v>6</v>
      </c>
      <c r="C96" s="544"/>
      <c r="D96" s="545"/>
      <c r="E96" s="370">
        <f>Projets!I160</f>
        <v>0</v>
      </c>
      <c r="F96" s="86"/>
      <c r="G96" s="260"/>
      <c r="H96" s="256"/>
      <c r="I96" s="256"/>
      <c r="J96" s="256"/>
      <c r="K96" s="256"/>
      <c r="L96" s="256"/>
      <c r="M96" s="256"/>
      <c r="N96" s="256"/>
      <c r="O96" s="256"/>
    </row>
    <row r="97" spans="1:16" ht="18" customHeight="1" x14ac:dyDescent="0.3">
      <c r="B97" s="171">
        <v>7</v>
      </c>
      <c r="C97" s="544"/>
      <c r="D97" s="545"/>
      <c r="E97" s="370">
        <f>Projets!I186</f>
        <v>0</v>
      </c>
      <c r="F97" s="86"/>
      <c r="G97" s="260"/>
      <c r="H97" s="256"/>
      <c r="I97" s="256"/>
      <c r="J97" s="256"/>
      <c r="K97" s="256"/>
      <c r="L97" s="256"/>
      <c r="M97" s="256"/>
      <c r="N97" s="256"/>
      <c r="O97" s="256"/>
    </row>
    <row r="98" spans="1:16" ht="18" customHeight="1" x14ac:dyDescent="0.3">
      <c r="B98" s="171">
        <v>8</v>
      </c>
      <c r="C98" s="544"/>
      <c r="D98" s="545"/>
      <c r="E98" s="370">
        <f>Projets!I212</f>
        <v>0</v>
      </c>
      <c r="F98" s="86"/>
      <c r="G98" s="260"/>
      <c r="H98" s="256"/>
      <c r="I98" s="256"/>
      <c r="J98" s="256"/>
      <c r="K98" s="256"/>
      <c r="L98" s="256"/>
      <c r="M98" s="256"/>
      <c r="N98" s="256"/>
      <c r="O98" s="256"/>
    </row>
    <row r="99" spans="1:16" ht="18" customHeight="1" x14ac:dyDescent="0.3">
      <c r="B99" s="171">
        <v>9</v>
      </c>
      <c r="C99" s="544"/>
      <c r="D99" s="545"/>
      <c r="E99" s="370">
        <f>Projets!I238</f>
        <v>0</v>
      </c>
      <c r="F99" s="86"/>
      <c r="G99" s="260"/>
      <c r="H99" s="256"/>
      <c r="I99" s="256"/>
      <c r="J99" s="256"/>
      <c r="K99" s="256"/>
      <c r="L99" s="256"/>
      <c r="M99" s="256"/>
      <c r="N99" s="256"/>
      <c r="O99" s="256"/>
    </row>
    <row r="100" spans="1:16" ht="18" customHeight="1" thickBot="1" x14ac:dyDescent="0.35">
      <c r="B100" s="171">
        <v>10</v>
      </c>
      <c r="C100" s="535"/>
      <c r="D100" s="536"/>
      <c r="E100" s="371">
        <f>Projets!I264</f>
        <v>0</v>
      </c>
      <c r="F100" s="86"/>
      <c r="G100" s="260"/>
      <c r="H100" s="256"/>
      <c r="I100" s="256"/>
      <c r="J100" s="256"/>
      <c r="K100" s="256"/>
      <c r="L100" s="256"/>
      <c r="M100" s="256"/>
      <c r="N100" s="256"/>
      <c r="O100" s="256"/>
    </row>
    <row r="101" spans="1:16" ht="17.55" customHeight="1" thickBot="1" x14ac:dyDescent="0.35">
      <c r="B101" s="172"/>
      <c r="C101" s="537" t="s">
        <v>150</v>
      </c>
      <c r="D101" s="537"/>
      <c r="E101" s="329">
        <f>SUM(E91:E100)</f>
        <v>0</v>
      </c>
      <c r="F101" s="136"/>
      <c r="G101" s="261"/>
      <c r="H101" s="256"/>
      <c r="I101" s="256"/>
      <c r="J101" s="256"/>
      <c r="K101" s="256"/>
      <c r="L101" s="256"/>
      <c r="M101" s="256"/>
      <c r="N101" s="256"/>
      <c r="O101" s="256"/>
    </row>
    <row r="102" spans="1:16" x14ac:dyDescent="0.3">
      <c r="B102" s="38"/>
      <c r="C102" s="39"/>
      <c r="D102" s="39"/>
      <c r="F102" s="84"/>
      <c r="G102" s="262"/>
      <c r="H102" s="256"/>
      <c r="I102" s="256"/>
      <c r="J102" s="256"/>
      <c r="K102" s="256"/>
      <c r="L102" s="256"/>
      <c r="M102" s="256"/>
      <c r="N102" s="256"/>
      <c r="O102" s="256"/>
    </row>
    <row r="103" spans="1:16" x14ac:dyDescent="0.3">
      <c r="B103" s="38"/>
      <c r="C103" s="39"/>
      <c r="D103" s="39"/>
      <c r="E103" s="39"/>
      <c r="F103" s="84"/>
      <c r="G103" s="263"/>
      <c r="H103" s="256"/>
      <c r="I103" s="256"/>
      <c r="J103" s="256"/>
      <c r="K103" s="256"/>
      <c r="L103" s="256"/>
      <c r="M103" s="256"/>
      <c r="N103" s="256"/>
      <c r="O103" s="256"/>
      <c r="P103" s="252"/>
    </row>
    <row r="104" spans="1:16" s="252" customFormat="1" hidden="1" x14ac:dyDescent="0.3">
      <c r="B104" s="253"/>
      <c r="C104" s="241"/>
      <c r="D104" s="241"/>
      <c r="E104" s="241"/>
      <c r="F104" s="266"/>
      <c r="G104" s="264"/>
      <c r="H104" s="241"/>
      <c r="I104" s="241"/>
      <c r="J104" s="241"/>
      <c r="K104" s="241"/>
      <c r="L104" s="241"/>
      <c r="M104" s="241"/>
      <c r="N104" s="241"/>
      <c r="O104" s="241"/>
      <c r="P104" s="241"/>
    </row>
    <row r="105" spans="1:16" hidden="1" x14ac:dyDescent="0.3">
      <c r="P105" s="247"/>
    </row>
    <row r="106" spans="1:16" s="247" customFormat="1" hidden="1" x14ac:dyDescent="0.3">
      <c r="A106" s="40"/>
      <c r="B106" s="87"/>
      <c r="C106" s="40"/>
      <c r="D106" s="40"/>
      <c r="E106" s="40"/>
      <c r="F106" s="40"/>
      <c r="G106" s="265"/>
      <c r="H106" s="240"/>
      <c r="I106" s="240"/>
      <c r="J106" s="240"/>
      <c r="K106" s="240"/>
      <c r="L106" s="240"/>
      <c r="M106" s="240"/>
      <c r="N106" s="240"/>
      <c r="O106" s="240"/>
      <c r="P106" s="241"/>
    </row>
  </sheetData>
  <sheetProtection algorithmName="SHA-512" hashValue="67XuhoOEZIOwRnWhWTHHhCTF7z9HUdY79J5dckBS3DYwCoYpf7s7+GWdGNK4ipkXCAgRe4QLm2kG/CLMY580Mg==" saltValue="VNLnN+Qj8UZL+H588RACFg==" spinCount="100000" sheet="1" selectLockedCells="1"/>
  <mergeCells count="71">
    <mergeCell ref="B87:E87"/>
    <mergeCell ref="C28:D28"/>
    <mergeCell ref="B86:C86"/>
    <mergeCell ref="B27:D27"/>
    <mergeCell ref="B13:N13"/>
    <mergeCell ref="J27:K27"/>
    <mergeCell ref="J28:K28"/>
    <mergeCell ref="B46:D46"/>
    <mergeCell ref="B61:D61"/>
    <mergeCell ref="J50:K50"/>
    <mergeCell ref="J57:K57"/>
    <mergeCell ref="E59:E60"/>
    <mergeCell ref="G59:G60"/>
    <mergeCell ref="C54:D54"/>
    <mergeCell ref="B59:D60"/>
    <mergeCell ref="C29:D29"/>
    <mergeCell ref="I7:J7"/>
    <mergeCell ref="B22:D22"/>
    <mergeCell ref="I21:K21"/>
    <mergeCell ref="I25:K25"/>
    <mergeCell ref="J26:K26"/>
    <mergeCell ref="B25:D25"/>
    <mergeCell ref="B23:C23"/>
    <mergeCell ref="G7:H7"/>
    <mergeCell ref="G9:H9"/>
    <mergeCell ref="J36:K36"/>
    <mergeCell ref="I41:I42"/>
    <mergeCell ref="E38:E39"/>
    <mergeCell ref="B51:D51"/>
    <mergeCell ref="C30:D30"/>
    <mergeCell ref="G38:G39"/>
    <mergeCell ref="B38:B39"/>
    <mergeCell ref="B48:D48"/>
    <mergeCell ref="B49:D49"/>
    <mergeCell ref="B50:D50"/>
    <mergeCell ref="C34:D34"/>
    <mergeCell ref="C37:D37"/>
    <mergeCell ref="C35:D35"/>
    <mergeCell ref="C36:D36"/>
    <mergeCell ref="C38:D39"/>
    <mergeCell ref="B47:D47"/>
    <mergeCell ref="B45:D45"/>
    <mergeCell ref="B82:C82"/>
    <mergeCell ref="C67:D68"/>
    <mergeCell ref="C66:D66"/>
    <mergeCell ref="B69:C69"/>
    <mergeCell ref="C81:D81"/>
    <mergeCell ref="B78:C78"/>
    <mergeCell ref="B74:C74"/>
    <mergeCell ref="B67:B68"/>
    <mergeCell ref="B75:D75"/>
    <mergeCell ref="B72:D72"/>
    <mergeCell ref="B73:D73"/>
    <mergeCell ref="C53:D53"/>
    <mergeCell ref="C52:D52"/>
    <mergeCell ref="B85:O85"/>
    <mergeCell ref="C100:D100"/>
    <mergeCell ref="C101:D101"/>
    <mergeCell ref="C7:E7"/>
    <mergeCell ref="C9:E9"/>
    <mergeCell ref="C95:D95"/>
    <mergeCell ref="C96:D96"/>
    <mergeCell ref="C97:D97"/>
    <mergeCell ref="C98:D98"/>
    <mergeCell ref="C99:D99"/>
    <mergeCell ref="C91:D91"/>
    <mergeCell ref="C92:D92"/>
    <mergeCell ref="C93:D93"/>
    <mergeCell ref="C94:D94"/>
    <mergeCell ref="B33:D33"/>
    <mergeCell ref="C31:D31"/>
  </mergeCells>
  <phoneticPr fontId="3" type="noConversion"/>
  <dataValidations count="2">
    <dataValidation type="decimal" allowBlank="1" showInputMessage="1" showErrorMessage="1" sqref="C11" xr:uid="{46E97ED5-AD07-45D3-8583-B5DD3C67EEF2}">
      <formula1>0</formula1>
      <formula2>999999</formula2>
    </dataValidation>
    <dataValidation type="custom" allowBlank="1" showInputMessage="1" showErrorMessage="1" error="Le total de cette case doit être la même que celle de la ligne 52" sqref="B87" xr:uid="{29B7C776-672C-4982-AC88-40CEA820C9F5}">
      <formula1>E101=E60</formula1>
    </dataValidation>
  </dataValidations>
  <pageMargins left="0.7" right="0.7" top="0.75" bottom="0.75" header="0.3" footer="0.3"/>
  <pageSetup orientation="portrait" r:id="rId1"/>
  <headerFooter>
    <oddHeader>&amp;R&amp;"Aptos"&amp;10&amp;K000000 Protégé A&amp;1#_x000D_</oddHeader>
  </headerFooter>
  <ignoredErrors>
    <ignoredError sqref="G82 E74 G74 O64 E82 L16 N16"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B82B0D8-E109-4414-8744-533C31EFE5DB}">
          <x14:formula1>
            <xm:f>'menus déroulants'!$G$4:$G$8</xm:f>
          </x14:formula1>
          <xm:sqref>C9</xm:sqref>
        </x14:dataValidation>
        <x14:dataValidation type="list" allowBlank="1" showInputMessage="1" xr:uid="{1486A4A1-103B-4C89-9D06-A14FAAA0544E}">
          <x14:formula1>
            <xm:f>'menus déroulants'!$I$1:$I$50</xm:f>
          </x14:formula1>
          <xm:sqref>I9</xm:sqref>
        </x14:dataValidation>
        <x14:dataValidation type="list" allowBlank="1" showInputMessage="1" showErrorMessage="1" xr:uid="{5264C256-37F6-4414-89A9-38C9D26527E3}">
          <x14:formula1>
            <xm:f>'menus déroulants'!$K$1:$K$1286</xm:f>
          </x14:formula1>
          <xm:sqref>I7:J7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EA5A-CB06-469F-89FB-13D056F21CBF}">
  <sheetPr transitionEvaluation="1" transitionEntry="1">
    <tabColor rgb="FF480048"/>
    <pageSetUpPr fitToPage="1"/>
  </sheetPr>
  <dimension ref="A1:XDX280"/>
  <sheetViews>
    <sheetView zoomScale="80" zoomScaleNormal="80" workbookViewId="0">
      <pane xSplit="2" topLeftCell="C1" activePane="topRight" state="frozen"/>
      <selection pane="topRight" activeCell="C9" sqref="C9"/>
    </sheetView>
  </sheetViews>
  <sheetFormatPr baseColWidth="10" defaultColWidth="0" defaultRowHeight="15.75" zeroHeight="1" x14ac:dyDescent="0.3"/>
  <cols>
    <col min="1" max="1" width="8.5546875" style="426" customWidth="1"/>
    <col min="2" max="2" width="47" style="123" bestFit="1" customWidth="1"/>
    <col min="3" max="3" width="40.44140625" style="148" customWidth="1"/>
    <col min="4" max="4" width="26.44140625" style="148" customWidth="1"/>
    <col min="5" max="8" width="25.5546875" customWidth="1"/>
    <col min="9" max="9" width="33.44140625" style="148" customWidth="1"/>
    <col min="10" max="10" width="12.5546875" style="509" customWidth="1"/>
    <col min="11" max="11" width="35.5546875" style="337" customWidth="1"/>
    <col min="12" max="12" width="40.5546875" style="148" customWidth="1"/>
    <col min="13" max="16" width="25.5546875" customWidth="1"/>
    <col min="17" max="17" width="34.44140625" style="148" customWidth="1"/>
    <col min="18" max="18" width="2.77734375" style="428" customWidth="1"/>
    <col min="19" max="19" width="17.44140625" hidden="1"/>
    <col min="20" max="20" width="18.5546875" hidden="1"/>
    <col min="21" max="21" width="46.5546875" hidden="1"/>
    <col min="22" max="22" width="21.44140625" hidden="1"/>
    <col min="23" max="23" width="46.77734375" hidden="1"/>
    <col min="24" max="16346" width="11.44140625" hidden="1"/>
    <col min="16353" max="16384" width="11.44140625" hidden="1"/>
  </cols>
  <sheetData>
    <row r="1" spans="1:18" s="241" customFormat="1" x14ac:dyDescent="0.3">
      <c r="A1" s="492"/>
      <c r="B1" s="125"/>
      <c r="C1" s="39"/>
      <c r="D1" s="39"/>
      <c r="E1" s="39"/>
      <c r="F1" s="39"/>
      <c r="G1" s="39"/>
      <c r="H1" s="39"/>
      <c r="I1" s="39"/>
      <c r="J1" s="498"/>
      <c r="K1" s="332"/>
      <c r="L1" s="39"/>
      <c r="M1" s="39"/>
      <c r="N1" s="39"/>
      <c r="O1" s="39"/>
      <c r="P1" s="39"/>
      <c r="Q1" s="39"/>
      <c r="R1" s="510"/>
    </row>
    <row r="2" spans="1:18" s="241" customFormat="1" ht="18.350000000000001" x14ac:dyDescent="0.3">
      <c r="A2" s="492"/>
      <c r="B2" s="125"/>
      <c r="C2" s="39"/>
      <c r="D2" s="39"/>
      <c r="E2" s="39"/>
      <c r="F2" s="39"/>
      <c r="G2" s="39"/>
      <c r="H2" s="96" t="s">
        <v>0</v>
      </c>
      <c r="I2" s="39"/>
      <c r="J2" s="499"/>
      <c r="K2" s="333"/>
      <c r="L2" s="140"/>
      <c r="M2" s="140"/>
      <c r="N2" s="140"/>
      <c r="O2" s="305"/>
      <c r="P2" s="140"/>
      <c r="Q2" s="39"/>
      <c r="R2" s="510"/>
    </row>
    <row r="3" spans="1:18" s="241" customFormat="1" ht="18.350000000000001" x14ac:dyDescent="0.3">
      <c r="A3" s="492"/>
      <c r="B3" s="125"/>
      <c r="C3" s="39"/>
      <c r="D3" s="39"/>
      <c r="E3" s="8"/>
      <c r="F3" s="39"/>
      <c r="G3" s="39"/>
      <c r="H3" s="301" t="s">
        <v>38</v>
      </c>
      <c r="I3" s="39"/>
      <c r="J3" s="499"/>
      <c r="K3" s="333"/>
      <c r="L3" s="247"/>
      <c r="M3" s="302"/>
      <c r="N3" s="302"/>
      <c r="P3" s="302"/>
      <c r="Q3" s="246"/>
      <c r="R3" s="510"/>
    </row>
    <row r="4" spans="1:18" s="241" customFormat="1" ht="27.65" customHeight="1" x14ac:dyDescent="0.3">
      <c r="A4" s="492"/>
      <c r="B4" s="125"/>
      <c r="C4" s="39"/>
      <c r="D4" s="39"/>
      <c r="E4" s="39"/>
      <c r="F4" s="39"/>
      <c r="G4" s="39"/>
      <c r="H4" s="40"/>
      <c r="I4" s="39"/>
      <c r="J4" s="499"/>
      <c r="K4" s="334"/>
      <c r="M4" s="248"/>
      <c r="N4" s="248"/>
      <c r="O4" s="303"/>
      <c r="P4" s="248"/>
      <c r="Q4" s="248"/>
      <c r="R4" s="510"/>
    </row>
    <row r="5" spans="1:18" s="241" customFormat="1" ht="20.45" customHeight="1" thickBot="1" x14ac:dyDescent="0.35">
      <c r="A5" s="492"/>
      <c r="B5" s="125"/>
      <c r="C5" s="330" t="s">
        <v>151</v>
      </c>
      <c r="D5" s="40"/>
      <c r="E5" s="330" t="s">
        <v>152</v>
      </c>
      <c r="F5" s="39"/>
      <c r="G5" s="620" t="s">
        <v>153</v>
      </c>
      <c r="H5" s="620"/>
      <c r="I5" s="39"/>
      <c r="J5" s="500"/>
      <c r="K5" s="335"/>
      <c r="L5" s="323"/>
      <c r="M5" s="323"/>
      <c r="N5" s="323"/>
      <c r="O5" s="323"/>
      <c r="P5" s="323"/>
      <c r="Q5" s="323"/>
      <c r="R5" s="510"/>
    </row>
    <row r="6" spans="1:18" s="304" customFormat="1" ht="24.75" customHeight="1" thickBot="1" x14ac:dyDescent="0.35">
      <c r="A6" s="426"/>
      <c r="C6" s="372" t="str">
        <f>IF(Sommaire!C7="","",Sommaire!C7)</f>
        <v/>
      </c>
      <c r="E6" s="373">
        <f>(I30+I56+I82+I108+I134+I160+I186+I212+I238+I264)</f>
        <v>0</v>
      </c>
      <c r="F6" s="343"/>
      <c r="G6" s="619">
        <f>MIN((E6*0.5), 75000)</f>
        <v>0</v>
      </c>
      <c r="H6" s="619"/>
      <c r="I6" s="324"/>
      <c r="J6" s="501"/>
      <c r="K6" s="623" t="s">
        <v>154</v>
      </c>
      <c r="L6" s="623"/>
      <c r="M6" s="623"/>
      <c r="N6" s="623"/>
      <c r="O6" s="623"/>
      <c r="P6" s="623"/>
      <c r="Q6" s="623"/>
      <c r="R6" s="431"/>
    </row>
    <row r="7" spans="1:18" s="304" customFormat="1" ht="20.95" customHeight="1" thickBot="1" x14ac:dyDescent="0.35">
      <c r="A7" s="493"/>
      <c r="B7" s="315"/>
      <c r="C7" s="299"/>
      <c r="D7" s="299"/>
      <c r="E7" s="300"/>
      <c r="F7" s="300"/>
      <c r="G7" s="300"/>
      <c r="H7" s="325"/>
      <c r="I7" s="324"/>
      <c r="J7" s="502"/>
      <c r="K7" s="336"/>
      <c r="L7" s="299"/>
      <c r="M7" s="300"/>
      <c r="N7" s="300"/>
      <c r="O7" s="300"/>
      <c r="P7" s="300"/>
      <c r="Q7" s="299"/>
      <c r="R7" s="484"/>
    </row>
    <row r="8" spans="1:18" s="304" customFormat="1" ht="52.55" customHeight="1" thickBot="1" x14ac:dyDescent="0.35">
      <c r="A8" s="463"/>
      <c r="B8" s="279" t="s">
        <v>15</v>
      </c>
      <c r="C8" s="285" t="s">
        <v>18</v>
      </c>
      <c r="D8" s="285" t="s">
        <v>155</v>
      </c>
      <c r="E8" s="286" t="s">
        <v>22</v>
      </c>
      <c r="F8" s="287" t="s">
        <v>24</v>
      </c>
      <c r="G8" s="649" t="s">
        <v>26</v>
      </c>
      <c r="H8" s="650"/>
      <c r="I8" s="4"/>
      <c r="J8" s="445"/>
      <c r="K8" s="331" t="s">
        <v>156</v>
      </c>
      <c r="L8" s="288" t="s">
        <v>18</v>
      </c>
      <c r="M8" s="288" t="s">
        <v>20</v>
      </c>
      <c r="N8" s="289" t="s">
        <v>157</v>
      </c>
      <c r="O8" s="290" t="s">
        <v>24</v>
      </c>
      <c r="P8" s="632" t="s">
        <v>158</v>
      </c>
      <c r="Q8" s="633"/>
      <c r="R8" s="431"/>
    </row>
    <row r="9" spans="1:18" s="304" customFormat="1" ht="17.2" customHeight="1" x14ac:dyDescent="0.3">
      <c r="A9" s="624"/>
      <c r="B9" s="616" t="str">
        <f>Sommaire!C91</f>
        <v>titre ou nom du projet 1</v>
      </c>
      <c r="C9" s="374" t="s">
        <v>173</v>
      </c>
      <c r="D9" s="375"/>
      <c r="E9" s="376"/>
      <c r="F9" s="377"/>
      <c r="G9" s="637"/>
      <c r="H9" s="668"/>
      <c r="I9" s="4"/>
      <c r="J9" s="445"/>
      <c r="K9" s="634" t="str">
        <f>Projets!B9</f>
        <v>titre ou nom du projet 1</v>
      </c>
      <c r="L9" s="454" t="str">
        <f>IF(Projets!C9="","",Projets!C9)</f>
        <v>**Sélectionnez**</v>
      </c>
      <c r="M9" s="455" t="str">
        <f>IF(Projets!D9="","",Projets!D9)</f>
        <v/>
      </c>
      <c r="N9" s="376"/>
      <c r="O9" s="377"/>
      <c r="P9" s="637"/>
      <c r="Q9" s="638"/>
      <c r="R9" s="431"/>
    </row>
    <row r="10" spans="1:18" s="234" customFormat="1" ht="17.2" customHeight="1" x14ac:dyDescent="0.3">
      <c r="A10" s="624"/>
      <c r="B10" s="617"/>
      <c r="C10" s="374"/>
      <c r="D10" s="378"/>
      <c r="E10" s="376"/>
      <c r="F10" s="375"/>
      <c r="G10" s="621"/>
      <c r="H10" s="669"/>
      <c r="I10" s="4"/>
      <c r="J10" s="445"/>
      <c r="K10" s="635"/>
      <c r="L10" s="454" t="str">
        <f>IF(Projets!C10="","",Projets!C10)</f>
        <v/>
      </c>
      <c r="M10" s="455" t="str">
        <f>IF(Projets!D10="","",Projets!D10)</f>
        <v/>
      </c>
      <c r="N10" s="376"/>
      <c r="O10" s="375"/>
      <c r="P10" s="621"/>
      <c r="Q10" s="639"/>
      <c r="R10" s="450"/>
    </row>
    <row r="11" spans="1:18" s="234" customFormat="1" ht="17.2" customHeight="1" x14ac:dyDescent="0.3">
      <c r="A11" s="624"/>
      <c r="B11" s="617"/>
      <c r="C11" s="374"/>
      <c r="D11" s="375"/>
      <c r="E11" s="376"/>
      <c r="F11" s="375"/>
      <c r="G11" s="621"/>
      <c r="H11" s="669"/>
      <c r="I11" s="4"/>
      <c r="J11" s="445"/>
      <c r="K11" s="635"/>
      <c r="L11" s="454" t="str">
        <f>IF(Projets!C11="","",Projets!C11)</f>
        <v/>
      </c>
      <c r="M11" s="455" t="str">
        <f>IF(Projets!D11="","",Projets!D11)</f>
        <v/>
      </c>
      <c r="N11" s="376"/>
      <c r="O11" s="375"/>
      <c r="P11" s="621"/>
      <c r="Q11" s="639"/>
      <c r="R11" s="450"/>
    </row>
    <row r="12" spans="1:18" s="234" customFormat="1" ht="17.2" customHeight="1" x14ac:dyDescent="0.3">
      <c r="A12" s="624"/>
      <c r="B12" s="617"/>
      <c r="C12" s="374"/>
      <c r="D12" s="375"/>
      <c r="E12" s="376"/>
      <c r="F12" s="375"/>
      <c r="G12" s="621"/>
      <c r="H12" s="669"/>
      <c r="I12" s="4"/>
      <c r="J12" s="445"/>
      <c r="K12" s="635"/>
      <c r="L12" s="454" t="str">
        <f>IF(Projets!C12="","",Projets!C12)</f>
        <v/>
      </c>
      <c r="M12" s="455" t="str">
        <f>IF(Projets!D12="","",Projets!D12)</f>
        <v/>
      </c>
      <c r="N12" s="376"/>
      <c r="O12" s="375"/>
      <c r="P12" s="621"/>
      <c r="Q12" s="639"/>
      <c r="R12" s="450"/>
    </row>
    <row r="13" spans="1:18" s="234" customFormat="1" ht="17.2" customHeight="1" x14ac:dyDescent="0.3">
      <c r="A13" s="624"/>
      <c r="B13" s="617"/>
      <c r="C13" s="374"/>
      <c r="D13" s="379"/>
      <c r="E13" s="376"/>
      <c r="F13" s="379"/>
      <c r="G13" s="640"/>
      <c r="H13" s="670"/>
      <c r="I13" s="4"/>
      <c r="J13" s="445"/>
      <c r="K13" s="635"/>
      <c r="L13" s="454" t="str">
        <f>IF(Projets!C13="","",Projets!C13)</f>
        <v/>
      </c>
      <c r="M13" s="455" t="str">
        <f>IF(Projets!D13="","",Projets!D13)</f>
        <v/>
      </c>
      <c r="N13" s="376"/>
      <c r="O13" s="379"/>
      <c r="P13" s="640"/>
      <c r="Q13" s="641"/>
      <c r="R13" s="450"/>
    </row>
    <row r="14" spans="1:18" s="234" customFormat="1" ht="17.2" customHeight="1" thickBot="1" x14ac:dyDescent="0.35">
      <c r="A14" s="624"/>
      <c r="B14" s="618"/>
      <c r="C14" s="380"/>
      <c r="D14" s="381"/>
      <c r="E14" s="382"/>
      <c r="F14" s="381"/>
      <c r="G14" s="642"/>
      <c r="H14" s="671"/>
      <c r="I14" s="4"/>
      <c r="J14" s="445"/>
      <c r="K14" s="636"/>
      <c r="L14" s="465" t="str">
        <f>IF(Projets!C14="","",Projets!C14)</f>
        <v/>
      </c>
      <c r="M14" s="466" t="str">
        <f>IF(Projets!D14="","",Projets!D14)</f>
        <v/>
      </c>
      <c r="N14" s="382"/>
      <c r="O14" s="381"/>
      <c r="P14" s="642"/>
      <c r="Q14" s="643"/>
      <c r="R14" s="450"/>
    </row>
    <row r="15" spans="1:18" s="234" customFormat="1" ht="6.05" customHeight="1" thickTop="1" thickBot="1" x14ac:dyDescent="0.35">
      <c r="A15" s="464"/>
      <c r="B15" s="123"/>
      <c r="C15" s="148"/>
      <c r="D15" s="148"/>
      <c r="E15"/>
      <c r="F15"/>
      <c r="G15"/>
      <c r="H15"/>
      <c r="I15" s="383"/>
      <c r="J15" s="429"/>
      <c r="K15" s="337"/>
      <c r="L15" s="148"/>
      <c r="M15"/>
      <c r="N15"/>
      <c r="O15"/>
      <c r="P15"/>
      <c r="Q15" s="148"/>
      <c r="R15" s="431"/>
    </row>
    <row r="16" spans="1:18" s="306" customFormat="1" ht="38.950000000000003" customHeight="1" thickBot="1" x14ac:dyDescent="0.35">
      <c r="A16" s="494"/>
      <c r="B16" s="688" t="s">
        <v>1466</v>
      </c>
      <c r="C16" s="689"/>
      <c r="D16" s="690"/>
      <c r="E16" s="648" t="s">
        <v>160</v>
      </c>
      <c r="F16" s="648"/>
      <c r="G16" s="648"/>
      <c r="H16" s="648"/>
      <c r="I16" s="385"/>
      <c r="J16" s="503"/>
      <c r="K16" s="386" t="s">
        <v>161</v>
      </c>
      <c r="L16" s="387" t="str">
        <f>B9</f>
        <v>titre ou nom du projet 1</v>
      </c>
      <c r="M16" s="658" t="s">
        <v>162</v>
      </c>
      <c r="N16" s="658"/>
      <c r="O16" s="658"/>
      <c r="P16" s="658"/>
      <c r="Q16" s="388"/>
      <c r="R16" s="511"/>
    </row>
    <row r="17" spans="1:18" s="234" customFormat="1" ht="25.05" customHeight="1" thickBot="1" x14ac:dyDescent="0.35">
      <c r="A17" s="464"/>
      <c r="B17" s="644" t="s">
        <v>29</v>
      </c>
      <c r="C17" s="659" t="s">
        <v>31</v>
      </c>
      <c r="D17" s="661" t="s">
        <v>33</v>
      </c>
      <c r="E17" s="663" t="s">
        <v>35</v>
      </c>
      <c r="F17" s="664"/>
      <c r="G17" s="664"/>
      <c r="H17" s="665"/>
      <c r="I17" s="389"/>
      <c r="J17" s="503"/>
      <c r="K17" s="666" t="s">
        <v>163</v>
      </c>
      <c r="L17" s="651" t="s">
        <v>164</v>
      </c>
      <c r="M17" s="653" t="s">
        <v>165</v>
      </c>
      <c r="N17" s="654"/>
      <c r="O17" s="654"/>
      <c r="P17" s="655"/>
      <c r="Q17" s="390"/>
      <c r="R17" s="450"/>
    </row>
    <row r="18" spans="1:18" s="234" customFormat="1" ht="67.599999999999994" customHeight="1" thickBot="1" x14ac:dyDescent="0.35">
      <c r="A18" s="495">
        <v>1</v>
      </c>
      <c r="B18" s="645"/>
      <c r="C18" s="660"/>
      <c r="D18" s="662"/>
      <c r="E18" s="391" t="s">
        <v>166</v>
      </c>
      <c r="F18" s="392" t="s">
        <v>167</v>
      </c>
      <c r="G18" s="392" t="s">
        <v>168</v>
      </c>
      <c r="H18" s="393" t="s">
        <v>169</v>
      </c>
      <c r="I18" s="394" t="s">
        <v>158</v>
      </c>
      <c r="J18" s="504"/>
      <c r="K18" s="667"/>
      <c r="L18" s="652"/>
      <c r="M18" s="395" t="s">
        <v>166</v>
      </c>
      <c r="N18" s="396" t="s">
        <v>167</v>
      </c>
      <c r="O18" s="396" t="s">
        <v>168</v>
      </c>
      <c r="P18" s="397" t="s">
        <v>170</v>
      </c>
      <c r="Q18" s="398" t="s">
        <v>158</v>
      </c>
      <c r="R18" s="450"/>
    </row>
    <row r="19" spans="1:18" s="403" customFormat="1" ht="17.2" customHeight="1" x14ac:dyDescent="0.3">
      <c r="A19" s="464"/>
      <c r="B19" s="291" t="s">
        <v>159</v>
      </c>
      <c r="C19" s="159"/>
      <c r="D19" s="159"/>
      <c r="E19" s="399"/>
      <c r="F19" s="399"/>
      <c r="G19" s="399"/>
      <c r="H19" s="399"/>
      <c r="I19" s="400"/>
      <c r="J19" s="505"/>
      <c r="K19" s="401" t="s">
        <v>159</v>
      </c>
      <c r="L19" s="159"/>
      <c r="M19" s="399"/>
      <c r="N19" s="399"/>
      <c r="O19" s="399"/>
      <c r="P19" s="399"/>
      <c r="Q19" s="402"/>
      <c r="R19" s="450"/>
    </row>
    <row r="20" spans="1:18" s="403" customFormat="1" ht="17.2" customHeight="1" x14ac:dyDescent="0.3">
      <c r="A20" s="464"/>
      <c r="B20" s="292"/>
      <c r="C20" s="161"/>
      <c r="D20" s="161"/>
      <c r="E20" s="404"/>
      <c r="F20" s="404"/>
      <c r="G20" s="404"/>
      <c r="H20" s="404"/>
      <c r="I20" s="405"/>
      <c r="J20" s="505"/>
      <c r="K20" s="456"/>
      <c r="L20" s="161"/>
      <c r="M20" s="404"/>
      <c r="N20" s="404"/>
      <c r="O20" s="404"/>
      <c r="P20" s="404"/>
      <c r="Q20" s="407"/>
      <c r="R20" s="450"/>
    </row>
    <row r="21" spans="1:18" s="403" customFormat="1" ht="17.2" customHeight="1" x14ac:dyDescent="0.3">
      <c r="A21" s="464"/>
      <c r="B21" s="292"/>
      <c r="C21" s="161"/>
      <c r="D21" s="161"/>
      <c r="E21" s="404"/>
      <c r="F21" s="404"/>
      <c r="G21" s="404"/>
      <c r="H21" s="404"/>
      <c r="I21" s="405"/>
      <c r="J21" s="505"/>
      <c r="K21" s="406"/>
      <c r="L21" s="161"/>
      <c r="M21" s="404"/>
      <c r="N21" s="404"/>
      <c r="O21" s="404"/>
      <c r="P21" s="404"/>
      <c r="Q21" s="407"/>
      <c r="R21" s="450"/>
    </row>
    <row r="22" spans="1:18" s="403" customFormat="1" ht="17.2" customHeight="1" x14ac:dyDescent="0.3">
      <c r="A22" s="464"/>
      <c r="B22" s="292"/>
      <c r="C22" s="161"/>
      <c r="D22" s="161"/>
      <c r="E22" s="404"/>
      <c r="F22" s="404"/>
      <c r="G22" s="404"/>
      <c r="H22" s="404"/>
      <c r="I22" s="405"/>
      <c r="J22" s="505"/>
      <c r="K22" s="406"/>
      <c r="L22" s="161"/>
      <c r="M22" s="404"/>
      <c r="N22" s="404"/>
      <c r="O22" s="404"/>
      <c r="P22" s="404"/>
      <c r="Q22" s="407"/>
      <c r="R22" s="450"/>
    </row>
    <row r="23" spans="1:18" s="403" customFormat="1" ht="17.2" customHeight="1" x14ac:dyDescent="0.3">
      <c r="A23" s="464"/>
      <c r="B23" s="292"/>
      <c r="C23" s="161"/>
      <c r="D23" s="161"/>
      <c r="E23" s="404"/>
      <c r="F23" s="404"/>
      <c r="G23" s="404"/>
      <c r="H23" s="404"/>
      <c r="I23" s="405"/>
      <c r="J23" s="505"/>
      <c r="K23" s="406"/>
      <c r="L23" s="161"/>
      <c r="M23" s="404"/>
      <c r="N23" s="404"/>
      <c r="O23" s="404"/>
      <c r="P23" s="404"/>
      <c r="Q23" s="407"/>
      <c r="R23" s="450"/>
    </row>
    <row r="24" spans="1:18" s="403" customFormat="1" ht="17.2" customHeight="1" x14ac:dyDescent="0.3">
      <c r="A24" s="464"/>
      <c r="B24" s="292"/>
      <c r="C24" s="161"/>
      <c r="D24" s="161"/>
      <c r="E24" s="404"/>
      <c r="F24" s="404"/>
      <c r="G24" s="404"/>
      <c r="H24" s="404"/>
      <c r="I24" s="405"/>
      <c r="J24" s="505"/>
      <c r="K24" s="406"/>
      <c r="L24" s="161"/>
      <c r="M24" s="404"/>
      <c r="N24" s="404"/>
      <c r="O24" s="404"/>
      <c r="P24" s="404"/>
      <c r="Q24" s="407"/>
      <c r="R24" s="450"/>
    </row>
    <row r="25" spans="1:18" s="403" customFormat="1" ht="17.2" customHeight="1" x14ac:dyDescent="0.3">
      <c r="A25" s="464"/>
      <c r="B25" s="292"/>
      <c r="C25" s="161"/>
      <c r="D25" s="161"/>
      <c r="E25" s="404"/>
      <c r="F25" s="404"/>
      <c r="G25" s="404"/>
      <c r="H25" s="404"/>
      <c r="I25" s="405"/>
      <c r="J25" s="505"/>
      <c r="K25" s="406"/>
      <c r="L25" s="161"/>
      <c r="M25" s="404"/>
      <c r="N25" s="404"/>
      <c r="O25" s="404"/>
      <c r="P25" s="404"/>
      <c r="Q25" s="407"/>
      <c r="R25" s="450"/>
    </row>
    <row r="26" spans="1:18" s="403" customFormat="1" ht="17.2" customHeight="1" x14ac:dyDescent="0.3">
      <c r="A26" s="464"/>
      <c r="B26" s="292"/>
      <c r="C26" s="161"/>
      <c r="D26" s="161"/>
      <c r="E26" s="404"/>
      <c r="F26" s="404"/>
      <c r="G26" s="404"/>
      <c r="H26" s="404"/>
      <c r="I26" s="405"/>
      <c r="J26" s="505"/>
      <c r="K26" s="406"/>
      <c r="L26" s="161"/>
      <c r="M26" s="404"/>
      <c r="N26" s="404"/>
      <c r="O26" s="404"/>
      <c r="P26" s="404"/>
      <c r="Q26" s="407"/>
      <c r="R26" s="450"/>
    </row>
    <row r="27" spans="1:18" s="403" customFormat="1" ht="17.2" customHeight="1" x14ac:dyDescent="0.3">
      <c r="A27" s="464"/>
      <c r="B27" s="292"/>
      <c r="C27" s="161"/>
      <c r="D27" s="161"/>
      <c r="E27" s="404"/>
      <c r="F27" s="404"/>
      <c r="G27" s="404"/>
      <c r="H27" s="404"/>
      <c r="I27" s="405"/>
      <c r="J27" s="505"/>
      <c r="K27" s="406"/>
      <c r="L27" s="161"/>
      <c r="M27" s="404"/>
      <c r="N27" s="404"/>
      <c r="O27" s="404"/>
      <c r="P27" s="404"/>
      <c r="Q27" s="407"/>
      <c r="R27" s="450"/>
    </row>
    <row r="28" spans="1:18" s="403" customFormat="1" ht="17.2" customHeight="1" thickBot="1" x14ac:dyDescent="0.35">
      <c r="A28" s="464"/>
      <c r="B28" s="293"/>
      <c r="C28" s="163"/>
      <c r="D28" s="163"/>
      <c r="E28" s="408"/>
      <c r="F28" s="408"/>
      <c r="G28" s="408"/>
      <c r="H28" s="408"/>
      <c r="I28" s="409"/>
      <c r="J28" s="505"/>
      <c r="K28" s="410"/>
      <c r="L28" s="163"/>
      <c r="M28" s="408"/>
      <c r="N28" s="408"/>
      <c r="O28" s="408"/>
      <c r="P28" s="408"/>
      <c r="Q28" s="411"/>
      <c r="R28" s="450"/>
    </row>
    <row r="29" spans="1:18" s="418" customFormat="1" ht="18" customHeight="1" thickBot="1" x14ac:dyDescent="0.35">
      <c r="A29" s="412"/>
      <c r="B29" s="625" t="s">
        <v>171</v>
      </c>
      <c r="C29" s="626"/>
      <c r="D29" s="626"/>
      <c r="E29" s="413">
        <f>SUM(E19:E28)</f>
        <v>0</v>
      </c>
      <c r="F29" s="413">
        <f t="shared" ref="F29:G29" si="0">SUM(F19:F28)</f>
        <v>0</v>
      </c>
      <c r="G29" s="413">
        <f t="shared" si="0"/>
        <v>0</v>
      </c>
      <c r="H29" s="413">
        <f>SUM(H19:H28)</f>
        <v>0</v>
      </c>
      <c r="I29" s="414" t="s">
        <v>172</v>
      </c>
      <c r="J29" s="415"/>
      <c r="K29" s="656" t="s">
        <v>171</v>
      </c>
      <c r="L29" s="626"/>
      <c r="M29" s="413">
        <f>SUM(M19:M28)</f>
        <v>0</v>
      </c>
      <c r="N29" s="413">
        <f t="shared" ref="N29:P29" si="1">SUM(N19:N28)</f>
        <v>0</v>
      </c>
      <c r="O29" s="413">
        <f t="shared" si="1"/>
        <v>0</v>
      </c>
      <c r="P29" s="413">
        <f t="shared" si="1"/>
        <v>0</v>
      </c>
      <c r="Q29" s="416" t="s">
        <v>172</v>
      </c>
      <c r="R29" s="417"/>
    </row>
    <row r="30" spans="1:18" s="425" customFormat="1" ht="20.149999999999999" customHeight="1" thickBot="1" x14ac:dyDescent="0.35">
      <c r="A30" s="419"/>
      <c r="B30" s="627"/>
      <c r="C30" s="628"/>
      <c r="D30" s="628"/>
      <c r="E30" s="420"/>
      <c r="F30" s="420"/>
      <c r="G30" s="420"/>
      <c r="H30" s="420"/>
      <c r="I30" s="421">
        <f>SUM(E29:H29)</f>
        <v>0</v>
      </c>
      <c r="J30" s="422"/>
      <c r="K30" s="657"/>
      <c r="L30" s="628"/>
      <c r="M30" s="420"/>
      <c r="N30" s="420"/>
      <c r="O30" s="420"/>
      <c r="P30" s="420"/>
      <c r="Q30" s="423">
        <f>SUM(M29:P29)</f>
        <v>0</v>
      </c>
      <c r="R30" s="424"/>
    </row>
    <row r="31" spans="1:18" s="432" customFormat="1" ht="12.95" customHeight="1" x14ac:dyDescent="0.3">
      <c r="A31" s="426"/>
      <c r="B31" s="427"/>
      <c r="C31" s="428"/>
      <c r="D31" s="428"/>
      <c r="E31" s="426"/>
      <c r="F31" s="426"/>
      <c r="G31" s="426"/>
      <c r="H31" s="426"/>
      <c r="I31" s="428"/>
      <c r="J31" s="429"/>
      <c r="K31" s="430"/>
      <c r="L31" s="428"/>
      <c r="M31" s="426"/>
      <c r="N31" s="426"/>
      <c r="O31" s="426"/>
      <c r="P31" s="426"/>
      <c r="Q31" s="428"/>
      <c r="R31" s="431"/>
    </row>
    <row r="32" spans="1:18" s="438" customFormat="1" ht="3.95" customHeight="1" x14ac:dyDescent="0.3">
      <c r="A32" s="433"/>
      <c r="B32" s="434"/>
      <c r="C32" s="435"/>
      <c r="D32" s="435"/>
      <c r="E32" s="433"/>
      <c r="F32" s="433"/>
      <c r="G32" s="433"/>
      <c r="H32" s="433"/>
      <c r="I32" s="435"/>
      <c r="J32" s="436"/>
      <c r="K32" s="437"/>
      <c r="L32" s="435"/>
      <c r="M32" s="433"/>
      <c r="N32" s="433"/>
      <c r="O32" s="433"/>
      <c r="P32" s="433"/>
      <c r="Q32" s="435"/>
      <c r="R32" s="431"/>
    </row>
    <row r="33" spans="1:18" s="432" customFormat="1" ht="12.95" customHeight="1" thickBot="1" x14ac:dyDescent="0.35">
      <c r="A33" s="426"/>
      <c r="B33" s="439"/>
      <c r="C33" s="428"/>
      <c r="D33" s="428"/>
      <c r="E33" s="426"/>
      <c r="F33" s="426"/>
      <c r="G33" s="426"/>
      <c r="H33" s="426"/>
      <c r="I33" s="428"/>
      <c r="J33" s="429"/>
      <c r="K33" s="430"/>
      <c r="L33" s="428"/>
      <c r="M33" s="426"/>
      <c r="N33" s="426"/>
      <c r="O33" s="426"/>
      <c r="P33" s="426"/>
      <c r="Q33" s="428"/>
      <c r="R33" s="431"/>
    </row>
    <row r="34" spans="1:18" s="451" customFormat="1" ht="52.55" customHeight="1" thickBot="1" x14ac:dyDescent="0.35">
      <c r="A34" s="440"/>
      <c r="B34" s="441" t="str">
        <f>B8</f>
        <v>Portrait de la présence numérique 
du projet au moment du dépôt</v>
      </c>
      <c r="C34" s="442" t="s">
        <v>18</v>
      </c>
      <c r="D34" s="442" t="s">
        <v>155</v>
      </c>
      <c r="E34" s="443" t="s">
        <v>22</v>
      </c>
      <c r="F34" s="444" t="s">
        <v>24</v>
      </c>
      <c r="G34" s="646" t="str">
        <f>$G$8</f>
        <v>Publics</v>
      </c>
      <c r="H34" s="647"/>
      <c r="I34" s="445"/>
      <c r="J34" s="445"/>
      <c r="K34" s="446" t="str">
        <f>$K$8</f>
        <v>Portrait de la présence numérique 
du projet au moment du rapport d'utilisation</v>
      </c>
      <c r="L34" s="447" t="str">
        <f>$L$8</f>
        <v>Type de contenu</v>
      </c>
      <c r="M34" s="447" t="str">
        <f>$M$8</f>
        <v>Lien vers la chaîne, site, profil, etc.</v>
      </c>
      <c r="N34" s="448" t="str">
        <f>$N$8</f>
        <v>Audience en date du rapport de clôture</v>
      </c>
      <c r="O34" s="449" t="str">
        <f>$O$8</f>
        <v>Lien vers un contenu représentatif</v>
      </c>
      <c r="P34" s="679" t="str">
        <f>$P$8</f>
        <v>Précisions, commentaires</v>
      </c>
      <c r="Q34" s="680"/>
      <c r="R34" s="450"/>
    </row>
    <row r="35" spans="1:18" s="453" customFormat="1" ht="17.55" customHeight="1" x14ac:dyDescent="0.3">
      <c r="A35" s="440"/>
      <c r="B35" s="629" t="str">
        <f>IF(Sommaire!C92="","",Sommaire!C92)</f>
        <v/>
      </c>
      <c r="C35" s="374" t="s">
        <v>173</v>
      </c>
      <c r="D35" s="377"/>
      <c r="E35" s="376"/>
      <c r="F35" s="377"/>
      <c r="G35" s="637"/>
      <c r="H35" s="672"/>
      <c r="I35" s="452"/>
      <c r="J35" s="445"/>
      <c r="K35" s="681" t="str">
        <f>Projets!B35</f>
        <v/>
      </c>
      <c r="L35" s="467" t="str">
        <f>IF(Projets!C35="","",Projets!C35)</f>
        <v>**Sélectionnez**</v>
      </c>
      <c r="M35" s="467" t="str">
        <f>IF(Projets!D35="","",Projets!D35)</f>
        <v/>
      </c>
      <c r="N35" s="468"/>
      <c r="O35" s="469"/>
      <c r="P35" s="637"/>
      <c r="Q35" s="638"/>
      <c r="R35" s="450"/>
    </row>
    <row r="36" spans="1:18" s="453" customFormat="1" ht="17.55" customHeight="1" x14ac:dyDescent="0.3">
      <c r="A36" s="440"/>
      <c r="B36" s="630"/>
      <c r="C36" s="374"/>
      <c r="D36" s="375"/>
      <c r="E36" s="376"/>
      <c r="F36" s="375"/>
      <c r="G36" s="621"/>
      <c r="H36" s="622"/>
      <c r="I36" s="452"/>
      <c r="J36" s="445"/>
      <c r="K36" s="682"/>
      <c r="L36" s="455" t="str">
        <f>IF(Projets!C36="","",Projets!C36)</f>
        <v/>
      </c>
      <c r="M36" s="455" t="str">
        <f>IF(Projets!D36="","",Projets!D36)</f>
        <v/>
      </c>
      <c r="N36" s="376"/>
      <c r="O36" s="375"/>
      <c r="P36" s="621"/>
      <c r="Q36" s="639"/>
      <c r="R36" s="450"/>
    </row>
    <row r="37" spans="1:18" s="453" customFormat="1" ht="17.55" customHeight="1" x14ac:dyDescent="0.3">
      <c r="A37" s="440"/>
      <c r="B37" s="630"/>
      <c r="C37" s="374"/>
      <c r="D37" s="375"/>
      <c r="E37" s="376"/>
      <c r="F37" s="375"/>
      <c r="G37" s="621"/>
      <c r="H37" s="622"/>
      <c r="I37" s="452"/>
      <c r="J37" s="445"/>
      <c r="K37" s="682"/>
      <c r="L37" s="455" t="str">
        <f>IF(Projets!C37="","",Projets!C37)</f>
        <v/>
      </c>
      <c r="M37" s="455" t="str">
        <f>IF(Projets!D37="","",Projets!D37)</f>
        <v/>
      </c>
      <c r="N37" s="376"/>
      <c r="O37" s="375"/>
      <c r="P37" s="621"/>
      <c r="Q37" s="639"/>
      <c r="R37" s="450"/>
    </row>
    <row r="38" spans="1:18" s="453" customFormat="1" ht="17.55" customHeight="1" x14ac:dyDescent="0.3">
      <c r="A38" s="440"/>
      <c r="B38" s="630"/>
      <c r="C38" s="374"/>
      <c r="D38" s="375"/>
      <c r="E38" s="376"/>
      <c r="F38" s="375"/>
      <c r="G38" s="621"/>
      <c r="H38" s="622"/>
      <c r="I38" s="452"/>
      <c r="J38" s="445"/>
      <c r="K38" s="682"/>
      <c r="L38" s="455" t="str">
        <f>IF(Projets!C38="","",Projets!C38)</f>
        <v/>
      </c>
      <c r="M38" s="455" t="str">
        <f>IF(Projets!D38="","",Projets!D38)</f>
        <v/>
      </c>
      <c r="N38" s="376"/>
      <c r="O38" s="375"/>
      <c r="P38" s="621"/>
      <c r="Q38" s="639"/>
      <c r="R38" s="450"/>
    </row>
    <row r="39" spans="1:18" s="453" customFormat="1" ht="17.55" customHeight="1" x14ac:dyDescent="0.3">
      <c r="A39" s="440"/>
      <c r="B39" s="630"/>
      <c r="C39" s="374"/>
      <c r="D39" s="379"/>
      <c r="E39" s="376"/>
      <c r="F39" s="379"/>
      <c r="G39" s="640"/>
      <c r="H39" s="676"/>
      <c r="I39" s="452"/>
      <c r="J39" s="445"/>
      <c r="K39" s="682"/>
      <c r="L39" s="455" t="str">
        <f>IF(Projets!C39="","",Projets!C39)</f>
        <v/>
      </c>
      <c r="M39" s="455" t="str">
        <f>IF(Projets!D39="","",Projets!D39)</f>
        <v/>
      </c>
      <c r="N39" s="376"/>
      <c r="O39" s="379"/>
      <c r="P39" s="640"/>
      <c r="Q39" s="641"/>
      <c r="R39" s="450"/>
    </row>
    <row r="40" spans="1:18" s="453" customFormat="1" ht="17.55" customHeight="1" thickBot="1" x14ac:dyDescent="0.35">
      <c r="A40" s="440"/>
      <c r="B40" s="631"/>
      <c r="C40" s="380"/>
      <c r="D40" s="381"/>
      <c r="E40" s="382"/>
      <c r="F40" s="381"/>
      <c r="G40" s="642"/>
      <c r="H40" s="675"/>
      <c r="I40" s="452"/>
      <c r="J40" s="445"/>
      <c r="K40" s="683"/>
      <c r="L40" s="466" t="str">
        <f>IF(Projets!C40="","",Projets!C40)</f>
        <v/>
      </c>
      <c r="M40" s="466" t="str">
        <f>IF(Projets!D40="","",Projets!D40)</f>
        <v/>
      </c>
      <c r="N40" s="382"/>
      <c r="O40" s="381"/>
      <c r="P40" s="642"/>
      <c r="Q40" s="643"/>
      <c r="R40" s="450"/>
    </row>
    <row r="41" spans="1:18" s="308" customFormat="1" ht="6.05" customHeight="1" thickTop="1" thickBot="1" x14ac:dyDescent="0.35">
      <c r="A41" s="440"/>
      <c r="B41" s="123"/>
      <c r="C41" s="148"/>
      <c r="D41" s="148"/>
      <c r="E41"/>
      <c r="F41"/>
      <c r="G41"/>
      <c r="H41"/>
      <c r="I41" s="148"/>
      <c r="J41" s="429"/>
      <c r="K41" s="337"/>
      <c r="L41" s="148"/>
      <c r="M41"/>
      <c r="N41"/>
      <c r="O41"/>
      <c r="P41"/>
      <c r="Q41" s="148"/>
      <c r="R41" s="431"/>
    </row>
    <row r="42" spans="1:18" s="476" customFormat="1" ht="39.950000000000003" customHeight="1" thickBot="1" x14ac:dyDescent="0.35">
      <c r="A42" s="496"/>
      <c r="B42" s="384" t="str">
        <f>B16</f>
        <v>Plan d'action :</v>
      </c>
      <c r="C42" s="473" t="str">
        <f>B35</f>
        <v/>
      </c>
      <c r="D42" s="474"/>
      <c r="E42" s="648" t="s">
        <v>160</v>
      </c>
      <c r="F42" s="648"/>
      <c r="G42" s="648"/>
      <c r="H42" s="648"/>
      <c r="I42" s="385"/>
      <c r="J42" s="503"/>
      <c r="K42" s="475" t="s">
        <v>161</v>
      </c>
      <c r="L42" s="387" t="str">
        <f>B35</f>
        <v/>
      </c>
      <c r="M42" s="658" t="s">
        <v>162</v>
      </c>
      <c r="N42" s="658"/>
      <c r="O42" s="658"/>
      <c r="P42" s="658"/>
      <c r="Q42" s="388"/>
      <c r="R42" s="511"/>
    </row>
    <row r="43" spans="1:18" s="307" customFormat="1" ht="25.05" customHeight="1" thickBot="1" x14ac:dyDescent="0.35">
      <c r="A43" s="440"/>
      <c r="B43" s="644" t="s">
        <v>29</v>
      </c>
      <c r="C43" s="659" t="s">
        <v>31</v>
      </c>
      <c r="D43" s="661" t="s">
        <v>33</v>
      </c>
      <c r="E43" s="663" t="s">
        <v>35</v>
      </c>
      <c r="F43" s="664"/>
      <c r="G43" s="664"/>
      <c r="H43" s="665"/>
      <c r="I43" s="389"/>
      <c r="J43" s="503"/>
      <c r="K43" s="673" t="s">
        <v>163</v>
      </c>
      <c r="L43" s="651" t="s">
        <v>174</v>
      </c>
      <c r="M43" s="653" t="s">
        <v>165</v>
      </c>
      <c r="N43" s="654"/>
      <c r="O43" s="654"/>
      <c r="P43" s="655"/>
      <c r="Q43" s="390"/>
      <c r="R43" s="450"/>
    </row>
    <row r="44" spans="1:18" s="307" customFormat="1" ht="64.150000000000006" customHeight="1" thickBot="1" x14ac:dyDescent="0.35">
      <c r="A44" s="497">
        <v>2</v>
      </c>
      <c r="B44" s="645"/>
      <c r="C44" s="660"/>
      <c r="D44" s="662"/>
      <c r="E44" s="391" t="s">
        <v>166</v>
      </c>
      <c r="F44" s="392" t="s">
        <v>167</v>
      </c>
      <c r="G44" s="392" t="s">
        <v>168</v>
      </c>
      <c r="H44" s="393" t="s">
        <v>169</v>
      </c>
      <c r="I44" s="394" t="s">
        <v>158</v>
      </c>
      <c r="J44" s="504"/>
      <c r="K44" s="674"/>
      <c r="L44" s="652"/>
      <c r="M44" s="395" t="s">
        <v>166</v>
      </c>
      <c r="N44" s="396" t="s">
        <v>167</v>
      </c>
      <c r="O44" s="396" t="s">
        <v>168</v>
      </c>
      <c r="P44" s="397" t="s">
        <v>170</v>
      </c>
      <c r="Q44" s="398" t="s">
        <v>158</v>
      </c>
      <c r="R44" s="450"/>
    </row>
    <row r="45" spans="1:18" s="453" customFormat="1" ht="17.55" customHeight="1" x14ac:dyDescent="0.3">
      <c r="A45" s="440"/>
      <c r="B45" s="165" t="s">
        <v>159</v>
      </c>
      <c r="C45" s="159"/>
      <c r="D45" s="159"/>
      <c r="E45" s="399"/>
      <c r="F45" s="399"/>
      <c r="G45" s="399"/>
      <c r="H45" s="399"/>
      <c r="I45" s="400"/>
      <c r="J45" s="505"/>
      <c r="K45" s="457" t="s">
        <v>159</v>
      </c>
      <c r="L45" s="159"/>
      <c r="M45" s="399"/>
      <c r="N45" s="399"/>
      <c r="O45" s="399"/>
      <c r="P45" s="399"/>
      <c r="Q45" s="402"/>
      <c r="R45" s="450"/>
    </row>
    <row r="46" spans="1:18" s="453" customFormat="1" ht="17.55" customHeight="1" x14ac:dyDescent="0.3">
      <c r="A46" s="440"/>
      <c r="B46" s="166"/>
      <c r="C46" s="161"/>
      <c r="D46" s="161"/>
      <c r="E46" s="404"/>
      <c r="F46" s="404"/>
      <c r="G46" s="404"/>
      <c r="H46" s="404"/>
      <c r="I46" s="405"/>
      <c r="J46" s="505"/>
      <c r="K46" s="458"/>
      <c r="L46" s="161"/>
      <c r="M46" s="404"/>
      <c r="N46" s="404"/>
      <c r="O46" s="404"/>
      <c r="P46" s="404"/>
      <c r="Q46" s="407"/>
      <c r="R46" s="450"/>
    </row>
    <row r="47" spans="1:18" s="453" customFormat="1" ht="17.55" customHeight="1" x14ac:dyDescent="0.3">
      <c r="A47" s="440"/>
      <c r="B47" s="166"/>
      <c r="C47" s="161"/>
      <c r="D47" s="161"/>
      <c r="E47" s="404"/>
      <c r="F47" s="404"/>
      <c r="G47" s="404"/>
      <c r="H47" s="404"/>
      <c r="I47" s="405"/>
      <c r="J47" s="505"/>
      <c r="K47" s="458"/>
      <c r="L47" s="161"/>
      <c r="M47" s="404"/>
      <c r="N47" s="404"/>
      <c r="O47" s="404"/>
      <c r="P47" s="404"/>
      <c r="Q47" s="407"/>
      <c r="R47" s="450"/>
    </row>
    <row r="48" spans="1:18" s="453" customFormat="1" ht="17.55" customHeight="1" x14ac:dyDescent="0.3">
      <c r="A48" s="440"/>
      <c r="B48" s="166"/>
      <c r="C48" s="161"/>
      <c r="D48" s="161"/>
      <c r="E48" s="404"/>
      <c r="F48" s="404"/>
      <c r="G48" s="404"/>
      <c r="H48" s="404"/>
      <c r="I48" s="405"/>
      <c r="J48" s="505"/>
      <c r="K48" s="458"/>
      <c r="L48" s="161"/>
      <c r="M48" s="404"/>
      <c r="N48" s="404"/>
      <c r="O48" s="404"/>
      <c r="P48" s="404"/>
      <c r="Q48" s="407"/>
      <c r="R48" s="450"/>
    </row>
    <row r="49" spans="1:18" s="453" customFormat="1" ht="16.55" customHeight="1" x14ac:dyDescent="0.3">
      <c r="A49" s="440"/>
      <c r="B49" s="166"/>
      <c r="C49" s="161"/>
      <c r="D49" s="161"/>
      <c r="E49" s="404"/>
      <c r="F49" s="404"/>
      <c r="G49" s="404"/>
      <c r="H49" s="404"/>
      <c r="I49" s="405"/>
      <c r="J49" s="505"/>
      <c r="K49" s="458"/>
      <c r="L49" s="161"/>
      <c r="M49" s="404"/>
      <c r="N49" s="404"/>
      <c r="O49" s="404"/>
      <c r="P49" s="404"/>
      <c r="Q49" s="407"/>
      <c r="R49" s="450"/>
    </row>
    <row r="50" spans="1:18" s="453" customFormat="1" ht="17.55" customHeight="1" x14ac:dyDescent="0.3">
      <c r="A50" s="440"/>
      <c r="B50" s="166"/>
      <c r="C50" s="161"/>
      <c r="D50" s="161"/>
      <c r="E50" s="404"/>
      <c r="F50" s="404"/>
      <c r="G50" s="404"/>
      <c r="H50" s="404"/>
      <c r="I50" s="405"/>
      <c r="J50" s="505"/>
      <c r="K50" s="458"/>
      <c r="L50" s="161"/>
      <c r="M50" s="404"/>
      <c r="N50" s="404"/>
      <c r="O50" s="404"/>
      <c r="P50" s="404"/>
      <c r="Q50" s="407"/>
      <c r="R50" s="450"/>
    </row>
    <row r="51" spans="1:18" s="453" customFormat="1" ht="17.55" customHeight="1" x14ac:dyDescent="0.3">
      <c r="A51" s="440"/>
      <c r="B51" s="166"/>
      <c r="C51" s="161"/>
      <c r="D51" s="161"/>
      <c r="E51" s="404"/>
      <c r="F51" s="404"/>
      <c r="G51" s="404"/>
      <c r="H51" s="404"/>
      <c r="I51" s="405"/>
      <c r="J51" s="505"/>
      <c r="K51" s="458"/>
      <c r="L51" s="161"/>
      <c r="M51" s="404"/>
      <c r="N51" s="404"/>
      <c r="O51" s="404"/>
      <c r="P51" s="404"/>
      <c r="Q51" s="407"/>
      <c r="R51" s="450"/>
    </row>
    <row r="52" spans="1:18" s="453" customFormat="1" ht="17.55" customHeight="1" x14ac:dyDescent="0.3">
      <c r="A52" s="440"/>
      <c r="B52" s="166"/>
      <c r="C52" s="161"/>
      <c r="D52" s="161"/>
      <c r="E52" s="404"/>
      <c r="F52" s="404"/>
      <c r="G52" s="404"/>
      <c r="H52" s="404"/>
      <c r="I52" s="405"/>
      <c r="J52" s="505"/>
      <c r="K52" s="458"/>
      <c r="L52" s="161"/>
      <c r="M52" s="404"/>
      <c r="N52" s="404"/>
      <c r="O52" s="404"/>
      <c r="P52" s="404"/>
      <c r="Q52" s="407"/>
      <c r="R52" s="450"/>
    </row>
    <row r="53" spans="1:18" s="453" customFormat="1" ht="17.55" customHeight="1" x14ac:dyDescent="0.3">
      <c r="A53" s="440"/>
      <c r="B53" s="166"/>
      <c r="C53" s="161"/>
      <c r="D53" s="161"/>
      <c r="E53" s="404"/>
      <c r="F53" s="404"/>
      <c r="G53" s="404"/>
      <c r="H53" s="404"/>
      <c r="I53" s="405"/>
      <c r="J53" s="505"/>
      <c r="K53" s="458"/>
      <c r="L53" s="161"/>
      <c r="M53" s="404"/>
      <c r="N53" s="404"/>
      <c r="O53" s="404"/>
      <c r="P53" s="404"/>
      <c r="Q53" s="407"/>
      <c r="R53" s="450"/>
    </row>
    <row r="54" spans="1:18" s="453" customFormat="1" ht="17.55" customHeight="1" thickBot="1" x14ac:dyDescent="0.35">
      <c r="A54" s="440"/>
      <c r="B54" s="167"/>
      <c r="C54" s="163"/>
      <c r="D54" s="163"/>
      <c r="E54" s="408"/>
      <c r="F54" s="408"/>
      <c r="G54" s="408"/>
      <c r="H54" s="408"/>
      <c r="I54" s="409"/>
      <c r="J54" s="505"/>
      <c r="K54" s="459"/>
      <c r="L54" s="163"/>
      <c r="M54" s="408"/>
      <c r="N54" s="408"/>
      <c r="O54" s="408"/>
      <c r="P54" s="408"/>
      <c r="Q54" s="411"/>
      <c r="R54" s="450"/>
    </row>
    <row r="55" spans="1:18" s="461" customFormat="1" ht="18" customHeight="1" thickBot="1" x14ac:dyDescent="0.35">
      <c r="A55" s="460"/>
      <c r="B55" s="625" t="s">
        <v>171</v>
      </c>
      <c r="C55" s="626"/>
      <c r="D55" s="626"/>
      <c r="E55" s="413">
        <f>SUM(E45:E54)</f>
        <v>0</v>
      </c>
      <c r="F55" s="413">
        <f t="shared" ref="F55:H55" si="2">SUM(F45:F54)</f>
        <v>0</v>
      </c>
      <c r="G55" s="413">
        <f t="shared" si="2"/>
        <v>0</v>
      </c>
      <c r="H55" s="413">
        <f t="shared" si="2"/>
        <v>0</v>
      </c>
      <c r="I55" s="414" t="s">
        <v>172</v>
      </c>
      <c r="J55" s="415"/>
      <c r="K55" s="677" t="s">
        <v>171</v>
      </c>
      <c r="L55" s="626"/>
      <c r="M55" s="413">
        <f>SUM(M45:M54)</f>
        <v>0</v>
      </c>
      <c r="N55" s="413">
        <f t="shared" ref="N55:P55" si="3">SUM(N45:N54)</f>
        <v>0</v>
      </c>
      <c r="O55" s="413">
        <f t="shared" si="3"/>
        <v>0</v>
      </c>
      <c r="P55" s="413">
        <f t="shared" si="3"/>
        <v>0</v>
      </c>
      <c r="Q55" s="416" t="s">
        <v>172</v>
      </c>
      <c r="R55" s="417"/>
    </row>
    <row r="56" spans="1:18" s="461" customFormat="1" ht="20.95" customHeight="1" thickBot="1" x14ac:dyDescent="0.35">
      <c r="A56" s="460"/>
      <c r="B56" s="627"/>
      <c r="C56" s="628"/>
      <c r="D56" s="628"/>
      <c r="E56" s="462"/>
      <c r="F56" s="462"/>
      <c r="G56" s="462"/>
      <c r="H56" s="462"/>
      <c r="I56" s="421">
        <f>SUM(E55:H55)</f>
        <v>0</v>
      </c>
      <c r="J56" s="422"/>
      <c r="K56" s="678"/>
      <c r="L56" s="628"/>
      <c r="M56" s="420"/>
      <c r="N56" s="420"/>
      <c r="O56" s="420"/>
      <c r="P56" s="420"/>
      <c r="Q56" s="423">
        <f>SUM(M55:P55)</f>
        <v>0</v>
      </c>
      <c r="R56" s="417"/>
    </row>
    <row r="57" spans="1:18" s="432" customFormat="1" ht="12.95" customHeight="1" x14ac:dyDescent="0.3">
      <c r="A57" s="426"/>
      <c r="B57" s="427"/>
      <c r="C57" s="428"/>
      <c r="D57" s="428"/>
      <c r="E57" s="426"/>
      <c r="F57" s="426"/>
      <c r="G57" s="426"/>
      <c r="H57" s="426"/>
      <c r="I57" s="428"/>
      <c r="J57" s="429"/>
      <c r="K57" s="430"/>
      <c r="L57" s="428"/>
      <c r="M57" s="426"/>
      <c r="N57" s="426"/>
      <c r="O57" s="426"/>
      <c r="P57" s="426"/>
      <c r="Q57" s="428"/>
      <c r="R57" s="431"/>
    </row>
    <row r="58" spans="1:18" s="438" customFormat="1" ht="3.95" customHeight="1" x14ac:dyDescent="0.3">
      <c r="A58" s="433"/>
      <c r="B58" s="434"/>
      <c r="C58" s="435"/>
      <c r="D58" s="435"/>
      <c r="E58" s="433"/>
      <c r="F58" s="433"/>
      <c r="G58" s="433"/>
      <c r="H58" s="433"/>
      <c r="I58" s="435"/>
      <c r="J58" s="436"/>
      <c r="K58" s="437"/>
      <c r="L58" s="435"/>
      <c r="M58" s="433"/>
      <c r="N58" s="433"/>
      <c r="O58" s="433"/>
      <c r="P58" s="433"/>
      <c r="Q58" s="435"/>
      <c r="R58" s="431"/>
    </row>
    <row r="59" spans="1:18" s="432" customFormat="1" ht="12.95" customHeight="1" thickBot="1" x14ac:dyDescent="0.35">
      <c r="A59" s="426"/>
      <c r="B59" s="439"/>
      <c r="C59" s="428"/>
      <c r="D59" s="428"/>
      <c r="E59" s="426"/>
      <c r="F59" s="426"/>
      <c r="G59" s="426"/>
      <c r="H59" s="426"/>
      <c r="I59" s="428"/>
      <c r="J59" s="429"/>
      <c r="K59" s="430"/>
      <c r="L59" s="428"/>
      <c r="M59" s="426"/>
      <c r="N59" s="426"/>
      <c r="O59" s="426"/>
      <c r="P59" s="426"/>
      <c r="Q59" s="428"/>
      <c r="R59" s="431"/>
    </row>
    <row r="60" spans="1:18" s="432" customFormat="1" ht="51.05" customHeight="1" thickBot="1" x14ac:dyDescent="0.35">
      <c r="A60" s="463"/>
      <c r="B60" s="441" t="str">
        <f>B8</f>
        <v>Portrait de la présence numérique 
du projet au moment du dépôt</v>
      </c>
      <c r="C60" s="442" t="s">
        <v>18</v>
      </c>
      <c r="D60" s="442" t="s">
        <v>155</v>
      </c>
      <c r="E60" s="443" t="s">
        <v>22</v>
      </c>
      <c r="F60" s="444" t="s">
        <v>24</v>
      </c>
      <c r="G60" s="646" t="str">
        <f>$G$8</f>
        <v>Publics</v>
      </c>
      <c r="H60" s="647"/>
      <c r="I60" s="445"/>
      <c r="J60" s="445"/>
      <c r="K60" s="446" t="str">
        <f>$K$8</f>
        <v>Portrait de la présence numérique 
du projet au moment du rapport d'utilisation</v>
      </c>
      <c r="L60" s="447" t="str">
        <f>$L$8</f>
        <v>Type de contenu</v>
      </c>
      <c r="M60" s="447" t="str">
        <f>$M$8</f>
        <v>Lien vers la chaîne, site, profil, etc.</v>
      </c>
      <c r="N60" s="448" t="str">
        <f>$N$8</f>
        <v>Audience en date du rapport de clôture</v>
      </c>
      <c r="O60" s="449" t="str">
        <f>$O$8</f>
        <v>Lien vers un contenu représentatif</v>
      </c>
      <c r="P60" s="679" t="str">
        <f>$P$8</f>
        <v>Précisions, commentaires</v>
      </c>
      <c r="Q60" s="680"/>
      <c r="R60" s="450"/>
    </row>
    <row r="61" spans="1:18" s="234" customFormat="1" ht="17.55" customHeight="1" x14ac:dyDescent="0.3">
      <c r="A61" s="624"/>
      <c r="B61" s="629" t="str">
        <f>IF(Sommaire!C93="","",Sommaire!C93)</f>
        <v/>
      </c>
      <c r="C61" s="374" t="s">
        <v>173</v>
      </c>
      <c r="D61" s="377"/>
      <c r="E61" s="376"/>
      <c r="F61" s="377"/>
      <c r="G61" s="637"/>
      <c r="H61" s="672"/>
      <c r="I61" s="4"/>
      <c r="J61" s="445"/>
      <c r="K61" s="681" t="str">
        <f>Projets!B61</f>
        <v/>
      </c>
      <c r="L61" s="455" t="str">
        <f>IF(Projets!C61="","",Projets!C61)</f>
        <v>**Sélectionnez**</v>
      </c>
      <c r="M61" s="455" t="str">
        <f>IF(Projets!D61="","",Projets!D61)</f>
        <v/>
      </c>
      <c r="N61" s="376"/>
      <c r="O61" s="377"/>
      <c r="P61" s="637"/>
      <c r="Q61" s="638"/>
      <c r="R61" s="450"/>
    </row>
    <row r="62" spans="1:18" s="234" customFormat="1" ht="17.55" customHeight="1" x14ac:dyDescent="0.3">
      <c r="A62" s="624"/>
      <c r="B62" s="630"/>
      <c r="C62" s="374"/>
      <c r="D62" s="375"/>
      <c r="E62" s="376"/>
      <c r="F62" s="375"/>
      <c r="G62" s="621"/>
      <c r="H62" s="622"/>
      <c r="I62" s="4"/>
      <c r="J62" s="445"/>
      <c r="K62" s="682"/>
      <c r="L62" s="455" t="str">
        <f>IF(Projets!C62="","",Projets!C62)</f>
        <v/>
      </c>
      <c r="M62" s="455" t="str">
        <f>IF(Projets!D62="","",Projets!D62)</f>
        <v/>
      </c>
      <c r="N62" s="376"/>
      <c r="O62" s="375"/>
      <c r="P62" s="621"/>
      <c r="Q62" s="639"/>
      <c r="R62" s="450"/>
    </row>
    <row r="63" spans="1:18" s="234" customFormat="1" ht="17.55" customHeight="1" x14ac:dyDescent="0.3">
      <c r="A63" s="624"/>
      <c r="B63" s="630"/>
      <c r="C63" s="374"/>
      <c r="D63" s="375"/>
      <c r="E63" s="376"/>
      <c r="F63" s="375"/>
      <c r="G63" s="621"/>
      <c r="H63" s="622"/>
      <c r="I63" s="4"/>
      <c r="J63" s="445"/>
      <c r="K63" s="682"/>
      <c r="L63" s="455" t="str">
        <f>IF(Projets!C63="","",Projets!C63)</f>
        <v/>
      </c>
      <c r="M63" s="455" t="str">
        <f>IF(Projets!D63="","",Projets!D63)</f>
        <v/>
      </c>
      <c r="N63" s="376"/>
      <c r="O63" s="375"/>
      <c r="P63" s="621"/>
      <c r="Q63" s="639"/>
      <c r="R63" s="450"/>
    </row>
    <row r="64" spans="1:18" s="234" customFormat="1" ht="17.55" customHeight="1" x14ac:dyDescent="0.3">
      <c r="A64" s="624"/>
      <c r="B64" s="630"/>
      <c r="C64" s="374"/>
      <c r="D64" s="375"/>
      <c r="E64" s="376"/>
      <c r="F64" s="375"/>
      <c r="G64" s="621"/>
      <c r="H64" s="622"/>
      <c r="I64" s="4"/>
      <c r="J64" s="445"/>
      <c r="K64" s="682"/>
      <c r="L64" s="455" t="str">
        <f>IF(Projets!C64="","",Projets!C64)</f>
        <v/>
      </c>
      <c r="M64" s="455" t="str">
        <f>IF(Projets!D64="","",Projets!D64)</f>
        <v/>
      </c>
      <c r="N64" s="376"/>
      <c r="O64" s="375"/>
      <c r="P64" s="621"/>
      <c r="Q64" s="639"/>
      <c r="R64" s="450"/>
    </row>
    <row r="65" spans="1:18" s="234" customFormat="1" ht="17.55" customHeight="1" x14ac:dyDescent="0.3">
      <c r="A65" s="624"/>
      <c r="B65" s="630"/>
      <c r="C65" s="374"/>
      <c r="D65" s="379"/>
      <c r="E65" s="376"/>
      <c r="F65" s="379"/>
      <c r="G65" s="640"/>
      <c r="H65" s="676"/>
      <c r="I65" s="4"/>
      <c r="J65" s="445"/>
      <c r="K65" s="682"/>
      <c r="L65" s="471" t="str">
        <f>IF(Projets!C65="","",Projets!C65)</f>
        <v/>
      </c>
      <c r="M65" s="471" t="str">
        <f>IF(Projets!D65="","",Projets!D65)</f>
        <v/>
      </c>
      <c r="N65" s="376"/>
      <c r="O65" s="379"/>
      <c r="P65" s="640"/>
      <c r="Q65" s="641"/>
      <c r="R65" s="450"/>
    </row>
    <row r="66" spans="1:18" s="234" customFormat="1" ht="17.55" customHeight="1" thickBot="1" x14ac:dyDescent="0.35">
      <c r="A66" s="624"/>
      <c r="B66" s="631"/>
      <c r="C66" s="380"/>
      <c r="D66" s="381"/>
      <c r="E66" s="382"/>
      <c r="F66" s="381"/>
      <c r="G66" s="642"/>
      <c r="H66" s="675"/>
      <c r="I66" s="4"/>
      <c r="J66" s="445"/>
      <c r="K66" s="687"/>
      <c r="L66" s="472" t="str">
        <f>IF(Projets!C66="","",Projets!C66)</f>
        <v/>
      </c>
      <c r="M66" s="472" t="str">
        <f>IF(Projets!D66="","",Projets!D66)</f>
        <v/>
      </c>
      <c r="N66" s="470"/>
      <c r="O66" s="381"/>
      <c r="P66" s="642"/>
      <c r="Q66" s="643"/>
      <c r="R66" s="450"/>
    </row>
    <row r="67" spans="1:18" s="234" customFormat="1" ht="6.05" customHeight="1" thickTop="1" thickBot="1" x14ac:dyDescent="0.35">
      <c r="A67" s="464"/>
      <c r="B67" s="123"/>
      <c r="C67" s="148"/>
      <c r="D67" s="148"/>
      <c r="E67"/>
      <c r="F67"/>
      <c r="G67"/>
      <c r="H67"/>
      <c r="I67" s="148"/>
      <c r="J67" s="429"/>
      <c r="K67" s="337"/>
      <c r="L67" s="148"/>
      <c r="M67"/>
      <c r="N67"/>
      <c r="O67"/>
      <c r="P67"/>
      <c r="Q67" s="148"/>
      <c r="R67" s="431"/>
    </row>
    <row r="68" spans="1:18" s="306" customFormat="1" ht="39.950000000000003" customHeight="1" thickBot="1" x14ac:dyDescent="0.35">
      <c r="A68" s="494"/>
      <c r="B68" s="384" t="str">
        <f>B42</f>
        <v>Plan d'action :</v>
      </c>
      <c r="C68" s="473" t="str">
        <f>B61</f>
        <v/>
      </c>
      <c r="D68" s="474"/>
      <c r="E68" s="648" t="s">
        <v>160</v>
      </c>
      <c r="F68" s="648"/>
      <c r="G68" s="648"/>
      <c r="H68" s="648"/>
      <c r="I68" s="385"/>
      <c r="J68" s="503"/>
      <c r="K68" s="475" t="s">
        <v>161</v>
      </c>
      <c r="L68" s="387" t="str">
        <f>B61</f>
        <v/>
      </c>
      <c r="M68" s="658" t="s">
        <v>162</v>
      </c>
      <c r="N68" s="658"/>
      <c r="O68" s="658"/>
      <c r="P68" s="658"/>
      <c r="Q68" s="388"/>
      <c r="R68" s="511"/>
    </row>
    <row r="69" spans="1:18" s="234" customFormat="1" ht="25.05" customHeight="1" thickBot="1" x14ac:dyDescent="0.35">
      <c r="A69" s="464"/>
      <c r="B69" s="644" t="s">
        <v>29</v>
      </c>
      <c r="C69" s="659" t="s">
        <v>31</v>
      </c>
      <c r="D69" s="661" t="s">
        <v>33</v>
      </c>
      <c r="E69" s="663" t="s">
        <v>35</v>
      </c>
      <c r="F69" s="664"/>
      <c r="G69" s="664"/>
      <c r="H69" s="665"/>
      <c r="I69" s="389"/>
      <c r="J69" s="503"/>
      <c r="K69" s="673" t="s">
        <v>175</v>
      </c>
      <c r="L69" s="651" t="s">
        <v>176</v>
      </c>
      <c r="M69" s="653" t="s">
        <v>165</v>
      </c>
      <c r="N69" s="654"/>
      <c r="O69" s="654"/>
      <c r="P69" s="655"/>
      <c r="Q69" s="390"/>
      <c r="R69" s="450"/>
    </row>
    <row r="70" spans="1:18" s="234" customFormat="1" ht="65.45" customHeight="1" thickBot="1" x14ac:dyDescent="0.35">
      <c r="A70" s="495">
        <v>3</v>
      </c>
      <c r="B70" s="645"/>
      <c r="C70" s="660"/>
      <c r="D70" s="662"/>
      <c r="E70" s="391" t="s">
        <v>166</v>
      </c>
      <c r="F70" s="392" t="s">
        <v>167</v>
      </c>
      <c r="G70" s="392" t="s">
        <v>168</v>
      </c>
      <c r="H70" s="393" t="s">
        <v>169</v>
      </c>
      <c r="I70" s="394" t="s">
        <v>158</v>
      </c>
      <c r="J70" s="504"/>
      <c r="K70" s="674"/>
      <c r="L70" s="652"/>
      <c r="M70" s="395" t="s">
        <v>166</v>
      </c>
      <c r="N70" s="396" t="s">
        <v>167</v>
      </c>
      <c r="O70" s="396" t="s">
        <v>168</v>
      </c>
      <c r="P70" s="397" t="s">
        <v>170</v>
      </c>
      <c r="Q70" s="398" t="s">
        <v>158</v>
      </c>
      <c r="R70" s="450"/>
    </row>
    <row r="71" spans="1:18" s="403" customFormat="1" ht="17.55" customHeight="1" x14ac:dyDescent="0.3">
      <c r="A71" s="464"/>
      <c r="B71" s="165" t="s">
        <v>159</v>
      </c>
      <c r="C71" s="159"/>
      <c r="D71" s="159"/>
      <c r="E71" s="399"/>
      <c r="F71" s="399"/>
      <c r="G71" s="399"/>
      <c r="H71" s="399"/>
      <c r="I71" s="400"/>
      <c r="J71" s="505"/>
      <c r="K71" s="457" t="s">
        <v>159</v>
      </c>
      <c r="L71" s="159"/>
      <c r="M71" s="399"/>
      <c r="N71" s="399"/>
      <c r="O71" s="399"/>
      <c r="P71" s="399"/>
      <c r="Q71" s="402"/>
      <c r="R71" s="450"/>
    </row>
    <row r="72" spans="1:18" s="403" customFormat="1" ht="17.55" customHeight="1" x14ac:dyDescent="0.3">
      <c r="A72" s="464"/>
      <c r="B72" s="166"/>
      <c r="C72" s="161"/>
      <c r="D72" s="161"/>
      <c r="E72" s="404"/>
      <c r="F72" s="404"/>
      <c r="G72" s="404"/>
      <c r="H72" s="404"/>
      <c r="I72" s="405"/>
      <c r="J72" s="505"/>
      <c r="K72" s="458"/>
      <c r="L72" s="161"/>
      <c r="M72" s="404"/>
      <c r="N72" s="404"/>
      <c r="O72" s="404"/>
      <c r="P72" s="404"/>
      <c r="Q72" s="407"/>
      <c r="R72" s="450"/>
    </row>
    <row r="73" spans="1:18" s="403" customFormat="1" ht="17.55" customHeight="1" x14ac:dyDescent="0.3">
      <c r="A73" s="464"/>
      <c r="B73" s="166"/>
      <c r="C73" s="161"/>
      <c r="D73" s="161"/>
      <c r="E73" s="404"/>
      <c r="F73" s="404"/>
      <c r="G73" s="404"/>
      <c r="H73" s="404"/>
      <c r="I73" s="405"/>
      <c r="J73" s="505"/>
      <c r="K73" s="458"/>
      <c r="L73" s="161"/>
      <c r="M73" s="404"/>
      <c r="N73" s="404"/>
      <c r="O73" s="404"/>
      <c r="P73" s="404"/>
      <c r="Q73" s="407"/>
      <c r="R73" s="450"/>
    </row>
    <row r="74" spans="1:18" s="403" customFormat="1" ht="17.55" customHeight="1" x14ac:dyDescent="0.3">
      <c r="A74" s="464"/>
      <c r="B74" s="166"/>
      <c r="C74" s="161"/>
      <c r="D74" s="161"/>
      <c r="E74" s="404"/>
      <c r="F74" s="404"/>
      <c r="G74" s="404"/>
      <c r="H74" s="404"/>
      <c r="I74" s="405"/>
      <c r="J74" s="505"/>
      <c r="K74" s="458"/>
      <c r="L74" s="161"/>
      <c r="M74" s="404"/>
      <c r="N74" s="404"/>
      <c r="O74" s="404"/>
      <c r="P74" s="404"/>
      <c r="Q74" s="407"/>
      <c r="R74" s="450"/>
    </row>
    <row r="75" spans="1:18" s="403" customFormat="1" ht="17.55" customHeight="1" x14ac:dyDescent="0.3">
      <c r="A75" s="464"/>
      <c r="B75" s="166"/>
      <c r="C75" s="161"/>
      <c r="D75" s="161"/>
      <c r="E75" s="404"/>
      <c r="F75" s="404"/>
      <c r="G75" s="404"/>
      <c r="H75" s="404"/>
      <c r="I75" s="405"/>
      <c r="J75" s="505"/>
      <c r="K75" s="458"/>
      <c r="L75" s="161"/>
      <c r="M75" s="404"/>
      <c r="N75" s="404"/>
      <c r="O75" s="404"/>
      <c r="P75" s="404"/>
      <c r="Q75" s="407"/>
      <c r="R75" s="450"/>
    </row>
    <row r="76" spans="1:18" s="403" customFormat="1" ht="17.55" customHeight="1" x14ac:dyDescent="0.3">
      <c r="A76" s="464"/>
      <c r="B76" s="166"/>
      <c r="C76" s="161"/>
      <c r="D76" s="161"/>
      <c r="E76" s="404"/>
      <c r="F76" s="404"/>
      <c r="G76" s="404"/>
      <c r="H76" s="404"/>
      <c r="I76" s="405"/>
      <c r="J76" s="505"/>
      <c r="K76" s="458"/>
      <c r="L76" s="161"/>
      <c r="M76" s="404"/>
      <c r="N76" s="404"/>
      <c r="O76" s="404"/>
      <c r="P76" s="404"/>
      <c r="Q76" s="407"/>
      <c r="R76" s="450"/>
    </row>
    <row r="77" spans="1:18" s="403" customFormat="1" ht="17.55" customHeight="1" x14ac:dyDescent="0.3">
      <c r="A77" s="464"/>
      <c r="B77" s="166"/>
      <c r="C77" s="161"/>
      <c r="D77" s="161"/>
      <c r="E77" s="404"/>
      <c r="F77" s="404"/>
      <c r="G77" s="404"/>
      <c r="H77" s="404"/>
      <c r="I77" s="405"/>
      <c r="J77" s="505"/>
      <c r="K77" s="458"/>
      <c r="L77" s="161"/>
      <c r="M77" s="404"/>
      <c r="N77" s="404"/>
      <c r="O77" s="404"/>
      <c r="P77" s="404"/>
      <c r="Q77" s="407"/>
      <c r="R77" s="450"/>
    </row>
    <row r="78" spans="1:18" s="403" customFormat="1" ht="17.55" customHeight="1" x14ac:dyDescent="0.3">
      <c r="A78" s="464"/>
      <c r="B78" s="166"/>
      <c r="C78" s="161"/>
      <c r="D78" s="161"/>
      <c r="E78" s="404"/>
      <c r="F78" s="404"/>
      <c r="G78" s="404"/>
      <c r="H78" s="404"/>
      <c r="I78" s="405"/>
      <c r="J78" s="505"/>
      <c r="K78" s="458"/>
      <c r="L78" s="161"/>
      <c r="M78" s="404"/>
      <c r="N78" s="404"/>
      <c r="O78" s="404"/>
      <c r="P78" s="404"/>
      <c r="Q78" s="407"/>
      <c r="R78" s="450"/>
    </row>
    <row r="79" spans="1:18" s="403" customFormat="1" ht="17.55" customHeight="1" x14ac:dyDescent="0.3">
      <c r="A79" s="464"/>
      <c r="B79" s="166"/>
      <c r="C79" s="161"/>
      <c r="D79" s="161"/>
      <c r="E79" s="404"/>
      <c r="F79" s="404"/>
      <c r="G79" s="404"/>
      <c r="H79" s="404"/>
      <c r="I79" s="405"/>
      <c r="J79" s="505"/>
      <c r="K79" s="458"/>
      <c r="L79" s="161"/>
      <c r="M79" s="404"/>
      <c r="N79" s="404"/>
      <c r="O79" s="404"/>
      <c r="P79" s="404"/>
      <c r="Q79" s="407"/>
      <c r="R79" s="450"/>
    </row>
    <row r="80" spans="1:18" s="403" customFormat="1" ht="17.55" customHeight="1" thickBot="1" x14ac:dyDescent="0.35">
      <c r="A80" s="464"/>
      <c r="B80" s="167"/>
      <c r="C80" s="163"/>
      <c r="D80" s="163"/>
      <c r="E80" s="408"/>
      <c r="F80" s="408"/>
      <c r="G80" s="408"/>
      <c r="H80" s="408"/>
      <c r="I80" s="409"/>
      <c r="J80" s="505"/>
      <c r="K80" s="459"/>
      <c r="L80" s="163"/>
      <c r="M80" s="408"/>
      <c r="N80" s="408"/>
      <c r="O80" s="408"/>
      <c r="P80" s="408"/>
      <c r="Q80" s="411"/>
      <c r="R80" s="450"/>
    </row>
    <row r="81" spans="1:18" s="461" customFormat="1" ht="18" customHeight="1" thickBot="1" x14ac:dyDescent="0.35">
      <c r="A81" s="464"/>
      <c r="B81" s="625" t="s">
        <v>171</v>
      </c>
      <c r="C81" s="626"/>
      <c r="D81" s="626"/>
      <c r="E81" s="413">
        <f>SUM(E71:E80)</f>
        <v>0</v>
      </c>
      <c r="F81" s="413">
        <f t="shared" ref="F81:H81" si="4">SUM(F71:F80)</f>
        <v>0</v>
      </c>
      <c r="G81" s="413">
        <f t="shared" si="4"/>
        <v>0</v>
      </c>
      <c r="H81" s="413">
        <f t="shared" si="4"/>
        <v>0</v>
      </c>
      <c r="I81" s="414" t="s">
        <v>172</v>
      </c>
      <c r="J81" s="415"/>
      <c r="K81" s="677" t="s">
        <v>171</v>
      </c>
      <c r="L81" s="626"/>
      <c r="M81" s="413">
        <f>SUM(M71:M80)</f>
        <v>0</v>
      </c>
      <c r="N81" s="413">
        <f t="shared" ref="N81:P81" si="5">SUM(N71:N80)</f>
        <v>0</v>
      </c>
      <c r="O81" s="413">
        <f t="shared" si="5"/>
        <v>0</v>
      </c>
      <c r="P81" s="413">
        <f t="shared" si="5"/>
        <v>0</v>
      </c>
      <c r="Q81" s="416" t="s">
        <v>172</v>
      </c>
      <c r="R81" s="417"/>
    </row>
    <row r="82" spans="1:18" s="461" customFormat="1" ht="20.95" customHeight="1" thickBot="1" x14ac:dyDescent="0.35">
      <c r="A82" s="464"/>
      <c r="B82" s="627"/>
      <c r="C82" s="628"/>
      <c r="D82" s="628"/>
      <c r="E82" s="462"/>
      <c r="F82" s="462"/>
      <c r="G82" s="462"/>
      <c r="H82" s="462"/>
      <c r="I82" s="421">
        <f>SUM(E81:H81)</f>
        <v>0</v>
      </c>
      <c r="J82" s="422"/>
      <c r="K82" s="678"/>
      <c r="L82" s="628"/>
      <c r="M82" s="420"/>
      <c r="N82" s="420"/>
      <c r="O82" s="420"/>
      <c r="P82" s="420"/>
      <c r="Q82" s="423">
        <f>SUM(M81:P81)</f>
        <v>0</v>
      </c>
      <c r="R82" s="417"/>
    </row>
    <row r="83" spans="1:18" s="432" customFormat="1" ht="12.95" customHeight="1" x14ac:dyDescent="0.3">
      <c r="A83" s="426"/>
      <c r="B83" s="427"/>
      <c r="C83" s="428"/>
      <c r="D83" s="428"/>
      <c r="E83" s="426"/>
      <c r="F83" s="426"/>
      <c r="G83" s="426"/>
      <c r="H83" s="426"/>
      <c r="I83" s="428"/>
      <c r="J83" s="429"/>
      <c r="K83" s="430"/>
      <c r="L83" s="428"/>
      <c r="M83" s="426"/>
      <c r="N83" s="426"/>
      <c r="O83" s="426"/>
      <c r="P83" s="426"/>
      <c r="Q83" s="428"/>
      <c r="R83" s="431"/>
    </row>
    <row r="84" spans="1:18" s="438" customFormat="1" ht="3.95" customHeight="1" x14ac:dyDescent="0.3">
      <c r="A84" s="433"/>
      <c r="B84" s="434"/>
      <c r="C84" s="435"/>
      <c r="D84" s="435"/>
      <c r="E84" s="433"/>
      <c r="F84" s="433"/>
      <c r="G84" s="433"/>
      <c r="H84" s="433"/>
      <c r="I84" s="435"/>
      <c r="J84" s="436"/>
      <c r="K84" s="437"/>
      <c r="L84" s="435"/>
      <c r="M84" s="433"/>
      <c r="N84" s="433"/>
      <c r="O84" s="433"/>
      <c r="P84" s="433"/>
      <c r="Q84" s="435"/>
      <c r="R84" s="431"/>
    </row>
    <row r="85" spans="1:18" s="432" customFormat="1" ht="12.95" customHeight="1" thickBot="1" x14ac:dyDescent="0.35">
      <c r="A85" s="426"/>
      <c r="B85" s="439"/>
      <c r="C85" s="428"/>
      <c r="D85" s="428"/>
      <c r="E85" s="426"/>
      <c r="F85" s="426"/>
      <c r="G85" s="426"/>
      <c r="H85" s="426"/>
      <c r="I85" s="428"/>
      <c r="J85" s="429"/>
      <c r="K85" s="430"/>
      <c r="L85" s="428"/>
      <c r="M85" s="426"/>
      <c r="N85" s="426"/>
      <c r="O85" s="426"/>
      <c r="P85" s="426"/>
      <c r="Q85" s="428"/>
      <c r="R85" s="431"/>
    </row>
    <row r="86" spans="1:18" s="451" customFormat="1" ht="49.6" customHeight="1" thickBot="1" x14ac:dyDescent="0.35">
      <c r="A86" s="440"/>
      <c r="B86" s="441" t="str">
        <f>B8</f>
        <v>Portrait de la présence numérique 
du projet au moment du dépôt</v>
      </c>
      <c r="C86" s="442" t="s">
        <v>18</v>
      </c>
      <c r="D86" s="442" t="s">
        <v>155</v>
      </c>
      <c r="E86" s="443" t="s">
        <v>22</v>
      </c>
      <c r="F86" s="444" t="s">
        <v>24</v>
      </c>
      <c r="G86" s="646" t="str">
        <f>$G$8</f>
        <v>Publics</v>
      </c>
      <c r="H86" s="647"/>
      <c r="I86" s="445"/>
      <c r="J86" s="445"/>
      <c r="K86" s="446" t="str">
        <f>$K$8</f>
        <v>Portrait de la présence numérique 
du projet au moment du rapport d'utilisation</v>
      </c>
      <c r="L86" s="447" t="str">
        <f>$L$8</f>
        <v>Type de contenu</v>
      </c>
      <c r="M86" s="447" t="str">
        <f>$M$8</f>
        <v>Lien vers la chaîne, site, profil, etc.</v>
      </c>
      <c r="N86" s="448" t="str">
        <f>$N$8</f>
        <v>Audience en date du rapport de clôture</v>
      </c>
      <c r="O86" s="449" t="str">
        <f>$O$8</f>
        <v>Lien vers un contenu représentatif</v>
      </c>
      <c r="P86" s="679" t="str">
        <f>$P$8</f>
        <v>Précisions, commentaires</v>
      </c>
      <c r="Q86" s="680"/>
      <c r="R86" s="450"/>
    </row>
    <row r="87" spans="1:18" s="307" customFormat="1" ht="17.55" customHeight="1" x14ac:dyDescent="0.3">
      <c r="A87" s="440"/>
      <c r="B87" s="629" t="str">
        <f>IF(Sommaire!C94="","",Sommaire!C94)</f>
        <v/>
      </c>
      <c r="C87" s="374" t="s">
        <v>173</v>
      </c>
      <c r="D87" s="377"/>
      <c r="E87" s="376"/>
      <c r="F87" s="377"/>
      <c r="G87" s="637"/>
      <c r="H87" s="672"/>
      <c r="I87" s="4"/>
      <c r="J87" s="445"/>
      <c r="K87" s="681" t="str">
        <f>Projets!B87</f>
        <v/>
      </c>
      <c r="L87" s="455" t="str">
        <f>IF(Projets!C87="","",Projets!C87)</f>
        <v>**Sélectionnez**</v>
      </c>
      <c r="M87" s="455" t="str">
        <f>IF(Projets!D87="","",Projets!D87)</f>
        <v/>
      </c>
      <c r="N87" s="376"/>
      <c r="O87" s="377"/>
      <c r="P87" s="637"/>
      <c r="Q87" s="638"/>
      <c r="R87" s="450"/>
    </row>
    <row r="88" spans="1:18" s="307" customFormat="1" ht="17.55" customHeight="1" x14ac:dyDescent="0.3">
      <c r="A88" s="440"/>
      <c r="B88" s="630"/>
      <c r="C88" s="374"/>
      <c r="D88" s="375"/>
      <c r="E88" s="376"/>
      <c r="F88" s="375"/>
      <c r="G88" s="621"/>
      <c r="H88" s="622"/>
      <c r="I88" s="4"/>
      <c r="J88" s="445"/>
      <c r="K88" s="682"/>
      <c r="L88" s="455" t="str">
        <f>IF(Projets!C88="","",Projets!C88)</f>
        <v/>
      </c>
      <c r="M88" s="455" t="str">
        <f>IF(Projets!D88="","",Projets!D88)</f>
        <v/>
      </c>
      <c r="N88" s="376"/>
      <c r="O88" s="375"/>
      <c r="P88" s="621"/>
      <c r="Q88" s="639"/>
      <c r="R88" s="450"/>
    </row>
    <row r="89" spans="1:18" s="307" customFormat="1" ht="17.55" customHeight="1" x14ac:dyDescent="0.3">
      <c r="A89" s="440"/>
      <c r="B89" s="630"/>
      <c r="C89" s="374"/>
      <c r="D89" s="375"/>
      <c r="E89" s="376"/>
      <c r="F89" s="375"/>
      <c r="G89" s="621"/>
      <c r="H89" s="622"/>
      <c r="I89" s="4"/>
      <c r="J89" s="445"/>
      <c r="K89" s="682"/>
      <c r="L89" s="455" t="str">
        <f>IF(Projets!C89="","",Projets!C89)</f>
        <v/>
      </c>
      <c r="M89" s="455" t="str">
        <f>IF(Projets!D89="","",Projets!D89)</f>
        <v/>
      </c>
      <c r="N89" s="376"/>
      <c r="O89" s="375"/>
      <c r="P89" s="621"/>
      <c r="Q89" s="639"/>
      <c r="R89" s="450"/>
    </row>
    <row r="90" spans="1:18" s="307" customFormat="1" ht="17.55" customHeight="1" x14ac:dyDescent="0.3">
      <c r="A90" s="440"/>
      <c r="B90" s="630"/>
      <c r="C90" s="374"/>
      <c r="D90" s="375"/>
      <c r="E90" s="376"/>
      <c r="F90" s="375"/>
      <c r="G90" s="621"/>
      <c r="H90" s="622"/>
      <c r="I90" s="4"/>
      <c r="J90" s="445"/>
      <c r="K90" s="682"/>
      <c r="L90" s="455" t="str">
        <f>IF(Projets!C90="","",Projets!C90)</f>
        <v/>
      </c>
      <c r="M90" s="455" t="str">
        <f>IF(Projets!D90="","",Projets!D90)</f>
        <v/>
      </c>
      <c r="N90" s="376"/>
      <c r="O90" s="375"/>
      <c r="P90" s="621"/>
      <c r="Q90" s="639"/>
      <c r="R90" s="450"/>
    </row>
    <row r="91" spans="1:18" s="307" customFormat="1" ht="17.55" customHeight="1" x14ac:dyDescent="0.3">
      <c r="A91" s="440"/>
      <c r="B91" s="630"/>
      <c r="C91" s="374"/>
      <c r="D91" s="379"/>
      <c r="E91" s="376"/>
      <c r="F91" s="379"/>
      <c r="G91" s="640"/>
      <c r="H91" s="676"/>
      <c r="I91" s="4"/>
      <c r="J91" s="445"/>
      <c r="K91" s="682"/>
      <c r="L91" s="471" t="str">
        <f>IF(Projets!C91="","",Projets!C91)</f>
        <v/>
      </c>
      <c r="M91" s="471" t="str">
        <f>IF(Projets!D91="","",Projets!D91)</f>
        <v/>
      </c>
      <c r="N91" s="376"/>
      <c r="O91" s="379"/>
      <c r="P91" s="640"/>
      <c r="Q91" s="641"/>
      <c r="R91" s="450"/>
    </row>
    <row r="92" spans="1:18" s="307" customFormat="1" ht="17.55" customHeight="1" thickBot="1" x14ac:dyDescent="0.35">
      <c r="A92" s="440"/>
      <c r="B92" s="631"/>
      <c r="C92" s="380"/>
      <c r="D92" s="381"/>
      <c r="E92" s="382"/>
      <c r="F92" s="381"/>
      <c r="G92" s="642"/>
      <c r="H92" s="675"/>
      <c r="I92" s="4"/>
      <c r="J92" s="445"/>
      <c r="K92" s="687"/>
      <c r="L92" s="472" t="str">
        <f>IF(Projets!C92="","",Projets!C92)</f>
        <v/>
      </c>
      <c r="M92" s="472" t="str">
        <f>IF(Projets!D92="","",Projets!D92)</f>
        <v/>
      </c>
      <c r="N92" s="470"/>
      <c r="O92" s="381"/>
      <c r="P92" s="642"/>
      <c r="Q92" s="643"/>
      <c r="R92" s="450"/>
    </row>
    <row r="93" spans="1:18" s="308" customFormat="1" ht="6.05" customHeight="1" thickTop="1" thickBot="1" x14ac:dyDescent="0.35">
      <c r="A93" s="440"/>
      <c r="B93" s="123"/>
      <c r="C93" s="148"/>
      <c r="D93" s="148"/>
      <c r="E93"/>
      <c r="F93"/>
      <c r="G93"/>
      <c r="H93"/>
      <c r="I93" s="148"/>
      <c r="J93" s="429"/>
      <c r="K93" s="337"/>
      <c r="L93" s="148"/>
      <c r="M93"/>
      <c r="N93"/>
      <c r="O93"/>
      <c r="P93"/>
      <c r="Q93" s="148"/>
      <c r="R93" s="431"/>
    </row>
    <row r="94" spans="1:18" s="476" customFormat="1" ht="31.75" customHeight="1" thickBot="1" x14ac:dyDescent="0.35">
      <c r="A94" s="496"/>
      <c r="B94" s="384" t="str">
        <f>B68</f>
        <v>Plan d'action :</v>
      </c>
      <c r="C94" s="473" t="str">
        <f>B87</f>
        <v/>
      </c>
      <c r="D94" s="474"/>
      <c r="E94" s="648" t="s">
        <v>160</v>
      </c>
      <c r="F94" s="648"/>
      <c r="G94" s="648"/>
      <c r="H94" s="648"/>
      <c r="I94" s="477"/>
      <c r="J94" s="506"/>
      <c r="K94" s="475" t="s">
        <v>161</v>
      </c>
      <c r="L94" s="387" t="str">
        <f>B87</f>
        <v/>
      </c>
      <c r="M94" s="658" t="s">
        <v>162</v>
      </c>
      <c r="N94" s="658"/>
      <c r="O94" s="658"/>
      <c r="P94" s="658"/>
      <c r="Q94" s="388"/>
      <c r="R94" s="511"/>
    </row>
    <row r="95" spans="1:18" s="307" customFormat="1" ht="25.05" customHeight="1" thickBot="1" x14ac:dyDescent="0.35">
      <c r="A95" s="440"/>
      <c r="B95" s="644" t="s">
        <v>29</v>
      </c>
      <c r="C95" s="659" t="s">
        <v>31</v>
      </c>
      <c r="D95" s="661" t="s">
        <v>33</v>
      </c>
      <c r="E95" s="663" t="s">
        <v>35</v>
      </c>
      <c r="F95" s="664"/>
      <c r="G95" s="664"/>
      <c r="H95" s="665"/>
      <c r="I95" s="389"/>
      <c r="J95" s="503"/>
      <c r="K95" s="673" t="s">
        <v>175</v>
      </c>
      <c r="L95" s="651" t="s">
        <v>176</v>
      </c>
      <c r="M95" s="653" t="s">
        <v>165</v>
      </c>
      <c r="N95" s="654"/>
      <c r="O95" s="654"/>
      <c r="P95" s="655"/>
      <c r="Q95" s="390"/>
      <c r="R95" s="450"/>
    </row>
    <row r="96" spans="1:18" s="307" customFormat="1" ht="65.45" customHeight="1" thickBot="1" x14ac:dyDescent="0.35">
      <c r="A96" s="497">
        <v>4</v>
      </c>
      <c r="B96" s="645"/>
      <c r="C96" s="660"/>
      <c r="D96" s="662"/>
      <c r="E96" s="391" t="s">
        <v>166</v>
      </c>
      <c r="F96" s="392" t="s">
        <v>167</v>
      </c>
      <c r="G96" s="392" t="s">
        <v>168</v>
      </c>
      <c r="H96" s="393" t="s">
        <v>169</v>
      </c>
      <c r="I96" s="394" t="s">
        <v>158</v>
      </c>
      <c r="J96" s="504"/>
      <c r="K96" s="674"/>
      <c r="L96" s="652"/>
      <c r="M96" s="395" t="s">
        <v>166</v>
      </c>
      <c r="N96" s="396" t="s">
        <v>167</v>
      </c>
      <c r="O96" s="396" t="s">
        <v>168</v>
      </c>
      <c r="P96" s="397" t="s">
        <v>170</v>
      </c>
      <c r="Q96" s="398" t="s">
        <v>158</v>
      </c>
      <c r="R96" s="450"/>
    </row>
    <row r="97" spans="1:18" s="307" customFormat="1" ht="17.55" customHeight="1" x14ac:dyDescent="0.3">
      <c r="A97" s="440"/>
      <c r="B97" s="165" t="s">
        <v>159</v>
      </c>
      <c r="C97" s="159"/>
      <c r="D97" s="159"/>
      <c r="E97" s="150"/>
      <c r="F97" s="150"/>
      <c r="G97" s="150"/>
      <c r="H97" s="150"/>
      <c r="I97" s="326"/>
      <c r="J97" s="505"/>
      <c r="K97" s="338" t="s">
        <v>159</v>
      </c>
      <c r="L97" s="160"/>
      <c r="M97" s="150"/>
      <c r="N97" s="150"/>
      <c r="O97" s="150"/>
      <c r="P97" s="150"/>
      <c r="Q97" s="151"/>
      <c r="R97" s="450"/>
    </row>
    <row r="98" spans="1:18" s="307" customFormat="1" ht="17.55" customHeight="1" x14ac:dyDescent="0.3">
      <c r="A98" s="440"/>
      <c r="B98" s="166"/>
      <c r="C98" s="161"/>
      <c r="D98" s="161"/>
      <c r="E98" s="152"/>
      <c r="F98" s="152"/>
      <c r="G98" s="152"/>
      <c r="H98" s="152"/>
      <c r="I98" s="327"/>
      <c r="J98" s="505"/>
      <c r="K98" s="339"/>
      <c r="L98" s="162"/>
      <c r="M98" s="152"/>
      <c r="N98" s="152"/>
      <c r="O98" s="152"/>
      <c r="P98" s="152"/>
      <c r="Q98" s="153"/>
      <c r="R98" s="450"/>
    </row>
    <row r="99" spans="1:18" s="307" customFormat="1" ht="17.55" customHeight="1" x14ac:dyDescent="0.3">
      <c r="A99" s="440"/>
      <c r="B99" s="166"/>
      <c r="C99" s="161"/>
      <c r="D99" s="161"/>
      <c r="E99" s="152"/>
      <c r="F99" s="152"/>
      <c r="G99" s="152"/>
      <c r="H99" s="152"/>
      <c r="I99" s="327"/>
      <c r="J99" s="505"/>
      <c r="K99" s="339"/>
      <c r="L99" s="162"/>
      <c r="M99" s="152"/>
      <c r="N99" s="152"/>
      <c r="O99" s="152"/>
      <c r="P99" s="152"/>
      <c r="Q99" s="153"/>
      <c r="R99" s="450"/>
    </row>
    <row r="100" spans="1:18" s="307" customFormat="1" ht="17.55" customHeight="1" x14ac:dyDescent="0.3">
      <c r="A100" s="440"/>
      <c r="B100" s="166"/>
      <c r="C100" s="161"/>
      <c r="D100" s="161"/>
      <c r="E100" s="152"/>
      <c r="F100" s="152"/>
      <c r="G100" s="152"/>
      <c r="H100" s="152"/>
      <c r="I100" s="327"/>
      <c r="J100" s="505"/>
      <c r="K100" s="339"/>
      <c r="L100" s="162"/>
      <c r="M100" s="152"/>
      <c r="N100" s="152"/>
      <c r="O100" s="152"/>
      <c r="P100" s="152"/>
      <c r="Q100" s="153"/>
      <c r="R100" s="450"/>
    </row>
    <row r="101" spans="1:18" s="307" customFormat="1" ht="17.55" customHeight="1" x14ac:dyDescent="0.3">
      <c r="A101" s="440"/>
      <c r="B101" s="166"/>
      <c r="C101" s="161"/>
      <c r="D101" s="161"/>
      <c r="E101" s="152"/>
      <c r="F101" s="152"/>
      <c r="G101" s="152"/>
      <c r="H101" s="152"/>
      <c r="I101" s="327"/>
      <c r="J101" s="505"/>
      <c r="K101" s="339"/>
      <c r="L101" s="162"/>
      <c r="M101" s="152"/>
      <c r="N101" s="152"/>
      <c r="O101" s="152"/>
      <c r="P101" s="152"/>
      <c r="Q101" s="153"/>
      <c r="R101" s="450"/>
    </row>
    <row r="102" spans="1:18" s="307" customFormat="1" ht="17.55" customHeight="1" x14ac:dyDescent="0.3">
      <c r="A102" s="440"/>
      <c r="B102" s="166"/>
      <c r="C102" s="161"/>
      <c r="D102" s="161"/>
      <c r="E102" s="152"/>
      <c r="F102" s="152"/>
      <c r="G102" s="152"/>
      <c r="H102" s="152"/>
      <c r="I102" s="327"/>
      <c r="J102" s="505"/>
      <c r="K102" s="339"/>
      <c r="L102" s="162"/>
      <c r="M102" s="152"/>
      <c r="N102" s="152"/>
      <c r="O102" s="152"/>
      <c r="P102" s="152"/>
      <c r="Q102" s="153"/>
      <c r="R102" s="450"/>
    </row>
    <row r="103" spans="1:18" s="307" customFormat="1" ht="17.55" customHeight="1" x14ac:dyDescent="0.3">
      <c r="A103" s="440"/>
      <c r="B103" s="166"/>
      <c r="C103" s="161"/>
      <c r="D103" s="161"/>
      <c r="E103" s="152"/>
      <c r="F103" s="152"/>
      <c r="G103" s="152"/>
      <c r="H103" s="152"/>
      <c r="I103" s="327"/>
      <c r="J103" s="505"/>
      <c r="K103" s="339"/>
      <c r="L103" s="162"/>
      <c r="M103" s="152"/>
      <c r="N103" s="152"/>
      <c r="O103" s="152"/>
      <c r="P103" s="152"/>
      <c r="Q103" s="153"/>
      <c r="R103" s="450"/>
    </row>
    <row r="104" spans="1:18" s="307" customFormat="1" ht="17.55" customHeight="1" x14ac:dyDescent="0.3">
      <c r="A104" s="440"/>
      <c r="B104" s="166"/>
      <c r="C104" s="161"/>
      <c r="D104" s="161"/>
      <c r="E104" s="152"/>
      <c r="F104" s="152"/>
      <c r="G104" s="152"/>
      <c r="H104" s="152"/>
      <c r="I104" s="327"/>
      <c r="J104" s="505"/>
      <c r="K104" s="339"/>
      <c r="L104" s="162"/>
      <c r="M104" s="152"/>
      <c r="N104" s="152"/>
      <c r="O104" s="152"/>
      <c r="P104" s="152"/>
      <c r="Q104" s="153"/>
      <c r="R104" s="450"/>
    </row>
    <row r="105" spans="1:18" s="307" customFormat="1" ht="17.55" customHeight="1" x14ac:dyDescent="0.3">
      <c r="A105" s="440"/>
      <c r="B105" s="166"/>
      <c r="C105" s="161"/>
      <c r="D105" s="161"/>
      <c r="E105" s="152"/>
      <c r="F105" s="152"/>
      <c r="G105" s="152"/>
      <c r="H105" s="152"/>
      <c r="I105" s="327"/>
      <c r="J105" s="505"/>
      <c r="K105" s="339"/>
      <c r="L105" s="162"/>
      <c r="M105" s="152"/>
      <c r="N105" s="152"/>
      <c r="O105" s="152"/>
      <c r="P105" s="152"/>
      <c r="Q105" s="153"/>
      <c r="R105" s="450"/>
    </row>
    <row r="106" spans="1:18" s="307" customFormat="1" ht="17.55" customHeight="1" thickBot="1" x14ac:dyDescent="0.35">
      <c r="A106" s="440"/>
      <c r="B106" s="167"/>
      <c r="C106" s="163"/>
      <c r="D106" s="163"/>
      <c r="E106" s="154"/>
      <c r="F106" s="154"/>
      <c r="G106" s="154"/>
      <c r="H106" s="154"/>
      <c r="I106" s="328"/>
      <c r="J106" s="505"/>
      <c r="K106" s="340"/>
      <c r="L106" s="164"/>
      <c r="M106" s="154"/>
      <c r="N106" s="154"/>
      <c r="O106" s="154"/>
      <c r="P106" s="154"/>
      <c r="Q106" s="155"/>
      <c r="R106" s="450"/>
    </row>
    <row r="107" spans="1:18" s="451" customFormat="1" ht="19.5" customHeight="1" thickBot="1" x14ac:dyDescent="0.35">
      <c r="A107" s="460"/>
      <c r="B107" s="625" t="s">
        <v>171</v>
      </c>
      <c r="C107" s="626"/>
      <c r="D107" s="626"/>
      <c r="E107" s="413">
        <f>SUM(E97:E106)</f>
        <v>0</v>
      </c>
      <c r="F107" s="413">
        <f t="shared" ref="F107:H107" si="6">SUM(F97:F106)</f>
        <v>0</v>
      </c>
      <c r="G107" s="413">
        <f t="shared" si="6"/>
        <v>0</v>
      </c>
      <c r="H107" s="413">
        <f t="shared" si="6"/>
        <v>0</v>
      </c>
      <c r="I107" s="414" t="s">
        <v>172</v>
      </c>
      <c r="J107" s="415"/>
      <c r="K107" s="677" t="s">
        <v>171</v>
      </c>
      <c r="L107" s="626"/>
      <c r="M107" s="413">
        <f>SUM(M97:M106)</f>
        <v>0</v>
      </c>
      <c r="N107" s="413">
        <f t="shared" ref="N107:P107" si="7">SUM(N97:N106)</f>
        <v>0</v>
      </c>
      <c r="O107" s="413">
        <f t="shared" si="7"/>
        <v>0</v>
      </c>
      <c r="P107" s="413">
        <f t="shared" si="7"/>
        <v>0</v>
      </c>
      <c r="Q107" s="416" t="s">
        <v>172</v>
      </c>
      <c r="R107" s="417"/>
    </row>
    <row r="108" spans="1:18" s="451" customFormat="1" ht="20.95" customHeight="1" thickBot="1" x14ac:dyDescent="0.35">
      <c r="A108" s="460"/>
      <c r="B108" s="627"/>
      <c r="C108" s="628"/>
      <c r="D108" s="628"/>
      <c r="E108" s="462"/>
      <c r="F108" s="462"/>
      <c r="G108" s="462"/>
      <c r="H108" s="462"/>
      <c r="I108" s="421">
        <f>SUM(E107:H107)</f>
        <v>0</v>
      </c>
      <c r="J108" s="422"/>
      <c r="K108" s="678"/>
      <c r="L108" s="628"/>
      <c r="M108" s="420"/>
      <c r="N108" s="420"/>
      <c r="O108" s="420"/>
      <c r="P108" s="420"/>
      <c r="Q108" s="423">
        <f>SUM(M107:P107)</f>
        <v>0</v>
      </c>
      <c r="R108" s="417"/>
    </row>
    <row r="109" spans="1:18" s="432" customFormat="1" ht="12.95" customHeight="1" x14ac:dyDescent="0.3">
      <c r="A109" s="426"/>
      <c r="B109" s="427"/>
      <c r="C109" s="428"/>
      <c r="D109" s="428"/>
      <c r="E109" s="426"/>
      <c r="F109" s="426"/>
      <c r="G109" s="426"/>
      <c r="H109" s="426"/>
      <c r="I109" s="428"/>
      <c r="J109" s="429"/>
      <c r="K109" s="430"/>
      <c r="L109" s="428"/>
      <c r="M109" s="426"/>
      <c r="N109" s="426"/>
      <c r="O109" s="426"/>
      <c r="P109" s="426"/>
      <c r="Q109" s="428"/>
      <c r="R109" s="431"/>
    </row>
    <row r="110" spans="1:18" s="438" customFormat="1" ht="3.95" customHeight="1" x14ac:dyDescent="0.3">
      <c r="A110" s="433"/>
      <c r="B110" s="434"/>
      <c r="C110" s="435"/>
      <c r="D110" s="435"/>
      <c r="E110" s="433"/>
      <c r="F110" s="433"/>
      <c r="G110" s="433"/>
      <c r="H110" s="433"/>
      <c r="I110" s="435"/>
      <c r="J110" s="436"/>
      <c r="K110" s="437"/>
      <c r="L110" s="435"/>
      <c r="M110" s="433"/>
      <c r="N110" s="433"/>
      <c r="O110" s="433"/>
      <c r="P110" s="433"/>
      <c r="Q110" s="435"/>
      <c r="R110" s="431"/>
    </row>
    <row r="111" spans="1:18" s="432" customFormat="1" ht="12.95" customHeight="1" thickBot="1" x14ac:dyDescent="0.35">
      <c r="A111" s="426"/>
      <c r="B111" s="439"/>
      <c r="C111" s="428"/>
      <c r="D111" s="428"/>
      <c r="E111" s="426"/>
      <c r="F111" s="426"/>
      <c r="G111" s="426"/>
      <c r="H111" s="426"/>
      <c r="I111" s="428"/>
      <c r="J111" s="429"/>
      <c r="K111" s="430"/>
      <c r="L111" s="428"/>
      <c r="M111" s="426"/>
      <c r="N111" s="426"/>
      <c r="O111" s="426"/>
      <c r="P111" s="426"/>
      <c r="Q111" s="428"/>
      <c r="R111" s="431"/>
    </row>
    <row r="112" spans="1:18" s="432" customFormat="1" ht="54" customHeight="1" thickBot="1" x14ac:dyDescent="0.35">
      <c r="A112" s="463"/>
      <c r="B112" s="441" t="str">
        <f>B8</f>
        <v>Portrait de la présence numérique 
du projet au moment du dépôt</v>
      </c>
      <c r="C112" s="442" t="s">
        <v>18</v>
      </c>
      <c r="D112" s="442" t="s">
        <v>155</v>
      </c>
      <c r="E112" s="443" t="s">
        <v>22</v>
      </c>
      <c r="F112" s="444" t="s">
        <v>24</v>
      </c>
      <c r="G112" s="646" t="str">
        <f>$G$8</f>
        <v>Publics</v>
      </c>
      <c r="H112" s="647"/>
      <c r="I112" s="445"/>
      <c r="J112" s="445"/>
      <c r="K112" s="446" t="str">
        <f>$K$8</f>
        <v>Portrait de la présence numérique 
du projet au moment du rapport d'utilisation</v>
      </c>
      <c r="L112" s="447" t="str">
        <f>$L$8</f>
        <v>Type de contenu</v>
      </c>
      <c r="M112" s="447" t="str">
        <f>$M$8</f>
        <v>Lien vers la chaîne, site, profil, etc.</v>
      </c>
      <c r="N112" s="448" t="str">
        <f>$N$8</f>
        <v>Audience en date du rapport de clôture</v>
      </c>
      <c r="O112" s="449" t="str">
        <f>$O$8</f>
        <v>Lien vers un contenu représentatif</v>
      </c>
      <c r="P112" s="679" t="str">
        <f>$P$8</f>
        <v>Précisions, commentaires</v>
      </c>
      <c r="Q112" s="680"/>
      <c r="R112" s="450"/>
    </row>
    <row r="113" spans="1:18" s="234" customFormat="1" ht="17.55" customHeight="1" x14ac:dyDescent="0.3">
      <c r="A113" s="624"/>
      <c r="B113" s="616" t="str">
        <f>IF(Sommaire!C95="","",Sommaire!C95)</f>
        <v/>
      </c>
      <c r="C113" s="374" t="s">
        <v>173</v>
      </c>
      <c r="D113" s="377"/>
      <c r="E113" s="376"/>
      <c r="F113" s="377"/>
      <c r="G113" s="637"/>
      <c r="H113" s="672"/>
      <c r="I113" s="445"/>
      <c r="J113" s="445"/>
      <c r="K113" s="681" t="str">
        <f>Projets!B113</f>
        <v/>
      </c>
      <c r="L113" s="455" t="str">
        <f>IF(Projets!C113="","",Projets!C113)</f>
        <v>**Sélectionnez**</v>
      </c>
      <c r="M113" s="455" t="str">
        <f>IF(Projets!D113="","",Projets!D113)</f>
        <v/>
      </c>
      <c r="N113" s="376"/>
      <c r="O113" s="377"/>
      <c r="P113" s="637"/>
      <c r="Q113" s="638"/>
      <c r="R113" s="450"/>
    </row>
    <row r="114" spans="1:18" s="234" customFormat="1" ht="17.55" customHeight="1" x14ac:dyDescent="0.3">
      <c r="A114" s="624"/>
      <c r="B114" s="617"/>
      <c r="C114" s="374"/>
      <c r="D114" s="375"/>
      <c r="E114" s="376"/>
      <c r="F114" s="375"/>
      <c r="G114" s="621"/>
      <c r="H114" s="622"/>
      <c r="I114" s="445"/>
      <c r="J114" s="445"/>
      <c r="K114" s="682"/>
      <c r="L114" s="455" t="str">
        <f>IF(Projets!C114="","",Projets!C114)</f>
        <v/>
      </c>
      <c r="M114" s="455" t="str">
        <f>IF(Projets!D114="","",Projets!D114)</f>
        <v/>
      </c>
      <c r="N114" s="376"/>
      <c r="O114" s="375"/>
      <c r="P114" s="621"/>
      <c r="Q114" s="639"/>
      <c r="R114" s="450"/>
    </row>
    <row r="115" spans="1:18" s="234" customFormat="1" ht="17.55" customHeight="1" x14ac:dyDescent="0.3">
      <c r="A115" s="624"/>
      <c r="B115" s="617"/>
      <c r="C115" s="374"/>
      <c r="D115" s="375"/>
      <c r="E115" s="376"/>
      <c r="F115" s="375"/>
      <c r="G115" s="621"/>
      <c r="H115" s="622"/>
      <c r="I115" s="445"/>
      <c r="J115" s="445"/>
      <c r="K115" s="682"/>
      <c r="L115" s="455" t="str">
        <f>IF(Projets!C115="","",Projets!C115)</f>
        <v/>
      </c>
      <c r="M115" s="455" t="str">
        <f>IF(Projets!D115="","",Projets!D115)</f>
        <v/>
      </c>
      <c r="N115" s="376"/>
      <c r="O115" s="375"/>
      <c r="P115" s="621"/>
      <c r="Q115" s="639"/>
      <c r="R115" s="450"/>
    </row>
    <row r="116" spans="1:18" s="234" customFormat="1" ht="17.55" customHeight="1" x14ac:dyDescent="0.3">
      <c r="A116" s="624"/>
      <c r="B116" s="617"/>
      <c r="C116" s="374"/>
      <c r="D116" s="375"/>
      <c r="E116" s="376"/>
      <c r="F116" s="375"/>
      <c r="G116" s="621"/>
      <c r="H116" s="622"/>
      <c r="I116" s="445"/>
      <c r="J116" s="445"/>
      <c r="K116" s="682"/>
      <c r="L116" s="455" t="str">
        <f>IF(Projets!C116="","",Projets!C116)</f>
        <v/>
      </c>
      <c r="M116" s="455" t="str">
        <f>IF(Projets!D116="","",Projets!D116)</f>
        <v/>
      </c>
      <c r="N116" s="376"/>
      <c r="O116" s="375"/>
      <c r="P116" s="621"/>
      <c r="Q116" s="639"/>
      <c r="R116" s="450"/>
    </row>
    <row r="117" spans="1:18" s="234" customFormat="1" ht="17.55" customHeight="1" x14ac:dyDescent="0.3">
      <c r="A117" s="624"/>
      <c r="B117" s="617"/>
      <c r="C117" s="374"/>
      <c r="D117" s="379"/>
      <c r="E117" s="376"/>
      <c r="F117" s="379"/>
      <c r="G117" s="640"/>
      <c r="H117" s="676"/>
      <c r="I117" s="445"/>
      <c r="J117" s="445"/>
      <c r="K117" s="682"/>
      <c r="L117" s="455" t="str">
        <f>IF(Projets!C117="","",Projets!C117)</f>
        <v/>
      </c>
      <c r="M117" s="455" t="str">
        <f>IF(Projets!D117="","",Projets!D117)</f>
        <v/>
      </c>
      <c r="N117" s="376"/>
      <c r="O117" s="379"/>
      <c r="P117" s="640"/>
      <c r="Q117" s="641"/>
      <c r="R117" s="450"/>
    </row>
    <row r="118" spans="1:18" s="234" customFormat="1" ht="17.55" customHeight="1" thickBot="1" x14ac:dyDescent="0.35">
      <c r="A118" s="624"/>
      <c r="B118" s="618"/>
      <c r="C118" s="380"/>
      <c r="D118" s="381"/>
      <c r="E118" s="382"/>
      <c r="F118" s="381"/>
      <c r="G118" s="642"/>
      <c r="H118" s="675"/>
      <c r="I118" s="445"/>
      <c r="J118" s="445"/>
      <c r="K118" s="683"/>
      <c r="L118" s="472" t="str">
        <f>IF(Projets!C118="","",Projets!C118)</f>
        <v/>
      </c>
      <c r="M118" s="472" t="str">
        <f>IF(Projets!D118="","",Projets!D118)</f>
        <v/>
      </c>
      <c r="N118" s="382"/>
      <c r="O118" s="381"/>
      <c r="P118" s="642"/>
      <c r="Q118" s="643"/>
      <c r="R118" s="450"/>
    </row>
    <row r="119" spans="1:18" s="234" customFormat="1" ht="6.05" customHeight="1" thickTop="1" thickBot="1" x14ac:dyDescent="0.35">
      <c r="A119" s="464"/>
      <c r="B119" s="123"/>
      <c r="C119" s="148"/>
      <c r="D119" s="148"/>
      <c r="E119"/>
      <c r="F119"/>
      <c r="G119"/>
      <c r="H119"/>
      <c r="I119" s="148"/>
      <c r="J119" s="429"/>
      <c r="K119" s="337"/>
      <c r="L119" s="148"/>
      <c r="M119"/>
      <c r="N119"/>
      <c r="O119"/>
      <c r="P119"/>
      <c r="Q119" s="148"/>
      <c r="R119" s="431"/>
    </row>
    <row r="120" spans="1:18" s="306" customFormat="1" ht="31.75" customHeight="1" thickBot="1" x14ac:dyDescent="0.35">
      <c r="A120" s="494"/>
      <c r="B120" s="384" t="str">
        <f>B94</f>
        <v>Plan d'action :</v>
      </c>
      <c r="C120" s="473" t="str">
        <f>B113</f>
        <v/>
      </c>
      <c r="D120" s="474"/>
      <c r="E120" s="648" t="s">
        <v>160</v>
      </c>
      <c r="F120" s="648"/>
      <c r="G120" s="648"/>
      <c r="H120" s="648"/>
      <c r="I120" s="385"/>
      <c r="J120" s="503"/>
      <c r="K120" s="475" t="s">
        <v>161</v>
      </c>
      <c r="L120" s="387" t="str">
        <f>B113</f>
        <v/>
      </c>
      <c r="M120" s="658" t="s">
        <v>162</v>
      </c>
      <c r="N120" s="658"/>
      <c r="O120" s="658"/>
      <c r="P120" s="658"/>
      <c r="Q120" s="388"/>
      <c r="R120" s="511"/>
    </row>
    <row r="121" spans="1:18" s="234" customFormat="1" ht="25.05" customHeight="1" thickBot="1" x14ac:dyDescent="0.35">
      <c r="A121" s="464"/>
      <c r="B121" s="644" t="s">
        <v>29</v>
      </c>
      <c r="C121" s="659" t="s">
        <v>31</v>
      </c>
      <c r="D121" s="661" t="s">
        <v>33</v>
      </c>
      <c r="E121" s="663" t="s">
        <v>35</v>
      </c>
      <c r="F121" s="664"/>
      <c r="G121" s="664"/>
      <c r="H121" s="665"/>
      <c r="I121" s="389"/>
      <c r="J121" s="503"/>
      <c r="K121" s="673" t="s">
        <v>175</v>
      </c>
      <c r="L121" s="651" t="s">
        <v>176</v>
      </c>
      <c r="M121" s="653" t="s">
        <v>165</v>
      </c>
      <c r="N121" s="654"/>
      <c r="O121" s="654"/>
      <c r="P121" s="655"/>
      <c r="Q121" s="390"/>
      <c r="R121" s="450"/>
    </row>
    <row r="122" spans="1:18" s="234" customFormat="1" ht="62.85" customHeight="1" thickBot="1" x14ac:dyDescent="0.35">
      <c r="A122" s="495">
        <v>5</v>
      </c>
      <c r="B122" s="645"/>
      <c r="C122" s="660"/>
      <c r="D122" s="662"/>
      <c r="E122" s="391" t="s">
        <v>166</v>
      </c>
      <c r="F122" s="392" t="s">
        <v>167</v>
      </c>
      <c r="G122" s="392" t="s">
        <v>168</v>
      </c>
      <c r="H122" s="393" t="s">
        <v>169</v>
      </c>
      <c r="I122" s="394" t="s">
        <v>158</v>
      </c>
      <c r="J122" s="504"/>
      <c r="K122" s="674"/>
      <c r="L122" s="652"/>
      <c r="M122" s="395" t="s">
        <v>166</v>
      </c>
      <c r="N122" s="396" t="s">
        <v>167</v>
      </c>
      <c r="O122" s="396" t="s">
        <v>168</v>
      </c>
      <c r="P122" s="397" t="s">
        <v>170</v>
      </c>
      <c r="Q122" s="398" t="s">
        <v>158</v>
      </c>
      <c r="R122" s="450"/>
    </row>
    <row r="123" spans="1:18" s="403" customFormat="1" ht="17.55" customHeight="1" x14ac:dyDescent="0.3">
      <c r="A123" s="464"/>
      <c r="B123" s="165" t="s">
        <v>159</v>
      </c>
      <c r="C123" s="159"/>
      <c r="D123" s="159"/>
      <c r="E123" s="399"/>
      <c r="F123" s="399"/>
      <c r="G123" s="399"/>
      <c r="H123" s="399"/>
      <c r="I123" s="400"/>
      <c r="J123" s="505"/>
      <c r="K123" s="457" t="s">
        <v>159</v>
      </c>
      <c r="L123" s="159"/>
      <c r="M123" s="399"/>
      <c r="N123" s="399"/>
      <c r="O123" s="399"/>
      <c r="P123" s="399"/>
      <c r="Q123" s="402"/>
      <c r="R123" s="450"/>
    </row>
    <row r="124" spans="1:18" s="403" customFormat="1" ht="17.55" customHeight="1" x14ac:dyDescent="0.3">
      <c r="A124" s="464"/>
      <c r="B124" s="166"/>
      <c r="C124" s="161"/>
      <c r="D124" s="161"/>
      <c r="E124" s="404"/>
      <c r="F124" s="404"/>
      <c r="G124" s="404"/>
      <c r="H124" s="404"/>
      <c r="I124" s="405"/>
      <c r="J124" s="505"/>
      <c r="K124" s="458"/>
      <c r="L124" s="161"/>
      <c r="M124" s="404"/>
      <c r="N124" s="404"/>
      <c r="O124" s="404"/>
      <c r="P124" s="404"/>
      <c r="Q124" s="407"/>
      <c r="R124" s="450"/>
    </row>
    <row r="125" spans="1:18" s="403" customFormat="1" ht="17.55" customHeight="1" x14ac:dyDescent="0.3">
      <c r="A125" s="464"/>
      <c r="B125" s="166"/>
      <c r="C125" s="161"/>
      <c r="D125" s="161"/>
      <c r="E125" s="404"/>
      <c r="F125" s="404"/>
      <c r="G125" s="404"/>
      <c r="H125" s="404"/>
      <c r="I125" s="405"/>
      <c r="J125" s="505"/>
      <c r="K125" s="458"/>
      <c r="L125" s="161"/>
      <c r="M125" s="404"/>
      <c r="N125" s="404"/>
      <c r="O125" s="404"/>
      <c r="P125" s="404"/>
      <c r="Q125" s="407"/>
      <c r="R125" s="450"/>
    </row>
    <row r="126" spans="1:18" s="403" customFormat="1" ht="17.55" customHeight="1" x14ac:dyDescent="0.3">
      <c r="A126" s="464"/>
      <c r="B126" s="166"/>
      <c r="C126" s="161"/>
      <c r="D126" s="161"/>
      <c r="E126" s="404"/>
      <c r="F126" s="404"/>
      <c r="G126" s="404"/>
      <c r="H126" s="404"/>
      <c r="I126" s="405"/>
      <c r="J126" s="505"/>
      <c r="K126" s="458"/>
      <c r="L126" s="161"/>
      <c r="M126" s="404"/>
      <c r="N126" s="404"/>
      <c r="O126" s="404"/>
      <c r="P126" s="404"/>
      <c r="Q126" s="407"/>
      <c r="R126" s="450"/>
    </row>
    <row r="127" spans="1:18" s="403" customFormat="1" ht="17.55" customHeight="1" x14ac:dyDescent="0.3">
      <c r="A127" s="464"/>
      <c r="B127" s="166"/>
      <c r="C127" s="161"/>
      <c r="D127" s="161"/>
      <c r="E127" s="404"/>
      <c r="F127" s="404"/>
      <c r="G127" s="404"/>
      <c r="H127" s="404"/>
      <c r="I127" s="405"/>
      <c r="J127" s="505"/>
      <c r="K127" s="458"/>
      <c r="L127" s="161"/>
      <c r="M127" s="404"/>
      <c r="N127" s="404"/>
      <c r="O127" s="404"/>
      <c r="P127" s="404"/>
      <c r="Q127" s="407"/>
      <c r="R127" s="450"/>
    </row>
    <row r="128" spans="1:18" s="403" customFormat="1" ht="17.55" customHeight="1" x14ac:dyDescent="0.3">
      <c r="A128" s="464"/>
      <c r="B128" s="166"/>
      <c r="C128" s="161"/>
      <c r="D128" s="161"/>
      <c r="E128" s="404"/>
      <c r="F128" s="404"/>
      <c r="G128" s="404"/>
      <c r="H128" s="404"/>
      <c r="I128" s="405"/>
      <c r="J128" s="505"/>
      <c r="K128" s="458"/>
      <c r="L128" s="161"/>
      <c r="M128" s="404"/>
      <c r="N128" s="404"/>
      <c r="O128" s="404"/>
      <c r="P128" s="404"/>
      <c r="Q128" s="407"/>
      <c r="R128" s="450"/>
    </row>
    <row r="129" spans="1:18" s="403" customFormat="1" ht="17.55" customHeight="1" x14ac:dyDescent="0.3">
      <c r="A129" s="464"/>
      <c r="B129" s="166"/>
      <c r="C129" s="161"/>
      <c r="D129" s="161"/>
      <c r="E129" s="404"/>
      <c r="F129" s="404"/>
      <c r="G129" s="404"/>
      <c r="H129" s="404"/>
      <c r="I129" s="405"/>
      <c r="J129" s="505"/>
      <c r="K129" s="458"/>
      <c r="L129" s="161"/>
      <c r="M129" s="404"/>
      <c r="N129" s="404"/>
      <c r="O129" s="404"/>
      <c r="P129" s="404"/>
      <c r="Q129" s="407"/>
      <c r="R129" s="450"/>
    </row>
    <row r="130" spans="1:18" s="403" customFormat="1" ht="17.55" customHeight="1" x14ac:dyDescent="0.3">
      <c r="A130" s="464"/>
      <c r="B130" s="166"/>
      <c r="C130" s="161"/>
      <c r="D130" s="161"/>
      <c r="E130" s="404"/>
      <c r="F130" s="404"/>
      <c r="G130" s="404"/>
      <c r="H130" s="404"/>
      <c r="I130" s="405"/>
      <c r="J130" s="505"/>
      <c r="K130" s="458"/>
      <c r="L130" s="161"/>
      <c r="M130" s="404"/>
      <c r="N130" s="404"/>
      <c r="O130" s="404"/>
      <c r="P130" s="404"/>
      <c r="Q130" s="407"/>
      <c r="R130" s="450"/>
    </row>
    <row r="131" spans="1:18" s="403" customFormat="1" ht="17.55" customHeight="1" x14ac:dyDescent="0.3">
      <c r="A131" s="464"/>
      <c r="B131" s="166"/>
      <c r="C131" s="161"/>
      <c r="D131" s="161"/>
      <c r="E131" s="404"/>
      <c r="F131" s="404"/>
      <c r="G131" s="404"/>
      <c r="H131" s="404"/>
      <c r="I131" s="405"/>
      <c r="J131" s="505"/>
      <c r="K131" s="458"/>
      <c r="L131" s="161"/>
      <c r="M131" s="404"/>
      <c r="N131" s="404"/>
      <c r="O131" s="404"/>
      <c r="P131" s="404"/>
      <c r="Q131" s="407"/>
      <c r="R131" s="450"/>
    </row>
    <row r="132" spans="1:18" s="403" customFormat="1" ht="17.55" customHeight="1" thickBot="1" x14ac:dyDescent="0.35">
      <c r="A132" s="464"/>
      <c r="B132" s="167"/>
      <c r="C132" s="163"/>
      <c r="D132" s="163"/>
      <c r="E132" s="408"/>
      <c r="F132" s="408"/>
      <c r="G132" s="408"/>
      <c r="H132" s="408"/>
      <c r="I132" s="409"/>
      <c r="J132" s="505"/>
      <c r="K132" s="459"/>
      <c r="L132" s="163"/>
      <c r="M132" s="408"/>
      <c r="N132" s="408"/>
      <c r="O132" s="408"/>
      <c r="P132" s="408"/>
      <c r="Q132" s="411"/>
      <c r="R132" s="450"/>
    </row>
    <row r="133" spans="1:18" s="432" customFormat="1" ht="18" customHeight="1" thickBot="1" x14ac:dyDescent="0.35">
      <c r="A133" s="464"/>
      <c r="B133" s="625" t="s">
        <v>171</v>
      </c>
      <c r="C133" s="626"/>
      <c r="D133" s="626"/>
      <c r="E133" s="413">
        <f>SUM(E123:E132)</f>
        <v>0</v>
      </c>
      <c r="F133" s="413">
        <f t="shared" ref="F133:H133" si="8">SUM(F123:F132)</f>
        <v>0</v>
      </c>
      <c r="G133" s="413">
        <f t="shared" si="8"/>
        <v>0</v>
      </c>
      <c r="H133" s="413">
        <f t="shared" si="8"/>
        <v>0</v>
      </c>
      <c r="I133" s="414" t="s">
        <v>172</v>
      </c>
      <c r="J133" s="415"/>
      <c r="K133" s="677" t="s">
        <v>171</v>
      </c>
      <c r="L133" s="626"/>
      <c r="M133" s="413">
        <f>SUM(M123:M132)</f>
        <v>0</v>
      </c>
      <c r="N133" s="413">
        <f t="shared" ref="N133:P133" si="9">SUM(N123:N132)</f>
        <v>0</v>
      </c>
      <c r="O133" s="413">
        <f t="shared" si="9"/>
        <v>0</v>
      </c>
      <c r="P133" s="413">
        <f t="shared" si="9"/>
        <v>0</v>
      </c>
      <c r="Q133" s="416" t="s">
        <v>172</v>
      </c>
      <c r="R133" s="417"/>
    </row>
    <row r="134" spans="1:18" s="432" customFormat="1" ht="20.95" customHeight="1" thickBot="1" x14ac:dyDescent="0.35">
      <c r="A134" s="464"/>
      <c r="B134" s="627"/>
      <c r="C134" s="628"/>
      <c r="D134" s="628"/>
      <c r="E134" s="462"/>
      <c r="F134" s="462"/>
      <c r="G134" s="462"/>
      <c r="H134" s="462"/>
      <c r="I134" s="421">
        <f>SUM(E133:H133)</f>
        <v>0</v>
      </c>
      <c r="J134" s="422"/>
      <c r="K134" s="678"/>
      <c r="L134" s="628"/>
      <c r="M134" s="420"/>
      <c r="N134" s="420"/>
      <c r="O134" s="420"/>
      <c r="P134" s="420"/>
      <c r="Q134" s="423">
        <f>SUM(M133:P133)</f>
        <v>0</v>
      </c>
      <c r="R134" s="417"/>
    </row>
    <row r="135" spans="1:18" s="432" customFormat="1" ht="12.95" customHeight="1" x14ac:dyDescent="0.3">
      <c r="A135" s="426"/>
      <c r="B135" s="427"/>
      <c r="C135" s="428"/>
      <c r="D135" s="428"/>
      <c r="E135" s="426"/>
      <c r="F135" s="426"/>
      <c r="G135" s="426"/>
      <c r="H135" s="426"/>
      <c r="I135" s="428"/>
      <c r="J135" s="429"/>
      <c r="K135" s="430"/>
      <c r="L135" s="428"/>
      <c r="M135" s="426"/>
      <c r="N135" s="426"/>
      <c r="O135" s="426"/>
      <c r="P135" s="426"/>
      <c r="Q135" s="428"/>
      <c r="R135" s="431"/>
    </row>
    <row r="136" spans="1:18" s="438" customFormat="1" ht="3.95" customHeight="1" x14ac:dyDescent="0.3">
      <c r="A136" s="433"/>
      <c r="B136" s="434"/>
      <c r="C136" s="435"/>
      <c r="D136" s="435"/>
      <c r="E136" s="433"/>
      <c r="F136" s="433"/>
      <c r="G136" s="433"/>
      <c r="H136" s="433"/>
      <c r="I136" s="435"/>
      <c r="J136" s="436"/>
      <c r="K136" s="437"/>
      <c r="L136" s="435"/>
      <c r="M136" s="433"/>
      <c r="N136" s="433"/>
      <c r="O136" s="433"/>
      <c r="P136" s="433"/>
      <c r="Q136" s="435"/>
      <c r="R136" s="431"/>
    </row>
    <row r="137" spans="1:18" s="432" customFormat="1" ht="12.95" customHeight="1" thickBot="1" x14ac:dyDescent="0.35">
      <c r="A137" s="426"/>
      <c r="B137" s="439"/>
      <c r="C137" s="428"/>
      <c r="D137" s="428"/>
      <c r="E137" s="426"/>
      <c r="F137" s="426"/>
      <c r="G137" s="426"/>
      <c r="H137" s="426"/>
      <c r="I137" s="428"/>
      <c r="J137" s="429"/>
      <c r="K137" s="430"/>
      <c r="L137" s="428"/>
      <c r="M137" s="426"/>
      <c r="N137" s="426"/>
      <c r="O137" s="426"/>
      <c r="P137" s="426"/>
      <c r="Q137" s="428"/>
      <c r="R137" s="431"/>
    </row>
    <row r="138" spans="1:18" s="451" customFormat="1" ht="55.5" customHeight="1" thickBot="1" x14ac:dyDescent="0.35">
      <c r="A138" s="440"/>
      <c r="B138" s="441" t="str">
        <f>B8</f>
        <v>Portrait de la présence numérique 
du projet au moment du dépôt</v>
      </c>
      <c r="C138" s="442" t="str">
        <f>$C$8</f>
        <v>Type de contenu</v>
      </c>
      <c r="D138" s="442" t="str">
        <f>$D$8</f>
        <v>Lien vers la chaîne, site, 
profil, etc.</v>
      </c>
      <c r="E138" s="443" t="s">
        <v>22</v>
      </c>
      <c r="F138" s="444" t="s">
        <v>24</v>
      </c>
      <c r="G138" s="646" t="str">
        <f>$G$8</f>
        <v>Publics</v>
      </c>
      <c r="H138" s="647"/>
      <c r="I138" s="445"/>
      <c r="J138" s="445"/>
      <c r="K138" s="446" t="str">
        <f>$K$8</f>
        <v>Portrait de la présence numérique 
du projet au moment du rapport d'utilisation</v>
      </c>
      <c r="L138" s="447" t="str">
        <f>$L$8</f>
        <v>Type de contenu</v>
      </c>
      <c r="M138" s="447" t="str">
        <f>$M$8</f>
        <v>Lien vers la chaîne, site, profil, etc.</v>
      </c>
      <c r="N138" s="448" t="str">
        <f>$N$8</f>
        <v>Audience en date du rapport de clôture</v>
      </c>
      <c r="O138" s="449" t="str">
        <f>$O$8</f>
        <v>Lien vers un contenu représentatif</v>
      </c>
      <c r="P138" s="679" t="str">
        <f>$P$8</f>
        <v>Précisions, commentaires</v>
      </c>
      <c r="Q138" s="680"/>
      <c r="R138" s="450"/>
    </row>
    <row r="139" spans="1:18" s="307" customFormat="1" ht="17.55" customHeight="1" x14ac:dyDescent="0.3">
      <c r="A139" s="440"/>
      <c r="B139" s="629" t="str">
        <f>IF(Sommaire!C96="","",Sommaire!C96)</f>
        <v/>
      </c>
      <c r="C139" s="374" t="s">
        <v>173</v>
      </c>
      <c r="D139" s="377"/>
      <c r="E139" s="376"/>
      <c r="F139" s="377"/>
      <c r="G139" s="637"/>
      <c r="H139" s="672"/>
      <c r="I139" s="445"/>
      <c r="J139" s="445"/>
      <c r="K139" s="681" t="str">
        <f>Projets!B139</f>
        <v/>
      </c>
      <c r="L139" s="455" t="str">
        <f>IF(Projets!C139="","",Projets!C139)</f>
        <v>**Sélectionnez**</v>
      </c>
      <c r="M139" s="455" t="str">
        <f>IF(Projets!D139="","",Projets!D139)</f>
        <v/>
      </c>
      <c r="N139" s="376"/>
      <c r="O139" s="377"/>
      <c r="P139" s="637"/>
      <c r="Q139" s="638"/>
      <c r="R139" s="450"/>
    </row>
    <row r="140" spans="1:18" s="307" customFormat="1" ht="17.55" customHeight="1" x14ac:dyDescent="0.3">
      <c r="A140" s="440"/>
      <c r="B140" s="630"/>
      <c r="C140" s="374"/>
      <c r="D140" s="375"/>
      <c r="E140" s="376"/>
      <c r="F140" s="375"/>
      <c r="G140" s="621"/>
      <c r="H140" s="622"/>
      <c r="I140" s="445"/>
      <c r="J140" s="445"/>
      <c r="K140" s="682"/>
      <c r="L140" s="455" t="str">
        <f>IF(Projets!C140="","",Projets!C140)</f>
        <v/>
      </c>
      <c r="M140" s="455" t="str">
        <f>IF(Projets!D140="","",Projets!D140)</f>
        <v/>
      </c>
      <c r="N140" s="376"/>
      <c r="O140" s="375"/>
      <c r="P140" s="621"/>
      <c r="Q140" s="639"/>
      <c r="R140" s="450"/>
    </row>
    <row r="141" spans="1:18" s="307" customFormat="1" ht="17.55" customHeight="1" x14ac:dyDescent="0.3">
      <c r="A141" s="440"/>
      <c r="B141" s="630"/>
      <c r="C141" s="374"/>
      <c r="D141" s="375"/>
      <c r="E141" s="376"/>
      <c r="F141" s="375"/>
      <c r="G141" s="621"/>
      <c r="H141" s="622"/>
      <c r="I141" s="445"/>
      <c r="J141" s="445"/>
      <c r="K141" s="682"/>
      <c r="L141" s="455" t="str">
        <f>IF(Projets!C141="","",Projets!C141)</f>
        <v/>
      </c>
      <c r="M141" s="455" t="str">
        <f>IF(Projets!D141="","",Projets!D141)</f>
        <v/>
      </c>
      <c r="N141" s="376"/>
      <c r="O141" s="375"/>
      <c r="P141" s="621"/>
      <c r="Q141" s="639"/>
      <c r="R141" s="450"/>
    </row>
    <row r="142" spans="1:18" s="307" customFormat="1" ht="17.55" customHeight="1" x14ac:dyDescent="0.3">
      <c r="A142" s="440"/>
      <c r="B142" s="630"/>
      <c r="C142" s="374"/>
      <c r="D142" s="375"/>
      <c r="E142" s="376"/>
      <c r="F142" s="375"/>
      <c r="G142" s="621"/>
      <c r="H142" s="622"/>
      <c r="I142" s="445"/>
      <c r="J142" s="445"/>
      <c r="K142" s="682"/>
      <c r="L142" s="455" t="str">
        <f>IF(Projets!C142="","",Projets!C142)</f>
        <v/>
      </c>
      <c r="M142" s="455" t="str">
        <f>IF(Projets!D142="","",Projets!D142)</f>
        <v/>
      </c>
      <c r="N142" s="376"/>
      <c r="O142" s="375"/>
      <c r="P142" s="621"/>
      <c r="Q142" s="639"/>
      <c r="R142" s="450"/>
    </row>
    <row r="143" spans="1:18" s="307" customFormat="1" ht="17.55" customHeight="1" x14ac:dyDescent="0.3">
      <c r="A143" s="440"/>
      <c r="B143" s="630"/>
      <c r="C143" s="374"/>
      <c r="D143" s="379"/>
      <c r="E143" s="376"/>
      <c r="F143" s="379"/>
      <c r="G143" s="640"/>
      <c r="H143" s="676"/>
      <c r="I143" s="445"/>
      <c r="J143" s="445"/>
      <c r="K143" s="682"/>
      <c r="L143" s="455" t="str">
        <f>IF(Projets!C143="","",Projets!C143)</f>
        <v/>
      </c>
      <c r="M143" s="455" t="str">
        <f>IF(Projets!D143="","",Projets!D143)</f>
        <v/>
      </c>
      <c r="N143" s="376"/>
      <c r="O143" s="379"/>
      <c r="P143" s="640"/>
      <c r="Q143" s="641"/>
      <c r="R143" s="450"/>
    </row>
    <row r="144" spans="1:18" s="307" customFormat="1" ht="17.55" customHeight="1" thickBot="1" x14ac:dyDescent="0.35">
      <c r="A144" s="440"/>
      <c r="B144" s="631"/>
      <c r="C144" s="380"/>
      <c r="D144" s="381"/>
      <c r="E144" s="382"/>
      <c r="F144" s="381"/>
      <c r="G144" s="642"/>
      <c r="H144" s="675"/>
      <c r="I144" s="445"/>
      <c r="J144" s="445"/>
      <c r="K144" s="683"/>
      <c r="L144" s="472" t="str">
        <f>IF(Projets!C144="","",Projets!C144)</f>
        <v/>
      </c>
      <c r="M144" s="472" t="str">
        <f>IF(Projets!D144="","",Projets!D144)</f>
        <v/>
      </c>
      <c r="N144" s="382"/>
      <c r="O144" s="381"/>
      <c r="P144" s="642"/>
      <c r="Q144" s="643"/>
      <c r="R144" s="450"/>
    </row>
    <row r="145" spans="1:18" s="308" customFormat="1" ht="6.05" customHeight="1" thickTop="1" thickBot="1" x14ac:dyDescent="0.35">
      <c r="A145" s="440"/>
      <c r="B145" s="123"/>
      <c r="C145" s="148"/>
      <c r="D145" s="148"/>
      <c r="E145"/>
      <c r="F145"/>
      <c r="G145"/>
      <c r="H145"/>
      <c r="I145" s="148"/>
      <c r="J145" s="429"/>
      <c r="K145" s="337"/>
      <c r="L145" s="148"/>
      <c r="M145"/>
      <c r="N145"/>
      <c r="O145"/>
      <c r="P145"/>
      <c r="Q145" s="148"/>
      <c r="R145" s="431"/>
    </row>
    <row r="146" spans="1:18" s="476" customFormat="1" ht="39.950000000000003" customHeight="1" thickBot="1" x14ac:dyDescent="0.35">
      <c r="A146" s="496"/>
      <c r="B146" s="384" t="str">
        <f>B120</f>
        <v>Plan d'action :</v>
      </c>
      <c r="C146" s="473" t="str">
        <f>B139</f>
        <v/>
      </c>
      <c r="D146" s="474"/>
      <c r="E146" s="648" t="s">
        <v>160</v>
      </c>
      <c r="F146" s="648"/>
      <c r="G146" s="648"/>
      <c r="H146" s="648"/>
      <c r="I146" s="385"/>
      <c r="J146" s="503"/>
      <c r="K146" s="475" t="s">
        <v>161</v>
      </c>
      <c r="L146" s="387" t="str">
        <f>B139</f>
        <v/>
      </c>
      <c r="M146" s="658" t="s">
        <v>162</v>
      </c>
      <c r="N146" s="658"/>
      <c r="O146" s="658"/>
      <c r="P146" s="658"/>
      <c r="Q146" s="388"/>
      <c r="R146" s="511"/>
    </row>
    <row r="147" spans="1:18" s="307" customFormat="1" ht="25.05" customHeight="1" thickBot="1" x14ac:dyDescent="0.35">
      <c r="A147" s="440"/>
      <c r="B147" s="644" t="s">
        <v>29</v>
      </c>
      <c r="C147" s="659" t="s">
        <v>31</v>
      </c>
      <c r="D147" s="661" t="s">
        <v>33</v>
      </c>
      <c r="E147" s="663" t="s">
        <v>35</v>
      </c>
      <c r="F147" s="664"/>
      <c r="G147" s="664"/>
      <c r="H147" s="665"/>
      <c r="I147" s="389"/>
      <c r="J147" s="503"/>
      <c r="K147" s="673" t="s">
        <v>175</v>
      </c>
      <c r="L147" s="651" t="s">
        <v>176</v>
      </c>
      <c r="M147" s="653" t="s">
        <v>165</v>
      </c>
      <c r="N147" s="654"/>
      <c r="O147" s="654"/>
      <c r="P147" s="655"/>
      <c r="Q147" s="390"/>
      <c r="R147" s="450"/>
    </row>
    <row r="148" spans="1:18" s="307" customFormat="1" ht="61.55" customHeight="1" thickBot="1" x14ac:dyDescent="0.35">
      <c r="A148" s="497">
        <v>6</v>
      </c>
      <c r="B148" s="645"/>
      <c r="C148" s="660"/>
      <c r="D148" s="662"/>
      <c r="E148" s="391" t="s">
        <v>166</v>
      </c>
      <c r="F148" s="392" t="s">
        <v>167</v>
      </c>
      <c r="G148" s="392" t="s">
        <v>168</v>
      </c>
      <c r="H148" s="393" t="s">
        <v>169</v>
      </c>
      <c r="I148" s="394" t="s">
        <v>158</v>
      </c>
      <c r="J148" s="504"/>
      <c r="K148" s="674"/>
      <c r="L148" s="652"/>
      <c r="M148" s="395" t="s">
        <v>166</v>
      </c>
      <c r="N148" s="396" t="s">
        <v>167</v>
      </c>
      <c r="O148" s="396" t="s">
        <v>168</v>
      </c>
      <c r="P148" s="397" t="s">
        <v>170</v>
      </c>
      <c r="Q148" s="398" t="s">
        <v>158</v>
      </c>
      <c r="R148" s="450"/>
    </row>
    <row r="149" spans="1:18" s="453" customFormat="1" ht="17.55" customHeight="1" x14ac:dyDescent="0.3">
      <c r="A149" s="440"/>
      <c r="B149" s="165" t="s">
        <v>159</v>
      </c>
      <c r="C149" s="159"/>
      <c r="D149" s="159"/>
      <c r="E149" s="399"/>
      <c r="F149" s="399"/>
      <c r="G149" s="399"/>
      <c r="H149" s="399"/>
      <c r="I149" s="400"/>
      <c r="J149" s="505"/>
      <c r="K149" s="457" t="s">
        <v>159</v>
      </c>
      <c r="L149" s="159"/>
      <c r="M149" s="399"/>
      <c r="N149" s="399"/>
      <c r="O149" s="399"/>
      <c r="P149" s="399"/>
      <c r="Q149" s="402"/>
      <c r="R149" s="450"/>
    </row>
    <row r="150" spans="1:18" s="453" customFormat="1" ht="17.55" customHeight="1" x14ac:dyDescent="0.3">
      <c r="A150" s="440"/>
      <c r="B150" s="166"/>
      <c r="C150" s="161"/>
      <c r="D150" s="161"/>
      <c r="E150" s="404"/>
      <c r="F150" s="404"/>
      <c r="G150" s="404"/>
      <c r="H150" s="404"/>
      <c r="I150" s="405"/>
      <c r="J150" s="505"/>
      <c r="K150" s="458"/>
      <c r="L150" s="161"/>
      <c r="M150" s="404"/>
      <c r="N150" s="404"/>
      <c r="O150" s="404"/>
      <c r="P150" s="404"/>
      <c r="Q150" s="407"/>
      <c r="R150" s="450"/>
    </row>
    <row r="151" spans="1:18" s="453" customFormat="1" ht="17.55" customHeight="1" x14ac:dyDescent="0.3">
      <c r="A151" s="440"/>
      <c r="B151" s="166"/>
      <c r="C151" s="161"/>
      <c r="D151" s="161"/>
      <c r="E151" s="404"/>
      <c r="F151" s="404"/>
      <c r="G151" s="404"/>
      <c r="H151" s="404"/>
      <c r="I151" s="405"/>
      <c r="J151" s="505"/>
      <c r="K151" s="458"/>
      <c r="L151" s="161"/>
      <c r="M151" s="404"/>
      <c r="N151" s="404"/>
      <c r="O151" s="404"/>
      <c r="P151" s="404"/>
      <c r="Q151" s="407"/>
      <c r="R151" s="450"/>
    </row>
    <row r="152" spans="1:18" s="453" customFormat="1" ht="17.55" customHeight="1" x14ac:dyDescent="0.3">
      <c r="A152" s="440"/>
      <c r="B152" s="166"/>
      <c r="C152" s="161"/>
      <c r="D152" s="161"/>
      <c r="E152" s="404"/>
      <c r="F152" s="404"/>
      <c r="G152" s="404"/>
      <c r="H152" s="404"/>
      <c r="I152" s="405"/>
      <c r="J152" s="505"/>
      <c r="K152" s="458"/>
      <c r="L152" s="161"/>
      <c r="M152" s="404"/>
      <c r="N152" s="404"/>
      <c r="O152" s="404"/>
      <c r="P152" s="404"/>
      <c r="Q152" s="407"/>
      <c r="R152" s="450"/>
    </row>
    <row r="153" spans="1:18" s="453" customFormat="1" ht="17.55" customHeight="1" x14ac:dyDescent="0.3">
      <c r="A153" s="440"/>
      <c r="B153" s="166"/>
      <c r="C153" s="161"/>
      <c r="D153" s="161"/>
      <c r="E153" s="404"/>
      <c r="F153" s="404"/>
      <c r="G153" s="404"/>
      <c r="H153" s="404"/>
      <c r="I153" s="405"/>
      <c r="J153" s="505"/>
      <c r="K153" s="458"/>
      <c r="L153" s="161"/>
      <c r="M153" s="404"/>
      <c r="N153" s="404"/>
      <c r="O153" s="404"/>
      <c r="P153" s="404"/>
      <c r="Q153" s="407"/>
      <c r="R153" s="450"/>
    </row>
    <row r="154" spans="1:18" s="453" customFormat="1" ht="17.55" customHeight="1" x14ac:dyDescent="0.3">
      <c r="A154" s="440"/>
      <c r="B154" s="166"/>
      <c r="C154" s="161"/>
      <c r="D154" s="161"/>
      <c r="E154" s="404"/>
      <c r="F154" s="404"/>
      <c r="G154" s="404"/>
      <c r="H154" s="404"/>
      <c r="I154" s="405"/>
      <c r="J154" s="505"/>
      <c r="K154" s="458"/>
      <c r="L154" s="161"/>
      <c r="M154" s="404"/>
      <c r="N154" s="404"/>
      <c r="O154" s="404"/>
      <c r="P154" s="404"/>
      <c r="Q154" s="407"/>
      <c r="R154" s="450"/>
    </row>
    <row r="155" spans="1:18" s="453" customFormat="1" ht="17.55" customHeight="1" x14ac:dyDescent="0.3">
      <c r="A155" s="440"/>
      <c r="B155" s="166"/>
      <c r="C155" s="161"/>
      <c r="D155" s="161"/>
      <c r="E155" s="404"/>
      <c r="F155" s="404"/>
      <c r="G155" s="404"/>
      <c r="H155" s="404"/>
      <c r="I155" s="405"/>
      <c r="J155" s="505"/>
      <c r="K155" s="458"/>
      <c r="L155" s="161"/>
      <c r="M155" s="404"/>
      <c r="N155" s="404"/>
      <c r="O155" s="404"/>
      <c r="P155" s="404"/>
      <c r="Q155" s="407"/>
      <c r="R155" s="450"/>
    </row>
    <row r="156" spans="1:18" s="453" customFormat="1" ht="17.55" customHeight="1" x14ac:dyDescent="0.3">
      <c r="A156" s="440"/>
      <c r="B156" s="166"/>
      <c r="C156" s="161"/>
      <c r="D156" s="161"/>
      <c r="E156" s="404"/>
      <c r="F156" s="404"/>
      <c r="G156" s="404"/>
      <c r="H156" s="404"/>
      <c r="I156" s="405"/>
      <c r="J156" s="505"/>
      <c r="K156" s="458"/>
      <c r="L156" s="161"/>
      <c r="M156" s="404"/>
      <c r="N156" s="404"/>
      <c r="O156" s="404"/>
      <c r="P156" s="404"/>
      <c r="Q156" s="407"/>
      <c r="R156" s="450"/>
    </row>
    <row r="157" spans="1:18" s="453" customFormat="1" ht="17.55" customHeight="1" x14ac:dyDescent="0.3">
      <c r="A157" s="440"/>
      <c r="B157" s="166"/>
      <c r="C157" s="161"/>
      <c r="D157" s="161"/>
      <c r="E157" s="404"/>
      <c r="F157" s="404"/>
      <c r="G157" s="404"/>
      <c r="H157" s="404"/>
      <c r="I157" s="405"/>
      <c r="J157" s="505"/>
      <c r="K157" s="458"/>
      <c r="L157" s="161"/>
      <c r="M157" s="404"/>
      <c r="N157" s="404"/>
      <c r="O157" s="404"/>
      <c r="P157" s="404"/>
      <c r="Q157" s="407"/>
      <c r="R157" s="450"/>
    </row>
    <row r="158" spans="1:18" s="453" customFormat="1" ht="17.55" customHeight="1" thickBot="1" x14ac:dyDescent="0.35">
      <c r="A158" s="440"/>
      <c r="B158" s="167"/>
      <c r="C158" s="163"/>
      <c r="D158" s="163"/>
      <c r="E158" s="408"/>
      <c r="F158" s="408"/>
      <c r="G158" s="408"/>
      <c r="H158" s="408"/>
      <c r="I158" s="409"/>
      <c r="J158" s="505"/>
      <c r="K158" s="459"/>
      <c r="L158" s="163"/>
      <c r="M158" s="408"/>
      <c r="N158" s="408"/>
      <c r="O158" s="408"/>
      <c r="P158" s="408"/>
      <c r="Q158" s="411"/>
      <c r="R158" s="450"/>
    </row>
    <row r="159" spans="1:18" s="451" customFormat="1" ht="18" customHeight="1" thickBot="1" x14ac:dyDescent="0.35">
      <c r="A159" s="460"/>
      <c r="B159" s="625" t="s">
        <v>171</v>
      </c>
      <c r="C159" s="626"/>
      <c r="D159" s="626"/>
      <c r="E159" s="413">
        <f>SUM(E149:E158)</f>
        <v>0</v>
      </c>
      <c r="F159" s="413">
        <f t="shared" ref="F159:H159" si="10">SUM(F149:F158)</f>
        <v>0</v>
      </c>
      <c r="G159" s="413">
        <f t="shared" si="10"/>
        <v>0</v>
      </c>
      <c r="H159" s="413">
        <f t="shared" si="10"/>
        <v>0</v>
      </c>
      <c r="I159" s="414" t="s">
        <v>172</v>
      </c>
      <c r="J159" s="415"/>
      <c r="K159" s="677" t="s">
        <v>171</v>
      </c>
      <c r="L159" s="626"/>
      <c r="M159" s="413">
        <f>SUM(M149:M158)</f>
        <v>0</v>
      </c>
      <c r="N159" s="413">
        <f t="shared" ref="N159:P159" si="11">SUM(N149:N158)</f>
        <v>0</v>
      </c>
      <c r="O159" s="413">
        <f t="shared" si="11"/>
        <v>0</v>
      </c>
      <c r="P159" s="413">
        <f t="shared" si="11"/>
        <v>0</v>
      </c>
      <c r="Q159" s="416" t="s">
        <v>172</v>
      </c>
      <c r="R159" s="417"/>
    </row>
    <row r="160" spans="1:18" s="451" customFormat="1" ht="20.95" customHeight="1" thickBot="1" x14ac:dyDescent="0.35">
      <c r="A160" s="460"/>
      <c r="B160" s="627"/>
      <c r="C160" s="628"/>
      <c r="D160" s="628"/>
      <c r="E160" s="462"/>
      <c r="F160" s="462"/>
      <c r="G160" s="462"/>
      <c r="H160" s="462"/>
      <c r="I160" s="421">
        <f>SUM(E159:H159)</f>
        <v>0</v>
      </c>
      <c r="J160" s="422"/>
      <c r="K160" s="678"/>
      <c r="L160" s="628"/>
      <c r="M160" s="420"/>
      <c r="N160" s="420"/>
      <c r="O160" s="420"/>
      <c r="P160" s="420"/>
      <c r="Q160" s="423">
        <f>SUM(M159:P159)</f>
        <v>0</v>
      </c>
      <c r="R160" s="417"/>
    </row>
    <row r="161" spans="1:18" s="432" customFormat="1" ht="12.95" customHeight="1" x14ac:dyDescent="0.3">
      <c r="A161" s="426"/>
      <c r="B161" s="427"/>
      <c r="C161" s="428"/>
      <c r="D161" s="428"/>
      <c r="E161" s="426"/>
      <c r="F161" s="426"/>
      <c r="G161" s="426"/>
      <c r="H161" s="426"/>
      <c r="I161" s="428"/>
      <c r="J161" s="429"/>
      <c r="K161" s="430"/>
      <c r="L161" s="428"/>
      <c r="M161" s="426"/>
      <c r="N161" s="426"/>
      <c r="O161" s="426"/>
      <c r="P161" s="426"/>
      <c r="Q161" s="428"/>
      <c r="R161" s="431"/>
    </row>
    <row r="162" spans="1:18" s="438" customFormat="1" ht="3.95" customHeight="1" x14ac:dyDescent="0.3">
      <c r="A162" s="433"/>
      <c r="B162" s="434"/>
      <c r="C162" s="435"/>
      <c r="D162" s="435"/>
      <c r="E162" s="433"/>
      <c r="F162" s="433"/>
      <c r="G162" s="433"/>
      <c r="H162" s="433"/>
      <c r="I162" s="435"/>
      <c r="J162" s="436"/>
      <c r="K162" s="437"/>
      <c r="L162" s="435"/>
      <c r="M162" s="433"/>
      <c r="N162" s="433"/>
      <c r="O162" s="433"/>
      <c r="P162" s="433"/>
      <c r="Q162" s="435"/>
      <c r="R162" s="431"/>
    </row>
    <row r="163" spans="1:18" s="432" customFormat="1" ht="12.95" customHeight="1" thickBot="1" x14ac:dyDescent="0.35">
      <c r="A163" s="426"/>
      <c r="B163" s="439"/>
      <c r="C163" s="428"/>
      <c r="D163" s="428"/>
      <c r="E163" s="426"/>
      <c r="F163" s="426"/>
      <c r="G163" s="426"/>
      <c r="H163" s="426"/>
      <c r="I163" s="428"/>
      <c r="J163" s="429"/>
      <c r="K163" s="430"/>
      <c r="L163" s="428"/>
      <c r="M163" s="426"/>
      <c r="N163" s="426"/>
      <c r="O163" s="426"/>
      <c r="P163" s="426"/>
      <c r="Q163" s="428"/>
      <c r="R163" s="431"/>
    </row>
    <row r="164" spans="1:18" s="432" customFormat="1" ht="54" customHeight="1" thickBot="1" x14ac:dyDescent="0.35">
      <c r="A164" s="463"/>
      <c r="B164" s="441" t="str">
        <f>$B$8</f>
        <v>Portrait de la présence numérique 
du projet au moment du dépôt</v>
      </c>
      <c r="C164" s="442" t="str">
        <f>$C$8</f>
        <v>Type de contenu</v>
      </c>
      <c r="D164" s="442" t="str">
        <f>$D$8</f>
        <v>Lien vers la chaîne, site, 
profil, etc.</v>
      </c>
      <c r="E164" s="443" t="s">
        <v>22</v>
      </c>
      <c r="F164" s="444" t="s">
        <v>24</v>
      </c>
      <c r="G164" s="646" t="str">
        <f>$G$8</f>
        <v>Publics</v>
      </c>
      <c r="H164" s="647"/>
      <c r="I164" s="445"/>
      <c r="J164" s="445"/>
      <c r="K164" s="446" t="str">
        <f>$K$8</f>
        <v>Portrait de la présence numérique 
du projet au moment du rapport d'utilisation</v>
      </c>
      <c r="L164" s="447" t="str">
        <f>$L$8</f>
        <v>Type de contenu</v>
      </c>
      <c r="M164" s="447" t="str">
        <f>$M$8</f>
        <v>Lien vers la chaîne, site, profil, etc.</v>
      </c>
      <c r="N164" s="448" t="str">
        <f>$N$8</f>
        <v>Audience en date du rapport de clôture</v>
      </c>
      <c r="O164" s="449" t="str">
        <f>$O$8</f>
        <v>Lien vers un contenu représentatif</v>
      </c>
      <c r="P164" s="679" t="str">
        <f>$P$8</f>
        <v>Précisions, commentaires</v>
      </c>
      <c r="Q164" s="680"/>
      <c r="R164" s="450"/>
    </row>
    <row r="165" spans="1:18" s="234" customFormat="1" ht="17.55" customHeight="1" x14ac:dyDescent="0.3">
      <c r="A165" s="624"/>
      <c r="B165" s="629" t="str">
        <f>IF(Sommaire!C97="","",Sommaire!C97)</f>
        <v/>
      </c>
      <c r="C165" s="374" t="s">
        <v>173</v>
      </c>
      <c r="D165" s="377"/>
      <c r="E165" s="376"/>
      <c r="F165" s="377"/>
      <c r="G165" s="637"/>
      <c r="H165" s="672"/>
      <c r="I165" s="445"/>
      <c r="J165" s="445"/>
      <c r="K165" s="681" t="str">
        <f>Projets!B165</f>
        <v/>
      </c>
      <c r="L165" s="455" t="str">
        <f>IF(Projets!C165="","",Projets!C165)</f>
        <v>**Sélectionnez**</v>
      </c>
      <c r="M165" s="455" t="str">
        <f>IF(Projets!D165="","",Projets!D165)</f>
        <v/>
      </c>
      <c r="N165" s="376"/>
      <c r="O165" s="377"/>
      <c r="P165" s="637"/>
      <c r="Q165" s="638"/>
      <c r="R165" s="450"/>
    </row>
    <row r="166" spans="1:18" s="234" customFormat="1" ht="17.55" customHeight="1" x14ac:dyDescent="0.3">
      <c r="A166" s="624"/>
      <c r="B166" s="630"/>
      <c r="C166" s="374"/>
      <c r="D166" s="375"/>
      <c r="E166" s="376"/>
      <c r="F166" s="375"/>
      <c r="G166" s="621"/>
      <c r="H166" s="622"/>
      <c r="I166" s="445"/>
      <c r="J166" s="445"/>
      <c r="K166" s="682"/>
      <c r="L166" s="455" t="str">
        <f>IF(Projets!C166="","",Projets!C166)</f>
        <v/>
      </c>
      <c r="M166" s="455" t="str">
        <f>IF(Projets!D166="","",Projets!D166)</f>
        <v/>
      </c>
      <c r="N166" s="376"/>
      <c r="O166" s="375"/>
      <c r="P166" s="621"/>
      <c r="Q166" s="639"/>
      <c r="R166" s="450"/>
    </row>
    <row r="167" spans="1:18" s="234" customFormat="1" ht="17.55" customHeight="1" x14ac:dyDescent="0.3">
      <c r="A167" s="624"/>
      <c r="B167" s="630"/>
      <c r="C167" s="374"/>
      <c r="D167" s="375"/>
      <c r="E167" s="376"/>
      <c r="F167" s="375"/>
      <c r="G167" s="621"/>
      <c r="H167" s="622"/>
      <c r="I167" s="445"/>
      <c r="J167" s="445"/>
      <c r="K167" s="682"/>
      <c r="L167" s="455" t="str">
        <f>IF(Projets!C167="","",Projets!C167)</f>
        <v/>
      </c>
      <c r="M167" s="455" t="str">
        <f>IF(Projets!D167="","",Projets!D167)</f>
        <v/>
      </c>
      <c r="N167" s="376"/>
      <c r="O167" s="375"/>
      <c r="P167" s="621"/>
      <c r="Q167" s="639"/>
      <c r="R167" s="450"/>
    </row>
    <row r="168" spans="1:18" s="234" customFormat="1" ht="17.55" customHeight="1" x14ac:dyDescent="0.3">
      <c r="A168" s="624"/>
      <c r="B168" s="630"/>
      <c r="C168" s="374"/>
      <c r="D168" s="375"/>
      <c r="E168" s="376"/>
      <c r="F168" s="375"/>
      <c r="G168" s="621"/>
      <c r="H168" s="622"/>
      <c r="I168" s="445"/>
      <c r="J168" s="445"/>
      <c r="K168" s="682"/>
      <c r="L168" s="455" t="str">
        <f>IF(Projets!C168="","",Projets!C168)</f>
        <v/>
      </c>
      <c r="M168" s="455" t="str">
        <f>IF(Projets!D168="","",Projets!D168)</f>
        <v/>
      </c>
      <c r="N168" s="376"/>
      <c r="O168" s="375"/>
      <c r="P168" s="621"/>
      <c r="Q168" s="639"/>
      <c r="R168" s="450"/>
    </row>
    <row r="169" spans="1:18" s="234" customFormat="1" ht="17.55" customHeight="1" x14ac:dyDescent="0.3">
      <c r="A169" s="624"/>
      <c r="B169" s="630"/>
      <c r="C169" s="374"/>
      <c r="D169" s="379"/>
      <c r="E169" s="376"/>
      <c r="F169" s="379"/>
      <c r="G169" s="640"/>
      <c r="H169" s="676"/>
      <c r="I169" s="445"/>
      <c r="J169" s="445"/>
      <c r="K169" s="682"/>
      <c r="L169" s="455" t="str">
        <f>IF(Projets!C169="","",Projets!C169)</f>
        <v/>
      </c>
      <c r="M169" s="455" t="str">
        <f>IF(Projets!D169="","",Projets!D169)</f>
        <v/>
      </c>
      <c r="N169" s="376"/>
      <c r="O169" s="379"/>
      <c r="P169" s="640"/>
      <c r="Q169" s="641"/>
      <c r="R169" s="450"/>
    </row>
    <row r="170" spans="1:18" s="234" customFormat="1" ht="17.55" customHeight="1" thickBot="1" x14ac:dyDescent="0.35">
      <c r="A170" s="624"/>
      <c r="B170" s="631"/>
      <c r="C170" s="380"/>
      <c r="D170" s="381"/>
      <c r="E170" s="382"/>
      <c r="F170" s="381"/>
      <c r="G170" s="642"/>
      <c r="H170" s="675"/>
      <c r="I170" s="445"/>
      <c r="J170" s="445"/>
      <c r="K170" s="683"/>
      <c r="L170" s="472" t="str">
        <f>IF(Projets!C170="","",Projets!C170)</f>
        <v/>
      </c>
      <c r="M170" s="472" t="str">
        <f>IF(Projets!D170="","",Projets!D170)</f>
        <v/>
      </c>
      <c r="N170" s="382"/>
      <c r="O170" s="381"/>
      <c r="P170" s="642"/>
      <c r="Q170" s="643"/>
      <c r="R170" s="450"/>
    </row>
    <row r="171" spans="1:18" s="234" customFormat="1" ht="6.05" customHeight="1" thickTop="1" thickBot="1" x14ac:dyDescent="0.35">
      <c r="A171" s="464"/>
      <c r="B171" s="123"/>
      <c r="C171" s="148"/>
      <c r="D171" s="148"/>
      <c r="E171"/>
      <c r="F171"/>
      <c r="G171"/>
      <c r="H171"/>
      <c r="I171" s="148"/>
      <c r="J171" s="429"/>
      <c r="K171" s="337"/>
      <c r="L171" s="148"/>
      <c r="M171"/>
      <c r="N171"/>
      <c r="O171"/>
      <c r="P171"/>
      <c r="Q171" s="148"/>
      <c r="R171" s="431"/>
    </row>
    <row r="172" spans="1:18" s="306" customFormat="1" ht="39.950000000000003" customHeight="1" thickBot="1" x14ac:dyDescent="0.35">
      <c r="A172" s="494"/>
      <c r="B172" s="384" t="str">
        <f>B146</f>
        <v>Plan d'action :</v>
      </c>
      <c r="C172" s="473" t="str">
        <f>B165</f>
        <v/>
      </c>
      <c r="D172" s="474"/>
      <c r="E172" s="648" t="s">
        <v>160</v>
      </c>
      <c r="F172" s="648"/>
      <c r="G172" s="648"/>
      <c r="H172" s="648"/>
      <c r="I172" s="385"/>
      <c r="J172" s="503"/>
      <c r="K172" s="475" t="s">
        <v>161</v>
      </c>
      <c r="L172" s="387" t="str">
        <f>B165</f>
        <v/>
      </c>
      <c r="M172" s="658" t="s">
        <v>162</v>
      </c>
      <c r="N172" s="658"/>
      <c r="O172" s="658"/>
      <c r="P172" s="658"/>
      <c r="Q172" s="388"/>
      <c r="R172" s="511"/>
    </row>
    <row r="173" spans="1:18" s="234" customFormat="1" ht="25.05" customHeight="1" thickBot="1" x14ac:dyDescent="0.35">
      <c r="A173" s="464"/>
      <c r="B173" s="684" t="s">
        <v>29</v>
      </c>
      <c r="C173" s="659" t="s">
        <v>31</v>
      </c>
      <c r="D173" s="661" t="s">
        <v>33</v>
      </c>
      <c r="E173" s="663" t="s">
        <v>35</v>
      </c>
      <c r="F173" s="664"/>
      <c r="G173" s="664"/>
      <c r="H173" s="665"/>
      <c r="I173" s="389"/>
      <c r="J173" s="503"/>
      <c r="K173" s="673" t="s">
        <v>175</v>
      </c>
      <c r="L173" s="651" t="s">
        <v>176</v>
      </c>
      <c r="M173" s="653" t="s">
        <v>165</v>
      </c>
      <c r="N173" s="654"/>
      <c r="O173" s="654"/>
      <c r="P173" s="655"/>
      <c r="Q173" s="390"/>
      <c r="R173" s="450"/>
    </row>
    <row r="174" spans="1:18" s="234" customFormat="1" ht="67.599999999999994" customHeight="1" thickBot="1" x14ac:dyDescent="0.35">
      <c r="A174" s="495">
        <v>7</v>
      </c>
      <c r="B174" s="685"/>
      <c r="C174" s="660"/>
      <c r="D174" s="662"/>
      <c r="E174" s="391" t="s">
        <v>166</v>
      </c>
      <c r="F174" s="392" t="s">
        <v>167</v>
      </c>
      <c r="G174" s="392" t="s">
        <v>168</v>
      </c>
      <c r="H174" s="393" t="s">
        <v>169</v>
      </c>
      <c r="I174" s="394" t="s">
        <v>158</v>
      </c>
      <c r="J174" s="504"/>
      <c r="K174" s="674"/>
      <c r="L174" s="652"/>
      <c r="M174" s="395" t="s">
        <v>166</v>
      </c>
      <c r="N174" s="396" t="s">
        <v>167</v>
      </c>
      <c r="O174" s="396" t="s">
        <v>168</v>
      </c>
      <c r="P174" s="397" t="s">
        <v>170</v>
      </c>
      <c r="Q174" s="398" t="s">
        <v>158</v>
      </c>
      <c r="R174" s="450"/>
    </row>
    <row r="175" spans="1:18" s="403" customFormat="1" ht="17.55" customHeight="1" x14ac:dyDescent="0.3">
      <c r="A175" s="464"/>
      <c r="B175" s="165" t="s">
        <v>159</v>
      </c>
      <c r="C175" s="159"/>
      <c r="D175" s="159"/>
      <c r="E175" s="399"/>
      <c r="F175" s="399"/>
      <c r="G175" s="399"/>
      <c r="H175" s="399"/>
      <c r="I175" s="400"/>
      <c r="J175" s="505"/>
      <c r="K175" s="457" t="s">
        <v>159</v>
      </c>
      <c r="L175" s="159"/>
      <c r="M175" s="399"/>
      <c r="N175" s="399"/>
      <c r="O175" s="399"/>
      <c r="P175" s="399"/>
      <c r="Q175" s="402"/>
      <c r="R175" s="450"/>
    </row>
    <row r="176" spans="1:18" s="403" customFormat="1" ht="17.55" customHeight="1" x14ac:dyDescent="0.3">
      <c r="A176" s="464"/>
      <c r="B176" s="166"/>
      <c r="C176" s="161"/>
      <c r="D176" s="161"/>
      <c r="E176" s="404"/>
      <c r="F176" s="404"/>
      <c r="G176" s="404"/>
      <c r="H176" s="404"/>
      <c r="I176" s="405"/>
      <c r="J176" s="505"/>
      <c r="K176" s="458"/>
      <c r="L176" s="161"/>
      <c r="M176" s="404"/>
      <c r="N176" s="404"/>
      <c r="O176" s="404"/>
      <c r="P176" s="404"/>
      <c r="Q176" s="407"/>
      <c r="R176" s="450"/>
    </row>
    <row r="177" spans="1:18" s="403" customFormat="1" ht="17.55" customHeight="1" x14ac:dyDescent="0.3">
      <c r="A177" s="464"/>
      <c r="B177" s="166"/>
      <c r="C177" s="161"/>
      <c r="D177" s="161"/>
      <c r="E177" s="404"/>
      <c r="F177" s="404"/>
      <c r="G177" s="404"/>
      <c r="H177" s="404"/>
      <c r="I177" s="405"/>
      <c r="J177" s="505"/>
      <c r="K177" s="458"/>
      <c r="L177" s="161"/>
      <c r="M177" s="404"/>
      <c r="N177" s="404"/>
      <c r="O177" s="404"/>
      <c r="P177" s="404"/>
      <c r="Q177" s="407"/>
      <c r="R177" s="450"/>
    </row>
    <row r="178" spans="1:18" s="403" customFormat="1" ht="17.55" customHeight="1" x14ac:dyDescent="0.3">
      <c r="A178" s="464"/>
      <c r="B178" s="166"/>
      <c r="C178" s="161"/>
      <c r="D178" s="161"/>
      <c r="E178" s="404"/>
      <c r="F178" s="404"/>
      <c r="G178" s="404"/>
      <c r="H178" s="404"/>
      <c r="I178" s="405"/>
      <c r="J178" s="505"/>
      <c r="K178" s="458"/>
      <c r="L178" s="161"/>
      <c r="M178" s="404"/>
      <c r="N178" s="404"/>
      <c r="O178" s="404"/>
      <c r="P178" s="404"/>
      <c r="Q178" s="407"/>
      <c r="R178" s="450"/>
    </row>
    <row r="179" spans="1:18" s="403" customFormat="1" ht="17.55" customHeight="1" x14ac:dyDescent="0.3">
      <c r="A179" s="464"/>
      <c r="B179" s="166"/>
      <c r="C179" s="161"/>
      <c r="D179" s="161"/>
      <c r="E179" s="404"/>
      <c r="F179" s="404"/>
      <c r="G179" s="404"/>
      <c r="H179" s="404"/>
      <c r="I179" s="405"/>
      <c r="J179" s="505"/>
      <c r="K179" s="458"/>
      <c r="L179" s="161"/>
      <c r="M179" s="404"/>
      <c r="N179" s="404"/>
      <c r="O179" s="404"/>
      <c r="P179" s="404"/>
      <c r="Q179" s="407"/>
      <c r="R179" s="450"/>
    </row>
    <row r="180" spans="1:18" s="403" customFormat="1" ht="17.55" customHeight="1" x14ac:dyDescent="0.3">
      <c r="A180" s="464"/>
      <c r="B180" s="166"/>
      <c r="C180" s="161"/>
      <c r="D180" s="161"/>
      <c r="E180" s="404"/>
      <c r="F180" s="404"/>
      <c r="G180" s="404"/>
      <c r="H180" s="404"/>
      <c r="I180" s="405"/>
      <c r="J180" s="505"/>
      <c r="K180" s="458"/>
      <c r="L180" s="161"/>
      <c r="M180" s="404"/>
      <c r="N180" s="404"/>
      <c r="O180" s="404"/>
      <c r="P180" s="404"/>
      <c r="Q180" s="407"/>
      <c r="R180" s="450"/>
    </row>
    <row r="181" spans="1:18" s="403" customFormat="1" ht="17.55" customHeight="1" x14ac:dyDescent="0.3">
      <c r="A181" s="464"/>
      <c r="B181" s="166"/>
      <c r="C181" s="161"/>
      <c r="D181" s="161"/>
      <c r="E181" s="404"/>
      <c r="F181" s="404"/>
      <c r="G181" s="404"/>
      <c r="H181" s="404"/>
      <c r="I181" s="405"/>
      <c r="J181" s="505"/>
      <c r="K181" s="458"/>
      <c r="L181" s="161"/>
      <c r="M181" s="404"/>
      <c r="N181" s="404"/>
      <c r="O181" s="404"/>
      <c r="P181" s="404"/>
      <c r="Q181" s="407"/>
      <c r="R181" s="450"/>
    </row>
    <row r="182" spans="1:18" s="403" customFormat="1" ht="17.55" customHeight="1" x14ac:dyDescent="0.3">
      <c r="A182" s="464"/>
      <c r="B182" s="166"/>
      <c r="C182" s="161"/>
      <c r="D182" s="161"/>
      <c r="E182" s="404"/>
      <c r="F182" s="404"/>
      <c r="G182" s="404"/>
      <c r="H182" s="404"/>
      <c r="I182" s="405"/>
      <c r="J182" s="505"/>
      <c r="K182" s="458"/>
      <c r="L182" s="161"/>
      <c r="M182" s="404"/>
      <c r="N182" s="404"/>
      <c r="O182" s="404"/>
      <c r="P182" s="404"/>
      <c r="Q182" s="407"/>
      <c r="R182" s="450"/>
    </row>
    <row r="183" spans="1:18" s="403" customFormat="1" ht="17.55" customHeight="1" x14ac:dyDescent="0.3">
      <c r="A183" s="464"/>
      <c r="B183" s="166"/>
      <c r="C183" s="161"/>
      <c r="D183" s="161"/>
      <c r="E183" s="404"/>
      <c r="F183" s="404"/>
      <c r="G183" s="404"/>
      <c r="H183" s="404"/>
      <c r="I183" s="405"/>
      <c r="J183" s="505"/>
      <c r="K183" s="458"/>
      <c r="L183" s="161"/>
      <c r="M183" s="404"/>
      <c r="N183" s="404"/>
      <c r="O183" s="404"/>
      <c r="P183" s="404"/>
      <c r="Q183" s="407"/>
      <c r="R183" s="450"/>
    </row>
    <row r="184" spans="1:18" s="403" customFormat="1" ht="17.55" customHeight="1" thickBot="1" x14ac:dyDescent="0.35">
      <c r="A184" s="464"/>
      <c r="B184" s="167"/>
      <c r="C184" s="163"/>
      <c r="D184" s="163"/>
      <c r="E184" s="408"/>
      <c r="F184" s="408"/>
      <c r="G184" s="408"/>
      <c r="H184" s="408"/>
      <c r="I184" s="409"/>
      <c r="J184" s="505"/>
      <c r="K184" s="459"/>
      <c r="L184" s="163"/>
      <c r="M184" s="408"/>
      <c r="N184" s="408"/>
      <c r="O184" s="408"/>
      <c r="P184" s="408"/>
      <c r="Q184" s="411"/>
      <c r="R184" s="450"/>
    </row>
    <row r="185" spans="1:18" s="432" customFormat="1" ht="18" customHeight="1" thickBot="1" x14ac:dyDescent="0.35">
      <c r="A185" s="464"/>
      <c r="B185" s="625" t="s">
        <v>171</v>
      </c>
      <c r="C185" s="626"/>
      <c r="D185" s="626"/>
      <c r="E185" s="413">
        <f>SUM(E175:E184)</f>
        <v>0</v>
      </c>
      <c r="F185" s="413">
        <f t="shared" ref="F185:H185" si="12">SUM(F175:F184)</f>
        <v>0</v>
      </c>
      <c r="G185" s="413">
        <f t="shared" si="12"/>
        <v>0</v>
      </c>
      <c r="H185" s="413">
        <f t="shared" si="12"/>
        <v>0</v>
      </c>
      <c r="I185" s="414" t="s">
        <v>172</v>
      </c>
      <c r="J185" s="415"/>
      <c r="K185" s="677" t="s">
        <v>171</v>
      </c>
      <c r="L185" s="626"/>
      <c r="M185" s="413">
        <f>SUM(M175:M184)</f>
        <v>0</v>
      </c>
      <c r="N185" s="413">
        <f t="shared" ref="N185:P185" si="13">SUM(N175:N184)</f>
        <v>0</v>
      </c>
      <c r="O185" s="413">
        <f t="shared" si="13"/>
        <v>0</v>
      </c>
      <c r="P185" s="413">
        <f t="shared" si="13"/>
        <v>0</v>
      </c>
      <c r="Q185" s="416" t="s">
        <v>172</v>
      </c>
      <c r="R185" s="417"/>
    </row>
    <row r="186" spans="1:18" s="432" customFormat="1" ht="20.95" customHeight="1" thickBot="1" x14ac:dyDescent="0.35">
      <c r="A186" s="464"/>
      <c r="B186" s="627"/>
      <c r="C186" s="628"/>
      <c r="D186" s="628"/>
      <c r="E186" s="462"/>
      <c r="F186" s="462"/>
      <c r="G186" s="462"/>
      <c r="H186" s="462"/>
      <c r="I186" s="421">
        <f>SUM(E185:H185)</f>
        <v>0</v>
      </c>
      <c r="J186" s="422"/>
      <c r="K186" s="678"/>
      <c r="L186" s="628"/>
      <c r="M186" s="420"/>
      <c r="N186" s="420"/>
      <c r="O186" s="420"/>
      <c r="P186" s="420"/>
      <c r="Q186" s="423">
        <f>SUM(M185:P185)</f>
        <v>0</v>
      </c>
      <c r="R186" s="417"/>
    </row>
    <row r="187" spans="1:18" s="432" customFormat="1" ht="12.95" customHeight="1" x14ac:dyDescent="0.3">
      <c r="A187" s="426"/>
      <c r="B187" s="427"/>
      <c r="C187" s="428"/>
      <c r="D187" s="428"/>
      <c r="E187" s="426"/>
      <c r="F187" s="426"/>
      <c r="G187" s="426"/>
      <c r="H187" s="426"/>
      <c r="I187" s="428"/>
      <c r="J187" s="429"/>
      <c r="K187" s="430"/>
      <c r="L187" s="428"/>
      <c r="M187" s="426"/>
      <c r="N187" s="426"/>
      <c r="O187" s="426"/>
      <c r="P187" s="426"/>
      <c r="Q187" s="428"/>
      <c r="R187" s="431"/>
    </row>
    <row r="188" spans="1:18" s="438" customFormat="1" ht="3.95" customHeight="1" x14ac:dyDescent="0.3">
      <c r="A188" s="433"/>
      <c r="B188" s="434"/>
      <c r="C188" s="435"/>
      <c r="D188" s="435"/>
      <c r="E188" s="433"/>
      <c r="F188" s="433"/>
      <c r="G188" s="433"/>
      <c r="H188" s="433"/>
      <c r="I188" s="435"/>
      <c r="J188" s="436"/>
      <c r="K188" s="437"/>
      <c r="L188" s="435"/>
      <c r="M188" s="433"/>
      <c r="N188" s="433"/>
      <c r="O188" s="433"/>
      <c r="P188" s="433"/>
      <c r="Q188" s="435"/>
      <c r="R188" s="431"/>
    </row>
    <row r="189" spans="1:18" s="432" customFormat="1" ht="12.95" customHeight="1" thickBot="1" x14ac:dyDescent="0.35">
      <c r="A189" s="426"/>
      <c r="B189" s="439"/>
      <c r="C189" s="428"/>
      <c r="D189" s="428"/>
      <c r="E189" s="426"/>
      <c r="F189" s="426"/>
      <c r="G189" s="426"/>
      <c r="H189" s="426"/>
      <c r="I189" s="428"/>
      <c r="J189" s="429"/>
      <c r="K189" s="430"/>
      <c r="L189" s="428"/>
      <c r="M189" s="426"/>
      <c r="N189" s="426"/>
      <c r="O189" s="426"/>
      <c r="P189" s="426"/>
      <c r="Q189" s="428"/>
      <c r="R189" s="431"/>
    </row>
    <row r="190" spans="1:18" s="451" customFormat="1" ht="58.6" customHeight="1" thickBot="1" x14ac:dyDescent="0.35">
      <c r="A190" s="440"/>
      <c r="B190" s="441" t="str">
        <f>$B$8</f>
        <v>Portrait de la présence numérique 
du projet au moment du dépôt</v>
      </c>
      <c r="C190" s="442" t="str">
        <f>$C$8</f>
        <v>Type de contenu</v>
      </c>
      <c r="D190" s="442" t="str">
        <f>$D$8</f>
        <v>Lien vers la chaîne, site, 
profil, etc.</v>
      </c>
      <c r="E190" s="443" t="s">
        <v>22</v>
      </c>
      <c r="F190" s="444" t="s">
        <v>24</v>
      </c>
      <c r="G190" s="646" t="str">
        <f>$G$8</f>
        <v>Publics</v>
      </c>
      <c r="H190" s="647"/>
      <c r="I190" s="445"/>
      <c r="J190" s="445"/>
      <c r="K190" s="446" t="str">
        <f>$K$8</f>
        <v>Portrait de la présence numérique 
du projet au moment du rapport d'utilisation</v>
      </c>
      <c r="L190" s="447" t="str">
        <f>$L$8</f>
        <v>Type de contenu</v>
      </c>
      <c r="M190" s="447" t="str">
        <f>$M$8</f>
        <v>Lien vers la chaîne, site, profil, etc.</v>
      </c>
      <c r="N190" s="448" t="str">
        <f>$N$8</f>
        <v>Audience en date du rapport de clôture</v>
      </c>
      <c r="O190" s="449" t="str">
        <f>$O$8</f>
        <v>Lien vers un contenu représentatif</v>
      </c>
      <c r="P190" s="679" t="str">
        <f>$P$8</f>
        <v>Précisions, commentaires</v>
      </c>
      <c r="Q190" s="680"/>
      <c r="R190" s="450"/>
    </row>
    <row r="191" spans="1:18" s="307" customFormat="1" ht="17.55" customHeight="1" x14ac:dyDescent="0.3">
      <c r="A191" s="440"/>
      <c r="B191" s="629" t="str">
        <f>IF(Sommaire!C98="","",Sommaire!C98)</f>
        <v/>
      </c>
      <c r="C191" s="374" t="s">
        <v>173</v>
      </c>
      <c r="D191" s="377"/>
      <c r="E191" s="376"/>
      <c r="F191" s="377"/>
      <c r="G191" s="637"/>
      <c r="H191" s="672"/>
      <c r="I191" s="445"/>
      <c r="J191" s="445"/>
      <c r="K191" s="681" t="str">
        <f>Projets!B191</f>
        <v/>
      </c>
      <c r="L191" s="455" t="str">
        <f>IF(Projets!C191="","",Projets!C191)</f>
        <v>**Sélectionnez**</v>
      </c>
      <c r="M191" s="455" t="str">
        <f>IF(Projets!D191="","",Projets!D191)</f>
        <v/>
      </c>
      <c r="N191" s="376"/>
      <c r="O191" s="377"/>
      <c r="P191" s="637"/>
      <c r="Q191" s="638"/>
      <c r="R191" s="450"/>
    </row>
    <row r="192" spans="1:18" s="307" customFormat="1" ht="17.55" customHeight="1" x14ac:dyDescent="0.3">
      <c r="A192" s="440"/>
      <c r="B192" s="630"/>
      <c r="C192" s="374"/>
      <c r="D192" s="375"/>
      <c r="E192" s="376"/>
      <c r="F192" s="375"/>
      <c r="G192" s="621"/>
      <c r="H192" s="622"/>
      <c r="I192" s="445"/>
      <c r="J192" s="445"/>
      <c r="K192" s="682"/>
      <c r="L192" s="455" t="str">
        <f>IF(Projets!C192="","",Projets!C192)</f>
        <v/>
      </c>
      <c r="M192" s="455" t="str">
        <f>IF(Projets!D192="","",Projets!D192)</f>
        <v/>
      </c>
      <c r="N192" s="376"/>
      <c r="O192" s="375"/>
      <c r="P192" s="621"/>
      <c r="Q192" s="639"/>
      <c r="R192" s="450"/>
    </row>
    <row r="193" spans="1:18" s="307" customFormat="1" ht="17.55" customHeight="1" x14ac:dyDescent="0.3">
      <c r="A193" s="440"/>
      <c r="B193" s="630"/>
      <c r="C193" s="374"/>
      <c r="D193" s="375"/>
      <c r="E193" s="376"/>
      <c r="F193" s="375"/>
      <c r="G193" s="621"/>
      <c r="H193" s="622"/>
      <c r="I193" s="445"/>
      <c r="J193" s="445"/>
      <c r="K193" s="682"/>
      <c r="L193" s="455" t="str">
        <f>IF(Projets!C193="","",Projets!C193)</f>
        <v/>
      </c>
      <c r="M193" s="455" t="str">
        <f>IF(Projets!D193="","",Projets!D193)</f>
        <v/>
      </c>
      <c r="N193" s="376"/>
      <c r="O193" s="375"/>
      <c r="P193" s="621"/>
      <c r="Q193" s="639"/>
      <c r="R193" s="450"/>
    </row>
    <row r="194" spans="1:18" s="307" customFormat="1" ht="17.55" customHeight="1" x14ac:dyDescent="0.3">
      <c r="A194" s="440"/>
      <c r="B194" s="630"/>
      <c r="C194" s="374"/>
      <c r="D194" s="375"/>
      <c r="E194" s="376"/>
      <c r="F194" s="375"/>
      <c r="G194" s="621"/>
      <c r="H194" s="622"/>
      <c r="I194" s="445"/>
      <c r="J194" s="445"/>
      <c r="K194" s="682"/>
      <c r="L194" s="455" t="str">
        <f>IF(Projets!C194="","",Projets!C194)</f>
        <v/>
      </c>
      <c r="M194" s="455" t="str">
        <f>IF(Projets!D194="","",Projets!D194)</f>
        <v/>
      </c>
      <c r="N194" s="376"/>
      <c r="O194" s="375"/>
      <c r="P194" s="621"/>
      <c r="Q194" s="639"/>
      <c r="R194" s="450"/>
    </row>
    <row r="195" spans="1:18" s="307" customFormat="1" ht="17.55" customHeight="1" x14ac:dyDescent="0.3">
      <c r="A195" s="440"/>
      <c r="B195" s="630"/>
      <c r="C195" s="374"/>
      <c r="D195" s="379"/>
      <c r="E195" s="376"/>
      <c r="F195" s="379"/>
      <c r="G195" s="640"/>
      <c r="H195" s="676"/>
      <c r="I195" s="445"/>
      <c r="J195" s="445"/>
      <c r="K195" s="682"/>
      <c r="L195" s="455" t="str">
        <f>IF(Projets!C195="","",Projets!C195)</f>
        <v/>
      </c>
      <c r="M195" s="455" t="str">
        <f>IF(Projets!D195="","",Projets!D195)</f>
        <v/>
      </c>
      <c r="N195" s="376"/>
      <c r="O195" s="379"/>
      <c r="P195" s="640"/>
      <c r="Q195" s="641"/>
      <c r="R195" s="450"/>
    </row>
    <row r="196" spans="1:18" s="307" customFormat="1" ht="17.55" customHeight="1" thickBot="1" x14ac:dyDescent="0.35">
      <c r="A196" s="440"/>
      <c r="B196" s="631"/>
      <c r="C196" s="380"/>
      <c r="D196" s="381"/>
      <c r="E196" s="382"/>
      <c r="F196" s="381"/>
      <c r="G196" s="642"/>
      <c r="H196" s="675"/>
      <c r="I196" s="445"/>
      <c r="J196" s="445"/>
      <c r="K196" s="683"/>
      <c r="L196" s="472" t="str">
        <f>IF(Projets!C196="","",Projets!C196)</f>
        <v/>
      </c>
      <c r="M196" s="472" t="str">
        <f>IF(Projets!D196="","",Projets!D196)</f>
        <v/>
      </c>
      <c r="N196" s="382"/>
      <c r="O196" s="381"/>
      <c r="P196" s="642"/>
      <c r="Q196" s="643"/>
      <c r="R196" s="450"/>
    </row>
    <row r="197" spans="1:18" s="308" customFormat="1" ht="6.05" customHeight="1" thickTop="1" thickBot="1" x14ac:dyDescent="0.35">
      <c r="A197" s="440"/>
      <c r="B197" s="123"/>
      <c r="C197" s="148"/>
      <c r="D197" s="148"/>
      <c r="E197"/>
      <c r="F197"/>
      <c r="G197"/>
      <c r="H197"/>
      <c r="I197" s="148"/>
      <c r="J197" s="429"/>
      <c r="K197" s="337"/>
      <c r="L197" s="148"/>
      <c r="M197"/>
      <c r="N197"/>
      <c r="O197"/>
      <c r="P197"/>
      <c r="Q197" s="148"/>
      <c r="R197" s="431"/>
    </row>
    <row r="198" spans="1:18" s="476" customFormat="1" ht="39.950000000000003" customHeight="1" thickBot="1" x14ac:dyDescent="0.35">
      <c r="A198" s="496"/>
      <c r="B198" s="384" t="str">
        <f>B172</f>
        <v>Plan d'action :</v>
      </c>
      <c r="C198" s="473" t="str">
        <f>B191</f>
        <v/>
      </c>
      <c r="D198" s="474"/>
      <c r="E198" s="648" t="s">
        <v>160</v>
      </c>
      <c r="F198" s="648"/>
      <c r="G198" s="648"/>
      <c r="H198" s="648"/>
      <c r="I198" s="385"/>
      <c r="J198" s="503"/>
      <c r="K198" s="475" t="s">
        <v>161</v>
      </c>
      <c r="L198" s="387" t="str">
        <f>B191</f>
        <v/>
      </c>
      <c r="M198" s="658" t="s">
        <v>162</v>
      </c>
      <c r="N198" s="658"/>
      <c r="O198" s="658"/>
      <c r="P198" s="658"/>
      <c r="Q198" s="388"/>
      <c r="R198" s="511"/>
    </row>
    <row r="199" spans="1:18" s="307" customFormat="1" ht="25.05" customHeight="1" thickBot="1" x14ac:dyDescent="0.35">
      <c r="A199" s="440"/>
      <c r="B199" s="644" t="s">
        <v>29</v>
      </c>
      <c r="C199" s="659" t="s">
        <v>31</v>
      </c>
      <c r="D199" s="661" t="s">
        <v>33</v>
      </c>
      <c r="E199" s="663" t="s">
        <v>35</v>
      </c>
      <c r="F199" s="664"/>
      <c r="G199" s="664"/>
      <c r="H199" s="665"/>
      <c r="I199" s="389"/>
      <c r="J199" s="503"/>
      <c r="K199" s="673" t="s">
        <v>175</v>
      </c>
      <c r="L199" s="651" t="s">
        <v>176</v>
      </c>
      <c r="M199" s="653" t="s">
        <v>165</v>
      </c>
      <c r="N199" s="654"/>
      <c r="O199" s="654"/>
      <c r="P199" s="655"/>
      <c r="Q199" s="390"/>
      <c r="R199" s="450"/>
    </row>
    <row r="200" spans="1:18" s="307" customFormat="1" ht="64.8" customHeight="1" thickBot="1" x14ac:dyDescent="0.35">
      <c r="A200" s="497">
        <v>8</v>
      </c>
      <c r="B200" s="645"/>
      <c r="C200" s="660"/>
      <c r="D200" s="662"/>
      <c r="E200" s="391" t="s">
        <v>166</v>
      </c>
      <c r="F200" s="392" t="s">
        <v>167</v>
      </c>
      <c r="G200" s="392" t="s">
        <v>168</v>
      </c>
      <c r="H200" s="393" t="s">
        <v>169</v>
      </c>
      <c r="I200" s="394" t="s">
        <v>158</v>
      </c>
      <c r="J200" s="504"/>
      <c r="K200" s="674"/>
      <c r="L200" s="652"/>
      <c r="M200" s="395" t="s">
        <v>166</v>
      </c>
      <c r="N200" s="396" t="s">
        <v>167</v>
      </c>
      <c r="O200" s="396" t="s">
        <v>168</v>
      </c>
      <c r="P200" s="397" t="s">
        <v>170</v>
      </c>
      <c r="Q200" s="398" t="s">
        <v>158</v>
      </c>
      <c r="R200" s="450"/>
    </row>
    <row r="201" spans="1:18" s="453" customFormat="1" ht="17.55" customHeight="1" x14ac:dyDescent="0.3">
      <c r="A201" s="440"/>
      <c r="B201" s="165" t="s">
        <v>159</v>
      </c>
      <c r="C201" s="159"/>
      <c r="D201" s="159"/>
      <c r="E201" s="399"/>
      <c r="F201" s="399"/>
      <c r="G201" s="399"/>
      <c r="H201" s="399"/>
      <c r="I201" s="400"/>
      <c r="J201" s="505"/>
      <c r="K201" s="457" t="s">
        <v>159</v>
      </c>
      <c r="L201" s="159"/>
      <c r="M201" s="399"/>
      <c r="N201" s="399"/>
      <c r="O201" s="399"/>
      <c r="P201" s="399"/>
      <c r="Q201" s="402"/>
      <c r="R201" s="450"/>
    </row>
    <row r="202" spans="1:18" s="453" customFormat="1" ht="17.55" customHeight="1" x14ac:dyDescent="0.3">
      <c r="A202" s="440"/>
      <c r="B202" s="166"/>
      <c r="C202" s="161"/>
      <c r="D202" s="161"/>
      <c r="E202" s="404"/>
      <c r="F202" s="404"/>
      <c r="G202" s="404"/>
      <c r="H202" s="404"/>
      <c r="I202" s="405"/>
      <c r="J202" s="505"/>
      <c r="K202" s="458"/>
      <c r="L202" s="161"/>
      <c r="M202" s="404"/>
      <c r="N202" s="404"/>
      <c r="O202" s="404"/>
      <c r="P202" s="404"/>
      <c r="Q202" s="407"/>
      <c r="R202" s="450"/>
    </row>
    <row r="203" spans="1:18" s="453" customFormat="1" ht="17.55" customHeight="1" x14ac:dyDescent="0.3">
      <c r="A203" s="440"/>
      <c r="B203" s="166"/>
      <c r="C203" s="161"/>
      <c r="D203" s="161"/>
      <c r="E203" s="404"/>
      <c r="F203" s="404"/>
      <c r="G203" s="404"/>
      <c r="H203" s="404"/>
      <c r="I203" s="405"/>
      <c r="J203" s="505"/>
      <c r="K203" s="458"/>
      <c r="L203" s="161"/>
      <c r="M203" s="404"/>
      <c r="N203" s="404"/>
      <c r="O203" s="404"/>
      <c r="P203" s="404"/>
      <c r="Q203" s="407"/>
      <c r="R203" s="450"/>
    </row>
    <row r="204" spans="1:18" s="453" customFormat="1" ht="17.55" customHeight="1" x14ac:dyDescent="0.3">
      <c r="A204" s="440"/>
      <c r="B204" s="166"/>
      <c r="C204" s="161"/>
      <c r="D204" s="161"/>
      <c r="E204" s="404"/>
      <c r="F204" s="404"/>
      <c r="G204" s="404"/>
      <c r="H204" s="404"/>
      <c r="I204" s="405"/>
      <c r="J204" s="505"/>
      <c r="K204" s="458"/>
      <c r="L204" s="161"/>
      <c r="M204" s="404"/>
      <c r="N204" s="404"/>
      <c r="O204" s="404"/>
      <c r="P204" s="404"/>
      <c r="Q204" s="407"/>
      <c r="R204" s="450"/>
    </row>
    <row r="205" spans="1:18" s="453" customFormat="1" ht="17.55" customHeight="1" x14ac:dyDescent="0.3">
      <c r="A205" s="440"/>
      <c r="B205" s="166"/>
      <c r="C205" s="161"/>
      <c r="D205" s="161"/>
      <c r="E205" s="404"/>
      <c r="F205" s="404"/>
      <c r="G205" s="404"/>
      <c r="H205" s="404"/>
      <c r="I205" s="405"/>
      <c r="J205" s="505"/>
      <c r="K205" s="458"/>
      <c r="L205" s="161"/>
      <c r="M205" s="404"/>
      <c r="N205" s="404"/>
      <c r="O205" s="404"/>
      <c r="P205" s="404"/>
      <c r="Q205" s="407"/>
      <c r="R205" s="450"/>
    </row>
    <row r="206" spans="1:18" s="453" customFormat="1" ht="17.55" customHeight="1" x14ac:dyDescent="0.3">
      <c r="A206" s="440"/>
      <c r="B206" s="166"/>
      <c r="C206" s="161"/>
      <c r="D206" s="161"/>
      <c r="E206" s="404"/>
      <c r="F206" s="404"/>
      <c r="G206" s="404"/>
      <c r="H206" s="404"/>
      <c r="I206" s="405"/>
      <c r="J206" s="505"/>
      <c r="K206" s="458"/>
      <c r="L206" s="161"/>
      <c r="M206" s="404"/>
      <c r="N206" s="404"/>
      <c r="O206" s="404"/>
      <c r="P206" s="404"/>
      <c r="Q206" s="407"/>
      <c r="R206" s="450"/>
    </row>
    <row r="207" spans="1:18" s="453" customFormat="1" ht="17.55" customHeight="1" x14ac:dyDescent="0.3">
      <c r="A207" s="440"/>
      <c r="B207" s="166"/>
      <c r="C207" s="161"/>
      <c r="D207" s="161"/>
      <c r="E207" s="404"/>
      <c r="F207" s="404"/>
      <c r="G207" s="404"/>
      <c r="H207" s="404"/>
      <c r="I207" s="405"/>
      <c r="J207" s="505"/>
      <c r="K207" s="458"/>
      <c r="L207" s="161"/>
      <c r="M207" s="404"/>
      <c r="N207" s="404"/>
      <c r="O207" s="404"/>
      <c r="P207" s="404"/>
      <c r="Q207" s="407"/>
      <c r="R207" s="450"/>
    </row>
    <row r="208" spans="1:18" s="453" customFormat="1" ht="17.55" customHeight="1" x14ac:dyDescent="0.3">
      <c r="A208" s="440"/>
      <c r="B208" s="166"/>
      <c r="C208" s="161"/>
      <c r="D208" s="161"/>
      <c r="E208" s="404"/>
      <c r="F208" s="404"/>
      <c r="G208" s="404"/>
      <c r="H208" s="404"/>
      <c r="I208" s="405"/>
      <c r="J208" s="505"/>
      <c r="K208" s="458"/>
      <c r="L208" s="161"/>
      <c r="M208" s="404"/>
      <c r="N208" s="404"/>
      <c r="O208" s="404"/>
      <c r="P208" s="404"/>
      <c r="Q208" s="407"/>
      <c r="R208" s="450"/>
    </row>
    <row r="209" spans="1:18" s="453" customFormat="1" ht="17.55" customHeight="1" x14ac:dyDescent="0.3">
      <c r="A209" s="440"/>
      <c r="B209" s="166"/>
      <c r="C209" s="161"/>
      <c r="D209" s="161"/>
      <c r="E209" s="404"/>
      <c r="F209" s="404"/>
      <c r="G209" s="404"/>
      <c r="H209" s="404"/>
      <c r="I209" s="405"/>
      <c r="J209" s="505"/>
      <c r="K209" s="458"/>
      <c r="L209" s="161"/>
      <c r="M209" s="404"/>
      <c r="N209" s="404"/>
      <c r="O209" s="404"/>
      <c r="P209" s="404"/>
      <c r="Q209" s="407"/>
      <c r="R209" s="450"/>
    </row>
    <row r="210" spans="1:18" s="453" customFormat="1" ht="17.55" customHeight="1" thickBot="1" x14ac:dyDescent="0.35">
      <c r="A210" s="440"/>
      <c r="B210" s="167"/>
      <c r="C210" s="163"/>
      <c r="D210" s="163"/>
      <c r="E210" s="408"/>
      <c r="F210" s="408"/>
      <c r="G210" s="408"/>
      <c r="H210" s="408"/>
      <c r="I210" s="409"/>
      <c r="J210" s="505"/>
      <c r="K210" s="459"/>
      <c r="L210" s="163"/>
      <c r="M210" s="408"/>
      <c r="N210" s="408"/>
      <c r="O210" s="408"/>
      <c r="P210" s="408"/>
      <c r="Q210" s="411"/>
      <c r="R210" s="450"/>
    </row>
    <row r="211" spans="1:18" s="451" customFormat="1" ht="18" customHeight="1" thickBot="1" x14ac:dyDescent="0.35">
      <c r="A211" s="460"/>
      <c r="B211" s="625" t="s">
        <v>171</v>
      </c>
      <c r="C211" s="626"/>
      <c r="D211" s="626"/>
      <c r="E211" s="413">
        <f>SUM(E201:E210)</f>
        <v>0</v>
      </c>
      <c r="F211" s="413">
        <f t="shared" ref="F211:H211" si="14">SUM(F201:F210)</f>
        <v>0</v>
      </c>
      <c r="G211" s="413">
        <f t="shared" si="14"/>
        <v>0</v>
      </c>
      <c r="H211" s="413">
        <f t="shared" si="14"/>
        <v>0</v>
      </c>
      <c r="I211" s="414" t="s">
        <v>172</v>
      </c>
      <c r="J211" s="415"/>
      <c r="K211" s="677" t="s">
        <v>171</v>
      </c>
      <c r="L211" s="626"/>
      <c r="M211" s="413">
        <f>SUM(M201:M210)</f>
        <v>0</v>
      </c>
      <c r="N211" s="413">
        <f t="shared" ref="N211:P211" si="15">SUM(N201:N210)</f>
        <v>0</v>
      </c>
      <c r="O211" s="413">
        <f t="shared" si="15"/>
        <v>0</v>
      </c>
      <c r="P211" s="413">
        <f t="shared" si="15"/>
        <v>0</v>
      </c>
      <c r="Q211" s="416" t="s">
        <v>172</v>
      </c>
      <c r="R211" s="417"/>
    </row>
    <row r="212" spans="1:18" s="451" customFormat="1" ht="20.95" customHeight="1" thickBot="1" x14ac:dyDescent="0.35">
      <c r="A212" s="460"/>
      <c r="B212" s="627"/>
      <c r="C212" s="628"/>
      <c r="D212" s="628"/>
      <c r="E212" s="462"/>
      <c r="F212" s="462"/>
      <c r="G212" s="462"/>
      <c r="H212" s="462"/>
      <c r="I212" s="421">
        <f>SUM(E211:H211)</f>
        <v>0</v>
      </c>
      <c r="J212" s="422"/>
      <c r="K212" s="678"/>
      <c r="L212" s="628"/>
      <c r="M212" s="420"/>
      <c r="N212" s="420"/>
      <c r="O212" s="420"/>
      <c r="P212" s="420"/>
      <c r="Q212" s="423">
        <f>SUM(M211:P211)</f>
        <v>0</v>
      </c>
      <c r="R212" s="417"/>
    </row>
    <row r="213" spans="1:18" s="432" customFormat="1" ht="12.95" customHeight="1" x14ac:dyDescent="0.3">
      <c r="A213" s="426"/>
      <c r="B213" s="427"/>
      <c r="C213" s="428"/>
      <c r="D213" s="428"/>
      <c r="E213" s="426"/>
      <c r="F213" s="426"/>
      <c r="G213" s="426"/>
      <c r="H213" s="426"/>
      <c r="I213" s="428"/>
      <c r="J213" s="429"/>
      <c r="K213" s="430"/>
      <c r="L213" s="428"/>
      <c r="M213" s="426"/>
      <c r="N213" s="426"/>
      <c r="O213" s="426"/>
      <c r="P213" s="426"/>
      <c r="Q213" s="428"/>
      <c r="R213" s="431"/>
    </row>
    <row r="214" spans="1:18" s="438" customFormat="1" ht="3.95" customHeight="1" x14ac:dyDescent="0.3">
      <c r="A214" s="433"/>
      <c r="B214" s="434"/>
      <c r="C214" s="435"/>
      <c r="D214" s="435"/>
      <c r="E214" s="433"/>
      <c r="F214" s="433"/>
      <c r="G214" s="433"/>
      <c r="H214" s="433"/>
      <c r="I214" s="435"/>
      <c r="J214" s="436"/>
      <c r="K214" s="437"/>
      <c r="L214" s="435"/>
      <c r="M214" s="433"/>
      <c r="N214" s="433"/>
      <c r="O214" s="433"/>
      <c r="P214" s="433"/>
      <c r="Q214" s="435"/>
      <c r="R214" s="431"/>
    </row>
    <row r="215" spans="1:18" s="432" customFormat="1" ht="12.95" customHeight="1" thickBot="1" x14ac:dyDescent="0.35">
      <c r="A215" s="426"/>
      <c r="B215" s="439"/>
      <c r="C215" s="428"/>
      <c r="D215" s="428"/>
      <c r="E215" s="426"/>
      <c r="F215" s="426"/>
      <c r="G215" s="426"/>
      <c r="H215" s="426"/>
      <c r="I215" s="428"/>
      <c r="J215" s="429"/>
      <c r="K215" s="430"/>
      <c r="L215" s="428"/>
      <c r="M215" s="426"/>
      <c r="N215" s="426"/>
      <c r="O215" s="426"/>
      <c r="P215" s="426"/>
      <c r="Q215" s="428"/>
      <c r="R215" s="431"/>
    </row>
    <row r="216" spans="1:18" s="432" customFormat="1" ht="63" customHeight="1" thickBot="1" x14ac:dyDescent="0.35">
      <c r="A216" s="463"/>
      <c r="B216" s="441" t="str">
        <f>$B$8</f>
        <v>Portrait de la présence numérique 
du projet au moment du dépôt</v>
      </c>
      <c r="C216" s="442" t="str">
        <f>$C$8</f>
        <v>Type de contenu</v>
      </c>
      <c r="D216" s="442" t="str">
        <f>$D$8</f>
        <v>Lien vers la chaîne, site, 
profil, etc.</v>
      </c>
      <c r="E216" s="443" t="s">
        <v>22</v>
      </c>
      <c r="F216" s="444" t="s">
        <v>24</v>
      </c>
      <c r="G216" s="646" t="str">
        <f>$G$8</f>
        <v>Publics</v>
      </c>
      <c r="H216" s="647"/>
      <c r="I216" s="445"/>
      <c r="J216" s="445"/>
      <c r="K216" s="446" t="str">
        <f>$K$8</f>
        <v>Portrait de la présence numérique 
du projet au moment du rapport d'utilisation</v>
      </c>
      <c r="L216" s="447" t="str">
        <f>$L$8</f>
        <v>Type de contenu</v>
      </c>
      <c r="M216" s="447" t="str">
        <f>$M$8</f>
        <v>Lien vers la chaîne, site, profil, etc.</v>
      </c>
      <c r="N216" s="448" t="str">
        <f>$N$8</f>
        <v>Audience en date du rapport de clôture</v>
      </c>
      <c r="O216" s="449" t="str">
        <f>$O$8</f>
        <v>Lien vers un contenu représentatif</v>
      </c>
      <c r="P216" s="679" t="str">
        <f>$P$8</f>
        <v>Précisions, commentaires</v>
      </c>
      <c r="Q216" s="680"/>
      <c r="R216" s="450"/>
    </row>
    <row r="217" spans="1:18" s="234" customFormat="1" ht="17.55" customHeight="1" x14ac:dyDescent="0.3">
      <c r="A217" s="624"/>
      <c r="B217" s="629" t="str">
        <f>IF(Sommaire!C99="","",Sommaire!C99)</f>
        <v/>
      </c>
      <c r="C217" s="374" t="s">
        <v>173</v>
      </c>
      <c r="D217" s="377"/>
      <c r="E217" s="376"/>
      <c r="F217" s="377"/>
      <c r="G217" s="637"/>
      <c r="H217" s="672"/>
      <c r="I217" s="445"/>
      <c r="J217" s="445"/>
      <c r="K217" s="681" t="str">
        <f>Projets!B217</f>
        <v/>
      </c>
      <c r="L217" s="455" t="str">
        <f>IF(Projets!C217="","",Projets!C217)</f>
        <v>**Sélectionnez**</v>
      </c>
      <c r="M217" s="455" t="str">
        <f>IF(Projets!D217="","",Projets!D217)</f>
        <v/>
      </c>
      <c r="N217" s="376"/>
      <c r="O217" s="377"/>
      <c r="P217" s="637"/>
      <c r="Q217" s="638"/>
      <c r="R217" s="450"/>
    </row>
    <row r="218" spans="1:18" s="234" customFormat="1" ht="17.55" customHeight="1" x14ac:dyDescent="0.3">
      <c r="A218" s="624"/>
      <c r="B218" s="630"/>
      <c r="C218" s="374"/>
      <c r="D218" s="375"/>
      <c r="E218" s="376"/>
      <c r="F218" s="375"/>
      <c r="G218" s="621"/>
      <c r="H218" s="622"/>
      <c r="I218" s="445"/>
      <c r="J218" s="445"/>
      <c r="K218" s="682"/>
      <c r="L218" s="455" t="str">
        <f>IF(Projets!C218="","",Projets!C218)</f>
        <v/>
      </c>
      <c r="M218" s="455" t="str">
        <f>IF(Projets!D218="","",Projets!D218)</f>
        <v/>
      </c>
      <c r="N218" s="376"/>
      <c r="O218" s="375"/>
      <c r="P218" s="621"/>
      <c r="Q218" s="639"/>
      <c r="R218" s="450"/>
    </row>
    <row r="219" spans="1:18" s="234" customFormat="1" ht="17.55" customHeight="1" x14ac:dyDescent="0.3">
      <c r="A219" s="624"/>
      <c r="B219" s="630"/>
      <c r="C219" s="374"/>
      <c r="D219" s="375"/>
      <c r="E219" s="376"/>
      <c r="F219" s="375"/>
      <c r="G219" s="621"/>
      <c r="H219" s="622"/>
      <c r="I219" s="445"/>
      <c r="J219" s="445"/>
      <c r="K219" s="682"/>
      <c r="L219" s="455" t="str">
        <f>IF(Projets!C219="","",Projets!C219)</f>
        <v/>
      </c>
      <c r="M219" s="455" t="str">
        <f>IF(Projets!D219="","",Projets!D219)</f>
        <v/>
      </c>
      <c r="N219" s="376"/>
      <c r="O219" s="375"/>
      <c r="P219" s="621"/>
      <c r="Q219" s="639"/>
      <c r="R219" s="450"/>
    </row>
    <row r="220" spans="1:18" s="234" customFormat="1" ht="17.55" customHeight="1" x14ac:dyDescent="0.3">
      <c r="A220" s="624"/>
      <c r="B220" s="630"/>
      <c r="C220" s="374"/>
      <c r="D220" s="375"/>
      <c r="E220" s="376"/>
      <c r="F220" s="375"/>
      <c r="G220" s="621"/>
      <c r="H220" s="622"/>
      <c r="I220" s="445"/>
      <c r="J220" s="445"/>
      <c r="K220" s="682"/>
      <c r="L220" s="455" t="str">
        <f>IF(Projets!C220="","",Projets!C220)</f>
        <v/>
      </c>
      <c r="M220" s="455" t="str">
        <f>IF(Projets!D220="","",Projets!D220)</f>
        <v/>
      </c>
      <c r="N220" s="376"/>
      <c r="O220" s="375"/>
      <c r="P220" s="621"/>
      <c r="Q220" s="639"/>
      <c r="R220" s="450"/>
    </row>
    <row r="221" spans="1:18" s="234" customFormat="1" ht="17.55" customHeight="1" x14ac:dyDescent="0.3">
      <c r="A221" s="624"/>
      <c r="B221" s="630"/>
      <c r="C221" s="374"/>
      <c r="D221" s="379"/>
      <c r="E221" s="376"/>
      <c r="F221" s="379"/>
      <c r="G221" s="640"/>
      <c r="H221" s="676"/>
      <c r="I221" s="445"/>
      <c r="J221" s="445"/>
      <c r="K221" s="682"/>
      <c r="L221" s="455" t="str">
        <f>IF(Projets!C221="","",Projets!C221)</f>
        <v/>
      </c>
      <c r="M221" s="455" t="str">
        <f>IF(Projets!D221="","",Projets!D221)</f>
        <v/>
      </c>
      <c r="N221" s="376"/>
      <c r="O221" s="379"/>
      <c r="P221" s="640"/>
      <c r="Q221" s="641"/>
      <c r="R221" s="450"/>
    </row>
    <row r="222" spans="1:18" s="234" customFormat="1" ht="17.55" customHeight="1" thickBot="1" x14ac:dyDescent="0.35">
      <c r="A222" s="624"/>
      <c r="B222" s="631"/>
      <c r="C222" s="380"/>
      <c r="D222" s="381"/>
      <c r="E222" s="382"/>
      <c r="F222" s="381"/>
      <c r="G222" s="642"/>
      <c r="H222" s="675"/>
      <c r="I222" s="445"/>
      <c r="J222" s="445"/>
      <c r="K222" s="683"/>
      <c r="L222" s="472" t="str">
        <f>IF(Projets!C222="","",Projets!C222)</f>
        <v/>
      </c>
      <c r="M222" s="472" t="str">
        <f>IF(Projets!D222="","",Projets!D222)</f>
        <v/>
      </c>
      <c r="N222" s="382"/>
      <c r="O222" s="381"/>
      <c r="P222" s="642"/>
      <c r="Q222" s="643"/>
      <c r="R222" s="450"/>
    </row>
    <row r="223" spans="1:18" s="234" customFormat="1" ht="6.05" customHeight="1" thickTop="1" thickBot="1" x14ac:dyDescent="0.35">
      <c r="A223" s="464"/>
      <c r="B223" s="123"/>
      <c r="C223" s="148"/>
      <c r="D223" s="148"/>
      <c r="E223"/>
      <c r="F223"/>
      <c r="G223"/>
      <c r="H223"/>
      <c r="I223" s="148"/>
      <c r="J223" s="429"/>
      <c r="K223" s="337"/>
      <c r="L223" s="148"/>
      <c r="M223"/>
      <c r="N223"/>
      <c r="O223"/>
      <c r="P223"/>
      <c r="Q223" s="148"/>
      <c r="R223" s="431"/>
    </row>
    <row r="224" spans="1:18" s="306" customFormat="1" ht="39.950000000000003" customHeight="1" thickBot="1" x14ac:dyDescent="0.35">
      <c r="A224" s="494"/>
      <c r="B224" s="384" t="str">
        <f>B198</f>
        <v>Plan d'action :</v>
      </c>
      <c r="C224" s="473" t="str">
        <f>B217</f>
        <v/>
      </c>
      <c r="D224" s="474"/>
      <c r="E224" s="648" t="s">
        <v>160</v>
      </c>
      <c r="F224" s="648"/>
      <c r="G224" s="648"/>
      <c r="H224" s="648"/>
      <c r="I224" s="385"/>
      <c r="J224" s="503"/>
      <c r="K224" s="475" t="s">
        <v>161</v>
      </c>
      <c r="L224" s="387" t="str">
        <f>B217</f>
        <v/>
      </c>
      <c r="M224" s="658" t="s">
        <v>162</v>
      </c>
      <c r="N224" s="658"/>
      <c r="O224" s="658"/>
      <c r="P224" s="658"/>
      <c r="Q224" s="388"/>
      <c r="R224" s="511"/>
    </row>
    <row r="225" spans="1:18" s="234" customFormat="1" ht="25.05" customHeight="1" thickBot="1" x14ac:dyDescent="0.35">
      <c r="A225" s="464"/>
      <c r="B225" s="644" t="s">
        <v>29</v>
      </c>
      <c r="C225" s="659" t="s">
        <v>31</v>
      </c>
      <c r="D225" s="661" t="s">
        <v>33</v>
      </c>
      <c r="E225" s="663" t="s">
        <v>35</v>
      </c>
      <c r="F225" s="664"/>
      <c r="G225" s="664"/>
      <c r="H225" s="665"/>
      <c r="I225" s="389"/>
      <c r="J225" s="503"/>
      <c r="K225" s="673" t="s">
        <v>175</v>
      </c>
      <c r="L225" s="651" t="s">
        <v>176</v>
      </c>
      <c r="M225" s="653" t="s">
        <v>165</v>
      </c>
      <c r="N225" s="654"/>
      <c r="O225" s="654"/>
      <c r="P225" s="655"/>
      <c r="Q225" s="390"/>
      <c r="R225" s="450"/>
    </row>
    <row r="226" spans="1:18" s="234" customFormat="1" ht="62.85" customHeight="1" thickBot="1" x14ac:dyDescent="0.35">
      <c r="A226" s="495">
        <v>9</v>
      </c>
      <c r="B226" s="645"/>
      <c r="C226" s="660"/>
      <c r="D226" s="662"/>
      <c r="E226" s="391" t="s">
        <v>166</v>
      </c>
      <c r="F226" s="392" t="s">
        <v>167</v>
      </c>
      <c r="G226" s="392" t="s">
        <v>168</v>
      </c>
      <c r="H226" s="393" t="s">
        <v>169</v>
      </c>
      <c r="I226" s="394" t="s">
        <v>158</v>
      </c>
      <c r="J226" s="504"/>
      <c r="K226" s="674"/>
      <c r="L226" s="652"/>
      <c r="M226" s="395" t="s">
        <v>166</v>
      </c>
      <c r="N226" s="396" t="s">
        <v>167</v>
      </c>
      <c r="O226" s="396" t="s">
        <v>168</v>
      </c>
      <c r="P226" s="397" t="s">
        <v>170</v>
      </c>
      <c r="Q226" s="398" t="s">
        <v>158</v>
      </c>
      <c r="R226" s="450"/>
    </row>
    <row r="227" spans="1:18" s="403" customFormat="1" ht="17.55" customHeight="1" x14ac:dyDescent="0.3">
      <c r="A227" s="464"/>
      <c r="B227" s="165" t="s">
        <v>159</v>
      </c>
      <c r="C227" s="159"/>
      <c r="D227" s="159"/>
      <c r="E227" s="399"/>
      <c r="F227" s="399"/>
      <c r="G227" s="399"/>
      <c r="H227" s="399"/>
      <c r="I227" s="400"/>
      <c r="J227" s="505"/>
      <c r="K227" s="457" t="s">
        <v>159</v>
      </c>
      <c r="L227" s="159"/>
      <c r="M227" s="399"/>
      <c r="N227" s="399"/>
      <c r="O227" s="399"/>
      <c r="P227" s="399"/>
      <c r="Q227" s="402"/>
      <c r="R227" s="450"/>
    </row>
    <row r="228" spans="1:18" s="403" customFormat="1" ht="17.55" customHeight="1" x14ac:dyDescent="0.3">
      <c r="A228" s="464"/>
      <c r="B228" s="166"/>
      <c r="C228" s="161"/>
      <c r="D228" s="161"/>
      <c r="E228" s="404"/>
      <c r="F228" s="404"/>
      <c r="G228" s="404"/>
      <c r="H228" s="404"/>
      <c r="I228" s="405"/>
      <c r="J228" s="505"/>
      <c r="K228" s="458"/>
      <c r="L228" s="161"/>
      <c r="M228" s="404"/>
      <c r="N228" s="404"/>
      <c r="O228" s="404"/>
      <c r="P228" s="404"/>
      <c r="Q228" s="407"/>
      <c r="R228" s="450"/>
    </row>
    <row r="229" spans="1:18" s="403" customFormat="1" ht="17.55" customHeight="1" x14ac:dyDescent="0.3">
      <c r="A229" s="464"/>
      <c r="B229" s="166"/>
      <c r="C229" s="161"/>
      <c r="D229" s="161"/>
      <c r="E229" s="404"/>
      <c r="F229" s="404"/>
      <c r="G229" s="404"/>
      <c r="H229" s="404"/>
      <c r="I229" s="405"/>
      <c r="J229" s="505"/>
      <c r="K229" s="458"/>
      <c r="L229" s="161"/>
      <c r="M229" s="404"/>
      <c r="N229" s="404"/>
      <c r="O229" s="404"/>
      <c r="P229" s="404"/>
      <c r="Q229" s="407"/>
      <c r="R229" s="450"/>
    </row>
    <row r="230" spans="1:18" s="403" customFormat="1" ht="17.55" customHeight="1" x14ac:dyDescent="0.3">
      <c r="A230" s="464"/>
      <c r="B230" s="166"/>
      <c r="C230" s="161"/>
      <c r="D230" s="161"/>
      <c r="E230" s="404"/>
      <c r="F230" s="404"/>
      <c r="G230" s="404"/>
      <c r="H230" s="404"/>
      <c r="I230" s="405"/>
      <c r="J230" s="505"/>
      <c r="K230" s="458"/>
      <c r="L230" s="161"/>
      <c r="M230" s="404"/>
      <c r="N230" s="404"/>
      <c r="O230" s="404"/>
      <c r="P230" s="404"/>
      <c r="Q230" s="407"/>
      <c r="R230" s="450"/>
    </row>
    <row r="231" spans="1:18" s="403" customFormat="1" ht="17.55" customHeight="1" x14ac:dyDescent="0.3">
      <c r="A231" s="464"/>
      <c r="B231" s="166"/>
      <c r="C231" s="161"/>
      <c r="D231" s="161"/>
      <c r="E231" s="404"/>
      <c r="F231" s="404"/>
      <c r="G231" s="404"/>
      <c r="H231" s="404"/>
      <c r="I231" s="405"/>
      <c r="J231" s="505"/>
      <c r="K231" s="458"/>
      <c r="L231" s="161"/>
      <c r="M231" s="404"/>
      <c r="N231" s="404"/>
      <c r="O231" s="404"/>
      <c r="P231" s="404"/>
      <c r="Q231" s="407"/>
      <c r="R231" s="450"/>
    </row>
    <row r="232" spans="1:18" s="403" customFormat="1" ht="17.55" customHeight="1" x14ac:dyDescent="0.3">
      <c r="A232" s="464"/>
      <c r="B232" s="166"/>
      <c r="C232" s="161"/>
      <c r="D232" s="161"/>
      <c r="E232" s="404"/>
      <c r="F232" s="404"/>
      <c r="G232" s="404"/>
      <c r="H232" s="404"/>
      <c r="I232" s="405"/>
      <c r="J232" s="505"/>
      <c r="K232" s="458"/>
      <c r="L232" s="161"/>
      <c r="M232" s="404"/>
      <c r="N232" s="404"/>
      <c r="O232" s="404"/>
      <c r="P232" s="404"/>
      <c r="Q232" s="407"/>
      <c r="R232" s="450"/>
    </row>
    <row r="233" spans="1:18" s="403" customFormat="1" ht="17.55" customHeight="1" x14ac:dyDescent="0.3">
      <c r="A233" s="464"/>
      <c r="B233" s="166"/>
      <c r="C233" s="161"/>
      <c r="D233" s="161"/>
      <c r="E233" s="404"/>
      <c r="F233" s="404"/>
      <c r="G233" s="404"/>
      <c r="H233" s="404"/>
      <c r="I233" s="405"/>
      <c r="J233" s="505"/>
      <c r="K233" s="458"/>
      <c r="L233" s="161"/>
      <c r="M233" s="404"/>
      <c r="N233" s="404"/>
      <c r="O233" s="404"/>
      <c r="P233" s="404"/>
      <c r="Q233" s="407"/>
      <c r="R233" s="450"/>
    </row>
    <row r="234" spans="1:18" s="403" customFormat="1" ht="17.55" customHeight="1" x14ac:dyDescent="0.3">
      <c r="A234" s="464"/>
      <c r="B234" s="166"/>
      <c r="C234" s="161"/>
      <c r="D234" s="161"/>
      <c r="E234" s="404"/>
      <c r="F234" s="404"/>
      <c r="G234" s="404"/>
      <c r="H234" s="404"/>
      <c r="I234" s="405"/>
      <c r="J234" s="505"/>
      <c r="K234" s="458"/>
      <c r="L234" s="161"/>
      <c r="M234" s="404"/>
      <c r="N234" s="404"/>
      <c r="O234" s="404"/>
      <c r="P234" s="404"/>
      <c r="Q234" s="407"/>
      <c r="R234" s="450"/>
    </row>
    <row r="235" spans="1:18" s="403" customFormat="1" ht="17.55" customHeight="1" x14ac:dyDescent="0.3">
      <c r="A235" s="464"/>
      <c r="B235" s="166"/>
      <c r="C235" s="161"/>
      <c r="D235" s="161"/>
      <c r="E235" s="404"/>
      <c r="F235" s="404"/>
      <c r="G235" s="404"/>
      <c r="H235" s="404"/>
      <c r="I235" s="405"/>
      <c r="J235" s="505"/>
      <c r="K235" s="458"/>
      <c r="L235" s="161"/>
      <c r="M235" s="404"/>
      <c r="N235" s="404"/>
      <c r="O235" s="404"/>
      <c r="P235" s="404"/>
      <c r="Q235" s="407"/>
      <c r="R235" s="450"/>
    </row>
    <row r="236" spans="1:18" s="403" customFormat="1" ht="17.55" customHeight="1" thickBot="1" x14ac:dyDescent="0.35">
      <c r="A236" s="464"/>
      <c r="B236" s="167"/>
      <c r="C236" s="163"/>
      <c r="D236" s="163"/>
      <c r="E236" s="408"/>
      <c r="F236" s="408"/>
      <c r="G236" s="408"/>
      <c r="H236" s="408"/>
      <c r="I236" s="409"/>
      <c r="J236" s="505"/>
      <c r="K236" s="459"/>
      <c r="L236" s="163"/>
      <c r="M236" s="408"/>
      <c r="N236" s="408"/>
      <c r="O236" s="408"/>
      <c r="P236" s="408"/>
      <c r="Q236" s="411"/>
      <c r="R236" s="450"/>
    </row>
    <row r="237" spans="1:18" s="432" customFormat="1" ht="18" customHeight="1" thickBot="1" x14ac:dyDescent="0.35">
      <c r="A237" s="464"/>
      <c r="B237" s="625" t="s">
        <v>171</v>
      </c>
      <c r="C237" s="626"/>
      <c r="D237" s="626"/>
      <c r="E237" s="413">
        <f>SUM(E227:E236)</f>
        <v>0</v>
      </c>
      <c r="F237" s="413">
        <f t="shared" ref="F237:H237" si="16">SUM(F227:F236)</f>
        <v>0</v>
      </c>
      <c r="G237" s="413">
        <f t="shared" si="16"/>
        <v>0</v>
      </c>
      <c r="H237" s="413">
        <f t="shared" si="16"/>
        <v>0</v>
      </c>
      <c r="I237" s="414" t="s">
        <v>172</v>
      </c>
      <c r="J237" s="415"/>
      <c r="K237" s="677" t="s">
        <v>171</v>
      </c>
      <c r="L237" s="626"/>
      <c r="M237" s="413">
        <f>SUM(M227:M236)</f>
        <v>0</v>
      </c>
      <c r="N237" s="413">
        <f t="shared" ref="N237:P237" si="17">SUM(N227:N236)</f>
        <v>0</v>
      </c>
      <c r="O237" s="413">
        <f t="shared" si="17"/>
        <v>0</v>
      </c>
      <c r="P237" s="413">
        <f t="shared" si="17"/>
        <v>0</v>
      </c>
      <c r="Q237" s="416" t="s">
        <v>172</v>
      </c>
      <c r="R237" s="417"/>
    </row>
    <row r="238" spans="1:18" s="432" customFormat="1" ht="20.95" customHeight="1" thickBot="1" x14ac:dyDescent="0.35">
      <c r="A238" s="464"/>
      <c r="B238" s="627"/>
      <c r="C238" s="628"/>
      <c r="D238" s="628"/>
      <c r="E238" s="462"/>
      <c r="F238" s="462"/>
      <c r="G238" s="462"/>
      <c r="H238" s="462"/>
      <c r="I238" s="421">
        <f>SUM(E237:H237)</f>
        <v>0</v>
      </c>
      <c r="J238" s="422"/>
      <c r="K238" s="678"/>
      <c r="L238" s="628"/>
      <c r="M238" s="420"/>
      <c r="N238" s="420"/>
      <c r="O238" s="420"/>
      <c r="P238" s="420"/>
      <c r="Q238" s="423">
        <f>SUM(M237:P237)</f>
        <v>0</v>
      </c>
      <c r="R238" s="417"/>
    </row>
    <row r="239" spans="1:18" s="432" customFormat="1" ht="12.95" customHeight="1" x14ac:dyDescent="0.3">
      <c r="A239" s="426"/>
      <c r="B239" s="427"/>
      <c r="C239" s="428"/>
      <c r="D239" s="428"/>
      <c r="E239" s="426"/>
      <c r="F239" s="426"/>
      <c r="G239" s="426"/>
      <c r="H239" s="426"/>
      <c r="I239" s="428"/>
      <c r="J239" s="429"/>
      <c r="K239" s="430"/>
      <c r="L239" s="428"/>
      <c r="M239" s="426"/>
      <c r="N239" s="426"/>
      <c r="O239" s="426"/>
      <c r="P239" s="426"/>
      <c r="Q239" s="428"/>
      <c r="R239" s="431"/>
    </row>
    <row r="240" spans="1:18" s="438" customFormat="1" ht="3.95" customHeight="1" x14ac:dyDescent="0.3">
      <c r="A240" s="433"/>
      <c r="B240" s="434"/>
      <c r="C240" s="435"/>
      <c r="D240" s="435"/>
      <c r="E240" s="433"/>
      <c r="F240" s="433"/>
      <c r="G240" s="433"/>
      <c r="H240" s="433"/>
      <c r="I240" s="435"/>
      <c r="J240" s="436"/>
      <c r="K240" s="437"/>
      <c r="L240" s="435"/>
      <c r="M240" s="433"/>
      <c r="N240" s="433"/>
      <c r="O240" s="433"/>
      <c r="P240" s="433"/>
      <c r="Q240" s="435"/>
      <c r="R240" s="431"/>
    </row>
    <row r="241" spans="1:18" s="432" customFormat="1" ht="12.95" customHeight="1" thickBot="1" x14ac:dyDescent="0.35">
      <c r="A241" s="426"/>
      <c r="B241" s="439"/>
      <c r="C241" s="428"/>
      <c r="D241" s="428"/>
      <c r="E241" s="426"/>
      <c r="F241" s="426"/>
      <c r="G241" s="426"/>
      <c r="H241" s="426"/>
      <c r="I241" s="428"/>
      <c r="J241" s="429"/>
      <c r="K241" s="430"/>
      <c r="L241" s="428"/>
      <c r="M241" s="426"/>
      <c r="N241" s="426"/>
      <c r="O241" s="426"/>
      <c r="P241" s="426"/>
      <c r="Q241" s="428"/>
      <c r="R241" s="431"/>
    </row>
    <row r="242" spans="1:18" s="451" customFormat="1" ht="57.8" customHeight="1" thickBot="1" x14ac:dyDescent="0.35">
      <c r="A242" s="440"/>
      <c r="B242" s="441" t="str">
        <f>$B$8</f>
        <v>Portrait de la présence numérique 
du projet au moment du dépôt</v>
      </c>
      <c r="C242" s="442" t="str">
        <f>$C$8</f>
        <v>Type de contenu</v>
      </c>
      <c r="D242" s="442" t="str">
        <f>$D$8</f>
        <v>Lien vers la chaîne, site, 
profil, etc.</v>
      </c>
      <c r="E242" s="443" t="s">
        <v>22</v>
      </c>
      <c r="F242" s="444" t="s">
        <v>24</v>
      </c>
      <c r="G242" s="646" t="str">
        <f>$G$8</f>
        <v>Publics</v>
      </c>
      <c r="H242" s="647"/>
      <c r="I242" s="445"/>
      <c r="J242" s="445"/>
      <c r="K242" s="446" t="str">
        <f>$K$8</f>
        <v>Portrait de la présence numérique 
du projet au moment du rapport d'utilisation</v>
      </c>
      <c r="L242" s="447" t="str">
        <f>$L$8</f>
        <v>Type de contenu</v>
      </c>
      <c r="M242" s="447" t="str">
        <f>$M$8</f>
        <v>Lien vers la chaîne, site, profil, etc.</v>
      </c>
      <c r="N242" s="448" t="str">
        <f>$N$8</f>
        <v>Audience en date du rapport de clôture</v>
      </c>
      <c r="O242" s="449" t="str">
        <f>$O$8</f>
        <v>Lien vers un contenu représentatif</v>
      </c>
      <c r="P242" s="679" t="str">
        <f>$P$8</f>
        <v>Précisions, commentaires</v>
      </c>
      <c r="Q242" s="680"/>
      <c r="R242" s="450"/>
    </row>
    <row r="243" spans="1:18" s="307" customFormat="1" ht="17.55" customHeight="1" x14ac:dyDescent="0.3">
      <c r="A243" s="440"/>
      <c r="B243" s="629" t="str">
        <f>IF(Sommaire!C100="","",Sommaire!C100)</f>
        <v/>
      </c>
      <c r="C243" s="374" t="s">
        <v>173</v>
      </c>
      <c r="D243" s="377"/>
      <c r="E243" s="376"/>
      <c r="F243" s="377"/>
      <c r="G243" s="637"/>
      <c r="H243" s="672"/>
      <c r="I243" s="445"/>
      <c r="J243" s="445"/>
      <c r="K243" s="681" t="str">
        <f>Projets!B243</f>
        <v/>
      </c>
      <c r="L243" s="455" t="str">
        <f>IF(Projets!C243="","",Projets!C243)</f>
        <v>**Sélectionnez**</v>
      </c>
      <c r="M243" s="455" t="str">
        <f>IF(Projets!D243="","",Projets!D243)</f>
        <v/>
      </c>
      <c r="N243" s="376"/>
      <c r="O243" s="377"/>
      <c r="P243" s="637"/>
      <c r="Q243" s="638"/>
      <c r="R243" s="450"/>
    </row>
    <row r="244" spans="1:18" s="307" customFormat="1" ht="17.55" customHeight="1" x14ac:dyDescent="0.3">
      <c r="A244" s="440"/>
      <c r="B244" s="630"/>
      <c r="C244" s="374"/>
      <c r="D244" s="375"/>
      <c r="E244" s="376"/>
      <c r="F244" s="375"/>
      <c r="G244" s="621"/>
      <c r="H244" s="622"/>
      <c r="I244" s="445"/>
      <c r="J244" s="445"/>
      <c r="K244" s="682"/>
      <c r="L244" s="455" t="str">
        <f>IF(Projets!C244="","",Projets!C244)</f>
        <v/>
      </c>
      <c r="M244" s="455" t="str">
        <f>IF(Projets!D244="","",Projets!D244)</f>
        <v/>
      </c>
      <c r="N244" s="376"/>
      <c r="O244" s="375"/>
      <c r="P244" s="621"/>
      <c r="Q244" s="639"/>
      <c r="R244" s="450"/>
    </row>
    <row r="245" spans="1:18" s="307" customFormat="1" ht="17.55" customHeight="1" x14ac:dyDescent="0.3">
      <c r="A245" s="440"/>
      <c r="B245" s="630"/>
      <c r="C245" s="374"/>
      <c r="D245" s="375"/>
      <c r="E245" s="376"/>
      <c r="F245" s="375"/>
      <c r="G245" s="621"/>
      <c r="H245" s="622"/>
      <c r="I245" s="445"/>
      <c r="J245" s="445"/>
      <c r="K245" s="682"/>
      <c r="L245" s="455" t="str">
        <f>IF(Projets!C245="","",Projets!C245)</f>
        <v/>
      </c>
      <c r="M245" s="455" t="str">
        <f>IF(Projets!D245="","",Projets!D245)</f>
        <v/>
      </c>
      <c r="N245" s="376"/>
      <c r="O245" s="375"/>
      <c r="P245" s="621"/>
      <c r="Q245" s="639"/>
      <c r="R245" s="450"/>
    </row>
    <row r="246" spans="1:18" s="307" customFormat="1" ht="17.55" customHeight="1" x14ac:dyDescent="0.3">
      <c r="A246" s="440"/>
      <c r="B246" s="630"/>
      <c r="C246" s="374"/>
      <c r="D246" s="375"/>
      <c r="E246" s="376"/>
      <c r="F246" s="375"/>
      <c r="G246" s="621"/>
      <c r="H246" s="622"/>
      <c r="I246" s="445"/>
      <c r="J246" s="445"/>
      <c r="K246" s="682"/>
      <c r="L246" s="455" t="str">
        <f>IF(Projets!C246="","",Projets!C246)</f>
        <v/>
      </c>
      <c r="M246" s="455" t="str">
        <f>IF(Projets!D246="","",Projets!D246)</f>
        <v/>
      </c>
      <c r="N246" s="376"/>
      <c r="O246" s="375"/>
      <c r="P246" s="621"/>
      <c r="Q246" s="639"/>
      <c r="R246" s="450"/>
    </row>
    <row r="247" spans="1:18" s="307" customFormat="1" ht="17.55" customHeight="1" x14ac:dyDescent="0.3">
      <c r="A247" s="440"/>
      <c r="B247" s="630"/>
      <c r="C247" s="374"/>
      <c r="D247" s="379"/>
      <c r="E247" s="376"/>
      <c r="F247" s="379"/>
      <c r="G247" s="640"/>
      <c r="H247" s="676"/>
      <c r="I247" s="445"/>
      <c r="J247" s="445"/>
      <c r="K247" s="682"/>
      <c r="L247" s="455" t="str">
        <f>IF(Projets!C247="","",Projets!C247)</f>
        <v/>
      </c>
      <c r="M247" s="455" t="str">
        <f>IF(Projets!D247="","",Projets!D247)</f>
        <v/>
      </c>
      <c r="N247" s="376"/>
      <c r="O247" s="379"/>
      <c r="P247" s="640"/>
      <c r="Q247" s="641"/>
      <c r="R247" s="450"/>
    </row>
    <row r="248" spans="1:18" s="307" customFormat="1" ht="17.55" customHeight="1" thickBot="1" x14ac:dyDescent="0.35">
      <c r="A248" s="440"/>
      <c r="B248" s="631"/>
      <c r="C248" s="380"/>
      <c r="D248" s="381"/>
      <c r="E248" s="382"/>
      <c r="F248" s="381"/>
      <c r="G248" s="642"/>
      <c r="H248" s="675"/>
      <c r="I248" s="445"/>
      <c r="J248" s="445"/>
      <c r="K248" s="683"/>
      <c r="L248" s="472" t="str">
        <f>IF(Projets!C248="","",Projets!C248)</f>
        <v/>
      </c>
      <c r="M248" s="472" t="str">
        <f>IF(Projets!D248="","",Projets!D248)</f>
        <v/>
      </c>
      <c r="N248" s="382"/>
      <c r="O248" s="381"/>
      <c r="P248" s="642"/>
      <c r="Q248" s="643"/>
      <c r="R248" s="450"/>
    </row>
    <row r="249" spans="1:18" s="308" customFormat="1" ht="6.05" customHeight="1" thickTop="1" thickBot="1" x14ac:dyDescent="0.35">
      <c r="A249" s="440"/>
      <c r="B249" s="123"/>
      <c r="C249" s="148"/>
      <c r="D249" s="148"/>
      <c r="E249"/>
      <c r="F249"/>
      <c r="G249"/>
      <c r="H249"/>
      <c r="I249" s="148"/>
      <c r="J249" s="429"/>
      <c r="K249" s="337"/>
      <c r="L249" s="148"/>
      <c r="M249"/>
      <c r="N249"/>
      <c r="O249"/>
      <c r="P249"/>
      <c r="Q249" s="148"/>
      <c r="R249" s="431"/>
    </row>
    <row r="250" spans="1:18" s="476" customFormat="1" ht="39.950000000000003" customHeight="1" thickBot="1" x14ac:dyDescent="0.35">
      <c r="A250" s="496"/>
      <c r="B250" s="384" t="str">
        <f>B224</f>
        <v>Plan d'action :</v>
      </c>
      <c r="C250" s="473" t="str">
        <f>B243</f>
        <v/>
      </c>
      <c r="D250" s="474"/>
      <c r="E250" s="648" t="s">
        <v>160</v>
      </c>
      <c r="F250" s="648"/>
      <c r="G250" s="648"/>
      <c r="H250" s="648"/>
      <c r="I250" s="385"/>
      <c r="J250" s="503"/>
      <c r="K250" s="475" t="s">
        <v>161</v>
      </c>
      <c r="L250" s="387" t="str">
        <f>B243</f>
        <v/>
      </c>
      <c r="M250" s="658" t="s">
        <v>162</v>
      </c>
      <c r="N250" s="658"/>
      <c r="O250" s="658"/>
      <c r="P250" s="658"/>
      <c r="Q250" s="388"/>
      <c r="R250" s="511"/>
    </row>
    <row r="251" spans="1:18" s="307" customFormat="1" ht="25.05" customHeight="1" thickBot="1" x14ac:dyDescent="0.35">
      <c r="A251" s="440"/>
      <c r="B251" s="644" t="s">
        <v>29</v>
      </c>
      <c r="C251" s="659" t="s">
        <v>31</v>
      </c>
      <c r="D251" s="661" t="s">
        <v>33</v>
      </c>
      <c r="E251" s="663" t="s">
        <v>35</v>
      </c>
      <c r="F251" s="664"/>
      <c r="G251" s="664"/>
      <c r="H251" s="665"/>
      <c r="I251" s="389"/>
      <c r="J251" s="503"/>
      <c r="K251" s="673" t="s">
        <v>175</v>
      </c>
      <c r="L251" s="651" t="s">
        <v>176</v>
      </c>
      <c r="M251" s="653" t="s">
        <v>165</v>
      </c>
      <c r="N251" s="654"/>
      <c r="O251" s="654"/>
      <c r="P251" s="655"/>
      <c r="Q251" s="390"/>
      <c r="R251" s="450"/>
    </row>
    <row r="252" spans="1:18" s="307" customFormat="1" ht="65.45" customHeight="1" thickBot="1" x14ac:dyDescent="0.35">
      <c r="A252" s="497">
        <v>10</v>
      </c>
      <c r="B252" s="645"/>
      <c r="C252" s="660"/>
      <c r="D252" s="662"/>
      <c r="E252" s="391" t="s">
        <v>166</v>
      </c>
      <c r="F252" s="392" t="s">
        <v>167</v>
      </c>
      <c r="G252" s="392" t="s">
        <v>168</v>
      </c>
      <c r="H252" s="393" t="s">
        <v>169</v>
      </c>
      <c r="I252" s="394" t="s">
        <v>158</v>
      </c>
      <c r="J252" s="504"/>
      <c r="K252" s="674"/>
      <c r="L252" s="652"/>
      <c r="M252" s="395" t="s">
        <v>166</v>
      </c>
      <c r="N252" s="396" t="s">
        <v>167</v>
      </c>
      <c r="O252" s="396" t="s">
        <v>168</v>
      </c>
      <c r="P252" s="397" t="s">
        <v>170</v>
      </c>
      <c r="Q252" s="398" t="s">
        <v>158</v>
      </c>
      <c r="R252" s="450"/>
    </row>
    <row r="253" spans="1:18" s="453" customFormat="1" ht="17.55" customHeight="1" x14ac:dyDescent="0.3">
      <c r="A253" s="440"/>
      <c r="B253" s="165" t="s">
        <v>159</v>
      </c>
      <c r="C253" s="159"/>
      <c r="D253" s="159"/>
      <c r="E253" s="399"/>
      <c r="F253" s="399"/>
      <c r="G253" s="399"/>
      <c r="H253" s="399"/>
      <c r="I253" s="400"/>
      <c r="J253" s="505"/>
      <c r="K253" s="457" t="s">
        <v>159</v>
      </c>
      <c r="L253" s="159"/>
      <c r="M253" s="399"/>
      <c r="N253" s="399"/>
      <c r="O253" s="399"/>
      <c r="P253" s="399"/>
      <c r="Q253" s="402"/>
      <c r="R253" s="450"/>
    </row>
    <row r="254" spans="1:18" s="453" customFormat="1" ht="17.55" customHeight="1" x14ac:dyDescent="0.3">
      <c r="A254" s="440"/>
      <c r="B254" s="166"/>
      <c r="C254" s="161"/>
      <c r="D254" s="161"/>
      <c r="E254" s="404"/>
      <c r="F254" s="404"/>
      <c r="G254" s="404"/>
      <c r="H254" s="404"/>
      <c r="I254" s="405"/>
      <c r="J254" s="505"/>
      <c r="K254" s="458"/>
      <c r="L254" s="161"/>
      <c r="M254" s="404"/>
      <c r="N254" s="404"/>
      <c r="O254" s="404"/>
      <c r="P254" s="404"/>
      <c r="Q254" s="407"/>
      <c r="R254" s="450"/>
    </row>
    <row r="255" spans="1:18" s="453" customFormat="1" ht="17.55" customHeight="1" x14ac:dyDescent="0.3">
      <c r="A255" s="440"/>
      <c r="B255" s="166"/>
      <c r="C255" s="161"/>
      <c r="D255" s="161"/>
      <c r="E255" s="404"/>
      <c r="F255" s="404"/>
      <c r="G255" s="404"/>
      <c r="H255" s="404"/>
      <c r="I255" s="405"/>
      <c r="J255" s="505"/>
      <c r="K255" s="458"/>
      <c r="L255" s="161"/>
      <c r="M255" s="404"/>
      <c r="N255" s="404"/>
      <c r="O255" s="404"/>
      <c r="P255" s="404"/>
      <c r="Q255" s="407"/>
      <c r="R255" s="450"/>
    </row>
    <row r="256" spans="1:18" s="453" customFormat="1" ht="17.55" customHeight="1" x14ac:dyDescent="0.3">
      <c r="A256" s="440"/>
      <c r="B256" s="166"/>
      <c r="C256" s="161"/>
      <c r="D256" s="161"/>
      <c r="E256" s="404"/>
      <c r="F256" s="404"/>
      <c r="G256" s="404"/>
      <c r="H256" s="404"/>
      <c r="I256" s="405"/>
      <c r="J256" s="505"/>
      <c r="K256" s="458"/>
      <c r="L256" s="161"/>
      <c r="M256" s="404"/>
      <c r="N256" s="404"/>
      <c r="O256" s="404"/>
      <c r="P256" s="404"/>
      <c r="Q256" s="407"/>
      <c r="R256" s="450"/>
    </row>
    <row r="257" spans="1:18" s="453" customFormat="1" ht="17.55" customHeight="1" x14ac:dyDescent="0.3">
      <c r="A257" s="440"/>
      <c r="B257" s="166"/>
      <c r="C257" s="161"/>
      <c r="D257" s="161"/>
      <c r="E257" s="404"/>
      <c r="F257" s="404"/>
      <c r="G257" s="404"/>
      <c r="H257" s="404"/>
      <c r="I257" s="405"/>
      <c r="J257" s="505"/>
      <c r="K257" s="458"/>
      <c r="L257" s="161"/>
      <c r="M257" s="404"/>
      <c r="N257" s="404"/>
      <c r="O257" s="404"/>
      <c r="P257" s="404"/>
      <c r="Q257" s="407"/>
      <c r="R257" s="450"/>
    </row>
    <row r="258" spans="1:18" s="453" customFormat="1" ht="17.55" customHeight="1" x14ac:dyDescent="0.3">
      <c r="A258" s="440"/>
      <c r="B258" s="166"/>
      <c r="C258" s="161"/>
      <c r="D258" s="161"/>
      <c r="E258" s="404"/>
      <c r="F258" s="404"/>
      <c r="G258" s="404"/>
      <c r="H258" s="404"/>
      <c r="I258" s="405"/>
      <c r="J258" s="505"/>
      <c r="K258" s="458"/>
      <c r="L258" s="161"/>
      <c r="M258" s="404"/>
      <c r="N258" s="404"/>
      <c r="O258" s="404"/>
      <c r="P258" s="404"/>
      <c r="Q258" s="407"/>
      <c r="R258" s="450"/>
    </row>
    <row r="259" spans="1:18" s="453" customFormat="1" ht="17.55" customHeight="1" x14ac:dyDescent="0.3">
      <c r="A259" s="440"/>
      <c r="B259" s="166"/>
      <c r="C259" s="161"/>
      <c r="D259" s="161"/>
      <c r="E259" s="404"/>
      <c r="F259" s="404"/>
      <c r="G259" s="404"/>
      <c r="H259" s="404"/>
      <c r="I259" s="405"/>
      <c r="J259" s="505"/>
      <c r="K259" s="458"/>
      <c r="L259" s="161"/>
      <c r="M259" s="404"/>
      <c r="N259" s="404"/>
      <c r="O259" s="404"/>
      <c r="P259" s="404"/>
      <c r="Q259" s="407"/>
      <c r="R259" s="450"/>
    </row>
    <row r="260" spans="1:18" s="453" customFormat="1" ht="17.55" customHeight="1" x14ac:dyDescent="0.3">
      <c r="A260" s="440"/>
      <c r="B260" s="166"/>
      <c r="C260" s="161"/>
      <c r="D260" s="161"/>
      <c r="E260" s="404"/>
      <c r="F260" s="404"/>
      <c r="G260" s="404"/>
      <c r="H260" s="404"/>
      <c r="I260" s="405"/>
      <c r="J260" s="505"/>
      <c r="K260" s="458"/>
      <c r="L260" s="161"/>
      <c r="M260" s="404"/>
      <c r="N260" s="404"/>
      <c r="O260" s="404"/>
      <c r="P260" s="404"/>
      <c r="Q260" s="407"/>
      <c r="R260" s="450"/>
    </row>
    <row r="261" spans="1:18" s="453" customFormat="1" ht="17.55" customHeight="1" x14ac:dyDescent="0.3">
      <c r="A261" s="440"/>
      <c r="B261" s="166"/>
      <c r="C261" s="161"/>
      <c r="D261" s="161"/>
      <c r="E261" s="404"/>
      <c r="F261" s="404"/>
      <c r="G261" s="404"/>
      <c r="H261" s="404"/>
      <c r="I261" s="405"/>
      <c r="J261" s="505"/>
      <c r="K261" s="458"/>
      <c r="L261" s="161"/>
      <c r="M261" s="404"/>
      <c r="N261" s="404"/>
      <c r="O261" s="404"/>
      <c r="P261" s="404"/>
      <c r="Q261" s="407"/>
      <c r="R261" s="450"/>
    </row>
    <row r="262" spans="1:18" s="453" customFormat="1" ht="17.55" customHeight="1" thickBot="1" x14ac:dyDescent="0.35">
      <c r="A262" s="440"/>
      <c r="B262" s="167"/>
      <c r="C262" s="163"/>
      <c r="D262" s="163"/>
      <c r="E262" s="408"/>
      <c r="F262" s="408"/>
      <c r="G262" s="408"/>
      <c r="H262" s="408"/>
      <c r="I262" s="409"/>
      <c r="J262" s="505"/>
      <c r="K262" s="459"/>
      <c r="L262" s="163"/>
      <c r="M262" s="408"/>
      <c r="N262" s="408"/>
      <c r="O262" s="408"/>
      <c r="P262" s="408"/>
      <c r="Q262" s="411"/>
      <c r="R262" s="450"/>
    </row>
    <row r="263" spans="1:18" s="451" customFormat="1" ht="18" customHeight="1" thickBot="1" x14ac:dyDescent="0.35">
      <c r="A263" s="460"/>
      <c r="B263" s="625" t="s">
        <v>171</v>
      </c>
      <c r="C263" s="626"/>
      <c r="D263" s="626"/>
      <c r="E263" s="413">
        <f>SUM(E253:E262)</f>
        <v>0</v>
      </c>
      <c r="F263" s="413">
        <f t="shared" ref="F263:H263" si="18">SUM(F253:F262)</f>
        <v>0</v>
      </c>
      <c r="G263" s="413">
        <f t="shared" si="18"/>
        <v>0</v>
      </c>
      <c r="H263" s="413">
        <f t="shared" si="18"/>
        <v>0</v>
      </c>
      <c r="I263" s="414" t="s">
        <v>172</v>
      </c>
      <c r="J263" s="415"/>
      <c r="K263" s="677" t="s">
        <v>171</v>
      </c>
      <c r="L263" s="626"/>
      <c r="M263" s="413">
        <f>SUM(M253:M262)</f>
        <v>0</v>
      </c>
      <c r="N263" s="413">
        <f t="shared" ref="N263:P263" si="19">SUM(N253:N262)</f>
        <v>0</v>
      </c>
      <c r="O263" s="413">
        <f t="shared" si="19"/>
        <v>0</v>
      </c>
      <c r="P263" s="413">
        <f t="shared" si="19"/>
        <v>0</v>
      </c>
      <c r="Q263" s="416" t="s">
        <v>172</v>
      </c>
      <c r="R263" s="417"/>
    </row>
    <row r="264" spans="1:18" s="451" customFormat="1" ht="20.95" customHeight="1" thickBot="1" x14ac:dyDescent="0.35">
      <c r="A264" s="460"/>
      <c r="B264" s="627"/>
      <c r="C264" s="628"/>
      <c r="D264" s="628"/>
      <c r="E264" s="462"/>
      <c r="F264" s="462"/>
      <c r="G264" s="462"/>
      <c r="H264" s="462"/>
      <c r="I264" s="421">
        <f>SUM(E263:H263)</f>
        <v>0</v>
      </c>
      <c r="J264" s="422"/>
      <c r="K264" s="678"/>
      <c r="L264" s="628"/>
      <c r="M264" s="420"/>
      <c r="N264" s="420"/>
      <c r="O264" s="420"/>
      <c r="P264" s="420"/>
      <c r="Q264" s="423">
        <f>SUM(M263:P263)</f>
        <v>0</v>
      </c>
      <c r="R264" s="417"/>
    </row>
    <row r="265" spans="1:18" s="432" customFormat="1" ht="12.95" customHeight="1" x14ac:dyDescent="0.3">
      <c r="A265" s="478"/>
      <c r="B265" s="479"/>
      <c r="C265" s="480"/>
      <c r="D265" s="480"/>
      <c r="E265" s="481"/>
      <c r="F265" s="481"/>
      <c r="G265" s="481"/>
      <c r="H265" s="481"/>
      <c r="I265" s="482"/>
      <c r="J265" s="429"/>
      <c r="K265" s="483"/>
      <c r="L265" s="480"/>
      <c r="M265" s="481"/>
      <c r="N265" s="481"/>
      <c r="O265" s="481"/>
      <c r="P265" s="481"/>
      <c r="Q265" s="480"/>
      <c r="R265" s="484"/>
    </row>
    <row r="266" spans="1:18" s="438" customFormat="1" ht="6.05" customHeight="1" x14ac:dyDescent="0.3">
      <c r="A266" s="433"/>
      <c r="B266" s="434"/>
      <c r="C266" s="435"/>
      <c r="D266" s="435"/>
      <c r="E266" s="433"/>
      <c r="F266" s="433"/>
      <c r="G266" s="433"/>
      <c r="H266" s="433"/>
      <c r="I266" s="435"/>
      <c r="J266" s="485"/>
      <c r="K266" s="437"/>
      <c r="L266" s="435"/>
      <c r="M266" s="433"/>
      <c r="N266" s="433"/>
      <c r="O266" s="433"/>
      <c r="P266" s="433"/>
      <c r="Q266" s="435"/>
      <c r="R266" s="431"/>
    </row>
    <row r="267" spans="1:18" s="432" customFormat="1" ht="12.95" customHeight="1" x14ac:dyDescent="0.3">
      <c r="A267" s="486"/>
      <c r="B267" s="487"/>
      <c r="C267" s="488"/>
      <c r="D267" s="488"/>
      <c r="E267" s="489"/>
      <c r="F267" s="489"/>
      <c r="G267" s="489"/>
      <c r="H267" s="489"/>
      <c r="I267" s="488"/>
      <c r="J267" s="490"/>
      <c r="K267" s="491"/>
      <c r="L267" s="488"/>
      <c r="M267" s="489"/>
      <c r="N267" s="489"/>
      <c r="O267" s="489"/>
      <c r="P267" s="489"/>
      <c r="Q267" s="488"/>
      <c r="R267" s="484"/>
    </row>
    <row r="268" spans="1:18" s="234" customFormat="1" ht="37.35" hidden="1" x14ac:dyDescent="0.3">
      <c r="A268" s="450"/>
      <c r="B268" s="306"/>
      <c r="C268" s="309"/>
      <c r="D268" s="686" t="s">
        <v>171</v>
      </c>
      <c r="E268" s="311" t="s">
        <v>178</v>
      </c>
      <c r="F268" s="311" t="s">
        <v>179</v>
      </c>
      <c r="G268" s="311" t="s">
        <v>180</v>
      </c>
      <c r="H268" s="312" t="s">
        <v>170</v>
      </c>
      <c r="I268" s="304"/>
      <c r="J268" s="507"/>
      <c r="K268" s="341"/>
      <c r="L268" s="686" t="s">
        <v>171</v>
      </c>
      <c r="M268" s="311" t="s">
        <v>178</v>
      </c>
      <c r="N268" s="311" t="s">
        <v>167</v>
      </c>
      <c r="O268" s="311" t="s">
        <v>180</v>
      </c>
      <c r="P268" s="312" t="s">
        <v>170</v>
      </c>
      <c r="Q268" s="304"/>
      <c r="R268" s="484"/>
    </row>
    <row r="269" spans="1:18" s="234" customFormat="1" hidden="1" x14ac:dyDescent="0.3">
      <c r="A269" s="450"/>
      <c r="B269" s="306"/>
      <c r="C269" s="304"/>
      <c r="D269" s="686"/>
      <c r="E269" s="313">
        <f t="shared" ref="E269:H269" si="20">(E29+E55+E81+E107+E133+E159+E185+E211+E237+E263)</f>
        <v>0</v>
      </c>
      <c r="F269" s="313">
        <f t="shared" si="20"/>
        <v>0</v>
      </c>
      <c r="G269" s="313">
        <f t="shared" si="20"/>
        <v>0</v>
      </c>
      <c r="H269" s="313">
        <f t="shared" si="20"/>
        <v>0</v>
      </c>
      <c r="I269" s="313"/>
      <c r="J269" s="508"/>
      <c r="K269" s="341"/>
      <c r="L269" s="686"/>
      <c r="M269" s="313">
        <f t="shared" ref="M269:P269" si="21">(M29+M55+M81+M107+M133+M159+M185+M211+M237+M263)</f>
        <v>0</v>
      </c>
      <c r="N269" s="313">
        <f t="shared" si="21"/>
        <v>0</v>
      </c>
      <c r="O269" s="313">
        <f t="shared" si="21"/>
        <v>0</v>
      </c>
      <c r="P269" s="313">
        <f t="shared" si="21"/>
        <v>0</v>
      </c>
      <c r="Q269" s="304"/>
      <c r="R269" s="484"/>
    </row>
    <row r="270" spans="1:18" s="234" customFormat="1" hidden="1" x14ac:dyDescent="0.3">
      <c r="A270" s="450"/>
      <c r="B270" s="306"/>
      <c r="C270" s="310" t="s">
        <v>181</v>
      </c>
      <c r="D270" s="314">
        <f>SUMIF($B$19:$B$28,$C270,E$19:H$28) +
SUMIF($B$45:$B$54,$C270,E$45:H$54) +
SUMIF($B$71:$B$80,$C270,E$71:H$80) +
SUMIF($B$97:$B$106,$C270,E$97:H$106) +
SUMIF($B$123:$B$132,$C270,E$123:H$132) +
SUMIF($B$149:$B$158,$C270,E$149:H$158) +
SUMIF($B$175:$B$184,$C270,E$175:H$184) +
SUMIF($B$201:$B$210,$C270,E$201:H$210) +
SUMIF($B$227:$B$236,$C270,E$227:H$236) +
SUMIF($B$253:$B$262,$C270,E$253:H$262)</f>
        <v>0</v>
      </c>
      <c r="E270" s="313"/>
      <c r="F270" s="313"/>
      <c r="G270" s="313"/>
      <c r="H270" s="313"/>
      <c r="I270" s="313"/>
      <c r="J270" s="508"/>
      <c r="K270" s="342" t="s">
        <v>181</v>
      </c>
      <c r="L270" s="314">
        <f>SUMIF($B$19:$B$28,$C$270,M$19:P$28) +
SUMIF($B$45:$B$54,$C$270,M$45:P$54) +
SUMIF($B$71:$B$80,$C$270,M$71:P$80) +
SUMIF($B$97:$B$106,$C$270,M$97:P$106) +
SUMIF($B$123:$B$132,$C$270,M$123:P$132) +
SUMIF($B$149:$B$158,$C$270,M$149:P$158) +
SUMIF($B$175:$B$184,$C$270,M$175:P$184) +
SUMIF($B$201:$B$210,$C$270,M$201:P$210) +
SUMIF($B$227:$B$236,$C$270,M$227:P$236) +
SUMIF($B$253:$B$262,$C$270,M$253:P$262)</f>
        <v>0</v>
      </c>
      <c r="M270" s="313"/>
      <c r="N270" s="313"/>
      <c r="O270" s="313"/>
      <c r="P270" s="313"/>
      <c r="Q270" s="304"/>
      <c r="R270" s="484"/>
    </row>
    <row r="271" spans="1:18" s="234" customFormat="1" hidden="1" x14ac:dyDescent="0.3">
      <c r="A271" s="450"/>
      <c r="B271" s="306"/>
      <c r="C271" s="310" t="s">
        <v>182</v>
      </c>
      <c r="D271" s="314">
        <f t="shared" ref="D271:D275" si="22">SUMIF($B$19:$B$28,$C271,E$19:H$28) +
SUMIF($B$45:$B$54,$C271,E$45:H$54) +
SUMIF($B$71:$B$80,$C271,E$71:H$80) +
SUMIF($B$97:$B$106,$C271,E$97:H$106) +
SUMIF($B$123:$B$132,$C271,E$123:H$132) +
SUMIF($B$149:$B$158,$C271,E$149:H$158) +
SUMIF($B$175:$B$184,$C271,E$175:H$184) +
SUMIF($B$201:$B$210,$C271,E$201:H$210) +
SUMIF($B$227:$B$236,$C271,E$227:H$236) +
SUMIF($B$253:$B$262,$C271,E$253:H$262)</f>
        <v>0</v>
      </c>
      <c r="E271" s="313"/>
      <c r="F271" s="313"/>
      <c r="G271" s="313"/>
      <c r="H271" s="313"/>
      <c r="I271" s="313"/>
      <c r="J271" s="508"/>
      <c r="K271" s="342" t="s">
        <v>182</v>
      </c>
      <c r="L271" s="314">
        <f t="shared" ref="L271:L275" si="23">SUMIF($B$19:$B$28,$C$270,M$19:P$28) +
SUMIF($B$45:$B$54,$C$270,M$45:P$54) +
SUMIF($B$71:$B$80,$C$270,M$71:P$80) +
SUMIF($B$97:$B$106,$C$270,M$97:P$106) +
SUMIF($B$123:$B$132,$C$270,M$123:P$132) +
SUMIF($B$149:$B$158,$C$270,M$149:P$158) +
SUMIF($B$175:$B$184,$C$270,M$175:P$184) +
SUMIF($B$201:$B$210,$C$270,M$201:P$210) +
SUMIF($B$227:$B$236,$C$270,M$227:P$236) +
SUMIF($B$253:$B$262,$C$270,M$253:P$262)</f>
        <v>0</v>
      </c>
      <c r="M271" s="313"/>
      <c r="N271" s="313"/>
      <c r="O271" s="313"/>
      <c r="P271" s="313"/>
      <c r="Q271" s="304"/>
      <c r="R271" s="484"/>
    </row>
    <row r="272" spans="1:18" s="234" customFormat="1" hidden="1" x14ac:dyDescent="0.3">
      <c r="A272" s="450"/>
      <c r="B272" s="306"/>
      <c r="C272" s="310" t="s">
        <v>183</v>
      </c>
      <c r="D272" s="314">
        <f t="shared" si="22"/>
        <v>0</v>
      </c>
      <c r="E272" s="313"/>
      <c r="F272" s="313"/>
      <c r="G272" s="313"/>
      <c r="H272" s="313"/>
      <c r="I272" s="313"/>
      <c r="J272" s="508"/>
      <c r="K272" s="342" t="s">
        <v>183</v>
      </c>
      <c r="L272" s="314">
        <f t="shared" si="23"/>
        <v>0</v>
      </c>
      <c r="M272" s="313"/>
      <c r="N272" s="313"/>
      <c r="O272" s="313"/>
      <c r="P272" s="313"/>
      <c r="Q272" s="304"/>
      <c r="R272" s="484"/>
    </row>
    <row r="273" spans="1:18" s="234" customFormat="1" ht="30.15" hidden="1" x14ac:dyDescent="0.3">
      <c r="A273" s="450"/>
      <c r="B273" s="306"/>
      <c r="C273" s="310" t="s">
        <v>184</v>
      </c>
      <c r="D273" s="314">
        <f t="shared" si="22"/>
        <v>0</v>
      </c>
      <c r="F273" s="313"/>
      <c r="G273" s="313"/>
      <c r="H273" s="313"/>
      <c r="I273" s="313"/>
      <c r="J273" s="508"/>
      <c r="K273" s="342" t="s">
        <v>184</v>
      </c>
      <c r="L273" s="314">
        <f t="shared" si="23"/>
        <v>0</v>
      </c>
      <c r="M273" s="313"/>
      <c r="N273" s="313"/>
      <c r="O273" s="313"/>
      <c r="P273" s="313"/>
      <c r="Q273" s="304"/>
      <c r="R273" s="484"/>
    </row>
    <row r="274" spans="1:18" s="234" customFormat="1" hidden="1" x14ac:dyDescent="0.3">
      <c r="A274" s="450"/>
      <c r="B274" s="306"/>
      <c r="C274" s="310" t="s">
        <v>185</v>
      </c>
      <c r="D274" s="314">
        <f t="shared" si="22"/>
        <v>0</v>
      </c>
      <c r="E274" s="313"/>
      <c r="F274" s="313"/>
      <c r="G274" s="313"/>
      <c r="H274" s="313"/>
      <c r="I274" s="313"/>
      <c r="J274" s="508"/>
      <c r="K274" s="342" t="s">
        <v>185</v>
      </c>
      <c r="L274" s="314">
        <f t="shared" si="23"/>
        <v>0</v>
      </c>
      <c r="M274" s="313"/>
      <c r="N274" s="313"/>
      <c r="O274" s="313"/>
      <c r="P274" s="313"/>
      <c r="Q274" s="304"/>
      <c r="R274" s="484"/>
    </row>
    <row r="275" spans="1:18" s="234" customFormat="1" hidden="1" x14ac:dyDescent="0.3">
      <c r="A275" s="450"/>
      <c r="B275" s="306"/>
      <c r="C275" s="310" t="s">
        <v>186</v>
      </c>
      <c r="D275" s="314">
        <f t="shared" si="22"/>
        <v>0</v>
      </c>
      <c r="E275" s="313"/>
      <c r="F275" s="313"/>
      <c r="G275" s="313"/>
      <c r="H275" s="313"/>
      <c r="I275" s="313"/>
      <c r="J275" s="508"/>
      <c r="K275" s="342" t="s">
        <v>186</v>
      </c>
      <c r="L275" s="314">
        <f t="shared" si="23"/>
        <v>0</v>
      </c>
      <c r="M275" s="313"/>
      <c r="N275" s="313"/>
      <c r="O275" s="313"/>
      <c r="P275" s="313"/>
      <c r="Q275" s="304"/>
      <c r="R275" s="484"/>
    </row>
    <row r="276" spans="1:18" s="234" customFormat="1" hidden="1" x14ac:dyDescent="0.3">
      <c r="A276" s="450"/>
      <c r="B276" s="306"/>
      <c r="C276" s="304"/>
      <c r="D276" s="304"/>
      <c r="E276" s="313"/>
      <c r="F276" s="313"/>
      <c r="G276" s="313"/>
      <c r="H276" s="313"/>
      <c r="I276" s="313"/>
      <c r="J276" s="508"/>
      <c r="K276" s="341"/>
      <c r="L276" s="304"/>
      <c r="Q276" s="304"/>
      <c r="R276" s="484"/>
    </row>
    <row r="277" spans="1:18" s="234" customFormat="1" ht="16.05" customHeight="1" x14ac:dyDescent="0.3">
      <c r="A277" s="450"/>
      <c r="B277" s="306"/>
      <c r="C277" s="304"/>
      <c r="D277" s="304"/>
      <c r="I277" s="304"/>
      <c r="J277" s="507"/>
      <c r="K277" s="341"/>
      <c r="L277" s="304"/>
      <c r="Q277" s="304"/>
      <c r="R277" s="484"/>
    </row>
    <row r="278" spans="1:18" s="234" customFormat="1" ht="16.05" customHeight="1" x14ac:dyDescent="0.3">
      <c r="A278" s="450"/>
      <c r="B278" s="306"/>
      <c r="C278" s="304"/>
      <c r="D278" s="304"/>
      <c r="I278" s="304"/>
      <c r="J278" s="507"/>
      <c r="K278" s="341"/>
      <c r="L278" s="304"/>
      <c r="Q278" s="304"/>
      <c r="R278" s="484"/>
    </row>
    <row r="279" spans="1:18" s="234" customFormat="1" ht="16.05" customHeight="1" x14ac:dyDescent="0.3">
      <c r="A279" s="450"/>
      <c r="B279" s="306"/>
      <c r="C279" s="304"/>
      <c r="D279" s="304"/>
      <c r="I279" s="304"/>
      <c r="J279" s="507"/>
      <c r="K279" s="341"/>
      <c r="L279" s="304"/>
      <c r="Q279" s="304"/>
      <c r="R279" s="484"/>
    </row>
    <row r="280" spans="1:18" s="234" customFormat="1" x14ac:dyDescent="0.3">
      <c r="A280" s="450"/>
      <c r="B280" s="306"/>
      <c r="C280" s="304"/>
      <c r="D280" s="304"/>
      <c r="I280" s="304"/>
      <c r="J280" s="507"/>
      <c r="K280" s="341"/>
      <c r="L280" s="304"/>
      <c r="Q280" s="304"/>
      <c r="R280" s="484"/>
    </row>
  </sheetData>
  <sheetProtection algorithmName="SHA-512" hashValue="hCDFkniT6AjSTkIg7KYUuL9E0OC0VGzzku4Sr67/AIbgNynaVNG2/9cOEv67UWexRFq2SWk02OrLSeaPn0nWsg==" saltValue="YTudrbuecS0gdPAjHIs9fg==" spinCount="100000" sheet="1" selectLockedCells="1"/>
  <mergeCells count="281">
    <mergeCell ref="B16:D16"/>
    <mergeCell ref="P195:Q195"/>
    <mergeCell ref="P196:Q196"/>
    <mergeCell ref="P216:Q216"/>
    <mergeCell ref="K217:K222"/>
    <mergeCell ref="P217:Q217"/>
    <mergeCell ref="P218:Q218"/>
    <mergeCell ref="P219:Q219"/>
    <mergeCell ref="P220:Q220"/>
    <mergeCell ref="P221:Q221"/>
    <mergeCell ref="P222:Q222"/>
    <mergeCell ref="K211:L212"/>
    <mergeCell ref="P34:Q34"/>
    <mergeCell ref="K35:K40"/>
    <mergeCell ref="P35:Q35"/>
    <mergeCell ref="P36:Q36"/>
    <mergeCell ref="P37:Q37"/>
    <mergeCell ref="P38:Q38"/>
    <mergeCell ref="P39:Q39"/>
    <mergeCell ref="P40:Q40"/>
    <mergeCell ref="P60:Q60"/>
    <mergeCell ref="K55:L56"/>
    <mergeCell ref="G61:H61"/>
    <mergeCell ref="G62:H62"/>
    <mergeCell ref="G63:H63"/>
    <mergeCell ref="G64:H64"/>
    <mergeCell ref="G65:H65"/>
    <mergeCell ref="D268:D269"/>
    <mergeCell ref="L268:L269"/>
    <mergeCell ref="G91:H91"/>
    <mergeCell ref="G92:H92"/>
    <mergeCell ref="G113:H113"/>
    <mergeCell ref="G114:H114"/>
    <mergeCell ref="G115:H115"/>
    <mergeCell ref="G116:H116"/>
    <mergeCell ref="G117:H117"/>
    <mergeCell ref="G118:H118"/>
    <mergeCell ref="G139:H139"/>
    <mergeCell ref="G164:H164"/>
    <mergeCell ref="K61:K66"/>
    <mergeCell ref="K87:K92"/>
    <mergeCell ref="K139:K144"/>
    <mergeCell ref="K165:K170"/>
    <mergeCell ref="K191:K196"/>
    <mergeCell ref="K263:L264"/>
    <mergeCell ref="G216:H216"/>
    <mergeCell ref="K185:L186"/>
    <mergeCell ref="G190:H190"/>
    <mergeCell ref="M250:P250"/>
    <mergeCell ref="B251:B252"/>
    <mergeCell ref="C251:C252"/>
    <mergeCell ref="D251:D252"/>
    <mergeCell ref="E251:H251"/>
    <mergeCell ref="K251:K252"/>
    <mergeCell ref="L251:L252"/>
    <mergeCell ref="M251:P251"/>
    <mergeCell ref="G242:H242"/>
    <mergeCell ref="B243:B248"/>
    <mergeCell ref="E250:H250"/>
    <mergeCell ref="G245:H245"/>
    <mergeCell ref="G246:H246"/>
    <mergeCell ref="G247:H247"/>
    <mergeCell ref="G248:H248"/>
    <mergeCell ref="P248:Q248"/>
    <mergeCell ref="B225:B226"/>
    <mergeCell ref="C225:C226"/>
    <mergeCell ref="D225:D226"/>
    <mergeCell ref="E225:H225"/>
    <mergeCell ref="K225:K226"/>
    <mergeCell ref="L225:L226"/>
    <mergeCell ref="M225:P225"/>
    <mergeCell ref="G243:H243"/>
    <mergeCell ref="G244:H244"/>
    <mergeCell ref="P242:Q242"/>
    <mergeCell ref="K243:K248"/>
    <mergeCell ref="P243:Q243"/>
    <mergeCell ref="P244:Q244"/>
    <mergeCell ref="P245:Q245"/>
    <mergeCell ref="P246:Q246"/>
    <mergeCell ref="P247:Q247"/>
    <mergeCell ref="K237:L238"/>
    <mergeCell ref="B217:B222"/>
    <mergeCell ref="E224:H224"/>
    <mergeCell ref="M198:P198"/>
    <mergeCell ref="B199:B200"/>
    <mergeCell ref="C199:C200"/>
    <mergeCell ref="D199:D200"/>
    <mergeCell ref="E199:H199"/>
    <mergeCell ref="K199:K200"/>
    <mergeCell ref="L199:L200"/>
    <mergeCell ref="M199:P199"/>
    <mergeCell ref="G217:H217"/>
    <mergeCell ref="G218:H218"/>
    <mergeCell ref="G219:H219"/>
    <mergeCell ref="G220:H220"/>
    <mergeCell ref="G221:H221"/>
    <mergeCell ref="G222:H222"/>
    <mergeCell ref="B211:D212"/>
    <mergeCell ref="M224:P224"/>
    <mergeCell ref="B191:B196"/>
    <mergeCell ref="E198:H198"/>
    <mergeCell ref="M172:P172"/>
    <mergeCell ref="B173:B174"/>
    <mergeCell ref="C173:C174"/>
    <mergeCell ref="D173:D174"/>
    <mergeCell ref="E173:H173"/>
    <mergeCell ref="K173:K174"/>
    <mergeCell ref="L173:L174"/>
    <mergeCell ref="M173:P173"/>
    <mergeCell ref="G191:H191"/>
    <mergeCell ref="G192:H192"/>
    <mergeCell ref="G193:H193"/>
    <mergeCell ref="G194:H194"/>
    <mergeCell ref="G195:H195"/>
    <mergeCell ref="G196:H196"/>
    <mergeCell ref="B185:D186"/>
    <mergeCell ref="P190:Q190"/>
    <mergeCell ref="P191:Q191"/>
    <mergeCell ref="P192:Q192"/>
    <mergeCell ref="P193:Q193"/>
    <mergeCell ref="P194:Q194"/>
    <mergeCell ref="E172:H172"/>
    <mergeCell ref="M146:P146"/>
    <mergeCell ref="B147:B148"/>
    <mergeCell ref="C147:C148"/>
    <mergeCell ref="D147:D148"/>
    <mergeCell ref="E147:H147"/>
    <mergeCell ref="K147:K148"/>
    <mergeCell ref="L147:L148"/>
    <mergeCell ref="M147:P147"/>
    <mergeCell ref="G165:H165"/>
    <mergeCell ref="K159:L160"/>
    <mergeCell ref="G166:H166"/>
    <mergeCell ref="G167:H167"/>
    <mergeCell ref="G168:H168"/>
    <mergeCell ref="G169:H169"/>
    <mergeCell ref="G170:H170"/>
    <mergeCell ref="P164:Q164"/>
    <mergeCell ref="P165:Q165"/>
    <mergeCell ref="P166:Q166"/>
    <mergeCell ref="P167:Q167"/>
    <mergeCell ref="P168:Q168"/>
    <mergeCell ref="P169:Q169"/>
    <mergeCell ref="P170:Q170"/>
    <mergeCell ref="G140:H140"/>
    <mergeCell ref="G141:H141"/>
    <mergeCell ref="G142:H142"/>
    <mergeCell ref="G143:H143"/>
    <mergeCell ref="G144:H144"/>
    <mergeCell ref="P138:Q138"/>
    <mergeCell ref="P139:Q139"/>
    <mergeCell ref="P140:Q140"/>
    <mergeCell ref="P141:Q141"/>
    <mergeCell ref="P142:Q142"/>
    <mergeCell ref="P143:Q143"/>
    <mergeCell ref="P144:Q144"/>
    <mergeCell ref="B139:B144"/>
    <mergeCell ref="E146:H146"/>
    <mergeCell ref="G112:H112"/>
    <mergeCell ref="B113:B118"/>
    <mergeCell ref="E120:H120"/>
    <mergeCell ref="M94:P94"/>
    <mergeCell ref="M95:P95"/>
    <mergeCell ref="M120:P120"/>
    <mergeCell ref="B121:B122"/>
    <mergeCell ref="C121:C122"/>
    <mergeCell ref="D121:D122"/>
    <mergeCell ref="E121:H121"/>
    <mergeCell ref="K121:K122"/>
    <mergeCell ref="L121:L122"/>
    <mergeCell ref="M121:P121"/>
    <mergeCell ref="P112:Q112"/>
    <mergeCell ref="K113:K118"/>
    <mergeCell ref="P113:Q113"/>
    <mergeCell ref="P114:Q114"/>
    <mergeCell ref="P115:Q115"/>
    <mergeCell ref="P116:Q116"/>
    <mergeCell ref="P117:Q117"/>
    <mergeCell ref="P118:Q118"/>
    <mergeCell ref="K107:L108"/>
    <mergeCell ref="C69:C70"/>
    <mergeCell ref="D69:D70"/>
    <mergeCell ref="E69:H69"/>
    <mergeCell ref="K69:K70"/>
    <mergeCell ref="L69:L70"/>
    <mergeCell ref="M69:P69"/>
    <mergeCell ref="E94:H94"/>
    <mergeCell ref="K133:L134"/>
    <mergeCell ref="G138:H138"/>
    <mergeCell ref="P87:Q87"/>
    <mergeCell ref="P88:Q88"/>
    <mergeCell ref="P89:Q89"/>
    <mergeCell ref="P90:Q90"/>
    <mergeCell ref="P91:Q91"/>
    <mergeCell ref="P92:Q92"/>
    <mergeCell ref="P86:Q86"/>
    <mergeCell ref="G86:H86"/>
    <mergeCell ref="K81:L82"/>
    <mergeCell ref="B87:B92"/>
    <mergeCell ref="B95:B96"/>
    <mergeCell ref="C95:C96"/>
    <mergeCell ref="D95:D96"/>
    <mergeCell ref="E95:H95"/>
    <mergeCell ref="K95:K96"/>
    <mergeCell ref="L95:L96"/>
    <mergeCell ref="G87:H87"/>
    <mergeCell ref="G88:H88"/>
    <mergeCell ref="G89:H89"/>
    <mergeCell ref="G90:H90"/>
    <mergeCell ref="G35:H35"/>
    <mergeCell ref="G36:H36"/>
    <mergeCell ref="G37:H37"/>
    <mergeCell ref="G60:H60"/>
    <mergeCell ref="B61:B66"/>
    <mergeCell ref="E68:H68"/>
    <mergeCell ref="M42:P42"/>
    <mergeCell ref="B43:B44"/>
    <mergeCell ref="C43:C44"/>
    <mergeCell ref="D43:D44"/>
    <mergeCell ref="E43:H43"/>
    <mergeCell ref="K43:K44"/>
    <mergeCell ref="L43:L44"/>
    <mergeCell ref="M43:P43"/>
    <mergeCell ref="G66:H66"/>
    <mergeCell ref="P61:Q61"/>
    <mergeCell ref="P62:Q62"/>
    <mergeCell ref="P63:Q63"/>
    <mergeCell ref="P64:Q64"/>
    <mergeCell ref="P65:Q65"/>
    <mergeCell ref="P66:Q66"/>
    <mergeCell ref="M68:P68"/>
    <mergeCell ref="G39:H39"/>
    <mergeCell ref="G40:H40"/>
    <mergeCell ref="P12:Q12"/>
    <mergeCell ref="P13:Q13"/>
    <mergeCell ref="P14:Q14"/>
    <mergeCell ref="B69:B70"/>
    <mergeCell ref="G34:H34"/>
    <mergeCell ref="B35:B40"/>
    <mergeCell ref="E42:H42"/>
    <mergeCell ref="G8:H8"/>
    <mergeCell ref="L17:L18"/>
    <mergeCell ref="M17:P17"/>
    <mergeCell ref="K29:L30"/>
    <mergeCell ref="E16:H16"/>
    <mergeCell ref="M16:P16"/>
    <mergeCell ref="B17:B18"/>
    <mergeCell ref="C17:C18"/>
    <mergeCell ref="D17:D18"/>
    <mergeCell ref="E17:H17"/>
    <mergeCell ref="K17:K18"/>
    <mergeCell ref="G9:H9"/>
    <mergeCell ref="G10:H10"/>
    <mergeCell ref="G11:H11"/>
    <mergeCell ref="G12:H12"/>
    <mergeCell ref="G13:H13"/>
    <mergeCell ref="G14:H14"/>
    <mergeCell ref="B9:B14"/>
    <mergeCell ref="G6:H6"/>
    <mergeCell ref="G5:H5"/>
    <mergeCell ref="G38:H38"/>
    <mergeCell ref="K6:Q6"/>
    <mergeCell ref="A217:A222"/>
    <mergeCell ref="B237:D238"/>
    <mergeCell ref="B263:D264"/>
    <mergeCell ref="B29:D30"/>
    <mergeCell ref="B55:D56"/>
    <mergeCell ref="A61:A66"/>
    <mergeCell ref="B81:D82"/>
    <mergeCell ref="B107:D108"/>
    <mergeCell ref="A113:A118"/>
    <mergeCell ref="B133:D134"/>
    <mergeCell ref="B159:D160"/>
    <mergeCell ref="A165:A170"/>
    <mergeCell ref="B165:B170"/>
    <mergeCell ref="A9:A14"/>
    <mergeCell ref="P8:Q8"/>
    <mergeCell ref="K9:K14"/>
    <mergeCell ref="P9:Q9"/>
    <mergeCell ref="P10:Q10"/>
    <mergeCell ref="P11:Q11"/>
  </mergeCells>
  <dataValidations count="1">
    <dataValidation allowBlank="1" showInputMessage="1" sqref="L243:M248 L35:M40 L61:M66 L87:M92 L113:M118 L139:M144 L165:M170 L191:M196 L217:M222 L9:M14" xr:uid="{D454CF4F-D340-4175-9208-61CBB3F06D0E}"/>
  </dataValidations>
  <printOptions horizontalCentered="1"/>
  <pageMargins left="0.70866141732283472" right="0.70866141732283472" top="0.74803149606299213" bottom="0.74803149606299213" header="0.31496062992125984" footer="0.31496062992125984"/>
  <pageSetup paperSize="5" scale="55" orientation="landscape" r:id="rId1"/>
  <headerFooter>
    <oddFooter>&amp;L&amp;Z&amp;F</oddFooter>
  </headerFooter>
  <ignoredErrors>
    <ignoredError sqref="C68 C94 C146 C198 C172 C224 C250"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533BAE-3853-42AC-9984-CAC55339ADF1}">
          <x14:formula1>
            <xm:f>'menus déroulants'!$C$5:$C$11</xm:f>
          </x14:formula1>
          <xm:sqref>K45:K54 K71:K80 K97:K106 K123:K132 K149:K158 K175:K184 K201:K210 K227:K236 K253:K262 K19 K21:K28</xm:sqref>
        </x14:dataValidation>
        <x14:dataValidation type="list" allowBlank="1" showInputMessage="1" xr:uid="{5D1DC87B-1AC9-4D3D-82F0-BFD5BEA68E2C}">
          <x14:formula1>
            <xm:f>'menus déroulants'!$E$6:$E$12</xm:f>
          </x14:formula1>
          <xm:sqref>C217:C222 C9:C14 C191:C196 C165:C170 C139:C144 C113:C118 C87:C92 C61:C66 C35:C40 C243:C248</xm:sqref>
        </x14:dataValidation>
        <x14:dataValidation type="list" allowBlank="1" showInputMessage="1" showErrorMessage="1" xr:uid="{B4B389B2-4205-452D-955E-9B1001444444}">
          <x14:formula1>
            <xm:f>'menus déroulants'!$A$5:$A$17</xm:f>
          </x14:formula1>
          <xm:sqref>B19:B28 B45:B54 B71:B80 B97:B106 B123:B132 B149:B158 B175:B184 B201:B210 B227:B236 B253:B262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03BE-F5F0-4597-ADBB-7E601B1166AC}">
  <dimension ref="A1:AF19"/>
  <sheetViews>
    <sheetView workbookViewId="0">
      <selection sqref="A1:C2"/>
    </sheetView>
  </sheetViews>
  <sheetFormatPr baseColWidth="10" defaultColWidth="11.44140625" defaultRowHeight="15.05" x14ac:dyDescent="0.3"/>
  <cols>
    <col min="1" max="1" width="26" customWidth="1"/>
    <col min="2" max="2" width="22.21875" customWidth="1"/>
    <col min="3" max="3" width="22.77734375" customWidth="1"/>
    <col min="4" max="4" width="22.21875" style="181" customWidth="1"/>
    <col min="5" max="5" width="14.5546875" customWidth="1"/>
    <col min="6" max="6" width="14.21875" customWidth="1"/>
    <col min="7" max="7" width="15.44140625" customWidth="1"/>
    <col min="8" max="8" width="17" customWidth="1"/>
    <col min="9" max="10" width="15.5546875" customWidth="1"/>
    <col min="11" max="11" width="14" customWidth="1"/>
    <col min="12" max="12" width="16.21875" customWidth="1"/>
    <col min="13" max="13" width="18.5546875" customWidth="1"/>
    <col min="14" max="14" width="20" customWidth="1"/>
    <col min="15" max="16" width="28.44140625" customWidth="1"/>
    <col min="17" max="17" width="24.5546875" customWidth="1"/>
    <col min="18" max="24" width="25.5546875" customWidth="1"/>
    <col min="25" max="29" width="14.77734375" customWidth="1"/>
    <col min="30" max="30" width="17.44140625" customWidth="1"/>
    <col min="31" max="31" width="20.5546875" customWidth="1"/>
    <col min="32" max="32" width="16" customWidth="1"/>
  </cols>
  <sheetData>
    <row r="1" spans="1:32" ht="51.05" customHeight="1" thickBot="1" x14ac:dyDescent="0.35">
      <c r="A1" s="693" t="s">
        <v>187</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4"/>
    </row>
    <row r="2" spans="1:32" ht="102.8" customHeight="1" x14ac:dyDescent="0.3">
      <c r="A2" s="691" t="s">
        <v>188</v>
      </c>
      <c r="B2" s="17" t="s">
        <v>189</v>
      </c>
      <c r="C2" s="13" t="s">
        <v>190</v>
      </c>
      <c r="D2" s="13" t="s">
        <v>191</v>
      </c>
      <c r="E2" s="19" t="s">
        <v>192</v>
      </c>
      <c r="F2" s="19" t="s">
        <v>193</v>
      </c>
      <c r="G2" s="19" t="s">
        <v>194</v>
      </c>
      <c r="H2" s="19" t="s">
        <v>195</v>
      </c>
      <c r="I2" s="20" t="s">
        <v>196</v>
      </c>
      <c r="J2" s="20" t="s">
        <v>197</v>
      </c>
      <c r="K2" s="22" t="s">
        <v>198</v>
      </c>
      <c r="L2" s="185" t="s">
        <v>199</v>
      </c>
      <c r="M2" s="23" t="s">
        <v>200</v>
      </c>
      <c r="N2" s="25" t="s">
        <v>201</v>
      </c>
      <c r="O2" s="156" t="s">
        <v>202</v>
      </c>
      <c r="P2" s="157" t="s">
        <v>203</v>
      </c>
      <c r="Q2" s="157" t="s">
        <v>204</v>
      </c>
      <c r="R2" s="158" t="s">
        <v>205</v>
      </c>
      <c r="S2" s="189" t="s">
        <v>181</v>
      </c>
      <c r="T2" s="189" t="s">
        <v>182</v>
      </c>
      <c r="U2" s="189" t="s">
        <v>183</v>
      </c>
      <c r="V2" s="189" t="s">
        <v>184</v>
      </c>
      <c r="W2" s="189" t="s">
        <v>185</v>
      </c>
      <c r="X2" s="189" t="s">
        <v>186</v>
      </c>
      <c r="Y2" s="16" t="s">
        <v>206</v>
      </c>
      <c r="Z2" s="3" t="s">
        <v>207</v>
      </c>
      <c r="AA2" s="3" t="s">
        <v>208</v>
      </c>
      <c r="AB2" s="3" t="s">
        <v>209</v>
      </c>
      <c r="AC2" s="28" t="s">
        <v>210</v>
      </c>
      <c r="AD2" s="173" t="s">
        <v>211</v>
      </c>
      <c r="AE2" s="173" t="s">
        <v>212</v>
      </c>
      <c r="AF2" s="174" t="s">
        <v>213</v>
      </c>
    </row>
    <row r="3" spans="1:32" s="1" customFormat="1" ht="15.75" thickBot="1" x14ac:dyDescent="0.35">
      <c r="A3" s="692"/>
      <c r="B3" s="18">
        <f>Sommaire!C7</f>
        <v>0</v>
      </c>
      <c r="C3" s="11" t="str">
        <f>Sommaire!I7</f>
        <v>Veuillez choisir</v>
      </c>
      <c r="D3" s="179" t="str">
        <f>IF(Sommaire!E16="","0",Sommaire!E16)</f>
        <v>date de fin d'année financière</v>
      </c>
      <c r="E3" s="24">
        <f>Sommaire!E82</f>
        <v>0</v>
      </c>
      <c r="F3" s="24">
        <f>Sommaire!G82</f>
        <v>0</v>
      </c>
      <c r="G3" s="24">
        <f>Sommaire!E42</f>
        <v>0</v>
      </c>
      <c r="H3" s="24">
        <f>Sommaire!G42</f>
        <v>0</v>
      </c>
      <c r="I3" s="21">
        <f>Sommaire!L29</f>
        <v>0</v>
      </c>
      <c r="J3" s="21">
        <f>Sommaire!L51</f>
        <v>0</v>
      </c>
      <c r="K3" s="21">
        <f>Sommaire!L60</f>
        <v>0</v>
      </c>
      <c r="L3" s="24">
        <f>SUM(Sommaire!E55+Sommaire!E69-Sommaire!E65-Sommaire!E64)</f>
        <v>0</v>
      </c>
      <c r="M3" s="10">
        <f>Sommaire!E32</f>
        <v>0</v>
      </c>
      <c r="N3" s="10">
        <f>Sommaire!G32</f>
        <v>0</v>
      </c>
      <c r="O3" s="10">
        <f>Projets!E269</f>
        <v>0</v>
      </c>
      <c r="P3" s="10">
        <f>Projets!F269</f>
        <v>0</v>
      </c>
      <c r="Q3" s="10">
        <f>Projets!G269</f>
        <v>0</v>
      </c>
      <c r="R3" s="10">
        <f>Projets!H269</f>
        <v>0</v>
      </c>
      <c r="S3" s="10">
        <f>Projets!D270</f>
        <v>0</v>
      </c>
      <c r="T3" s="10">
        <f>Projets!D271</f>
        <v>0</v>
      </c>
      <c r="U3" s="10">
        <f>Projets!D272</f>
        <v>0</v>
      </c>
      <c r="V3" s="10">
        <f>Projets!D273</f>
        <v>0</v>
      </c>
      <c r="W3" s="10">
        <f>Projets!D274</f>
        <v>0</v>
      </c>
      <c r="X3" s="10">
        <f>Projets!D275</f>
        <v>0</v>
      </c>
      <c r="Y3" s="9">
        <f>Sommaire!E34</f>
        <v>0</v>
      </c>
      <c r="Z3" s="9">
        <f>Sommaire!E35</f>
        <v>0</v>
      </c>
      <c r="AA3" s="9">
        <f>Sommaire!E36</f>
        <v>0</v>
      </c>
      <c r="AB3" s="9">
        <f>Sommaire!E37+Sommaire!E38</f>
        <v>0</v>
      </c>
      <c r="AC3" s="9">
        <f>SUM(Y3:AB3)</f>
        <v>0</v>
      </c>
      <c r="AD3" s="2">
        <f>COUNTIF(Sommaire!C91:C100,"*")</f>
        <v>1</v>
      </c>
      <c r="AE3" s="2">
        <f>Sommaire!E101</f>
        <v>0</v>
      </c>
      <c r="AF3" s="139">
        <f>Sommaire!C11</f>
        <v>0</v>
      </c>
    </row>
    <row r="4" spans="1:32" ht="14.9" customHeight="1" x14ac:dyDescent="0.3">
      <c r="A4" s="694"/>
      <c r="B4" s="186" t="s">
        <v>214</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4"/>
    </row>
    <row r="5" spans="1:32" ht="18" customHeight="1" x14ac:dyDescent="0.3">
      <c r="A5" s="695"/>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4"/>
    </row>
    <row r="6" spans="1:32" ht="15.75" customHeight="1" thickBot="1" x14ac:dyDescent="0.35">
      <c r="A6" s="696"/>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4"/>
    </row>
    <row r="7" spans="1:32" ht="41.25" customHeight="1" x14ac:dyDescent="0.3">
      <c r="A7" s="27" t="s">
        <v>215</v>
      </c>
      <c r="B7" s="18">
        <f>B3</f>
        <v>0</v>
      </c>
      <c r="C7" s="11" t="str">
        <f>C3</f>
        <v>Veuillez choisir</v>
      </c>
      <c r="D7" s="179" t="str">
        <f t="shared" ref="D7:AE7" si="0">D3</f>
        <v>date de fin d'année financière</v>
      </c>
      <c r="E7" s="24">
        <f t="shared" si="0"/>
        <v>0</v>
      </c>
      <c r="F7" s="24">
        <f t="shared" si="0"/>
        <v>0</v>
      </c>
      <c r="G7" s="24">
        <f t="shared" si="0"/>
        <v>0</v>
      </c>
      <c r="H7" s="24">
        <f t="shared" si="0"/>
        <v>0</v>
      </c>
      <c r="I7" s="21">
        <f t="shared" si="0"/>
        <v>0</v>
      </c>
      <c r="J7" s="21">
        <f t="shared" si="0"/>
        <v>0</v>
      </c>
      <c r="K7" s="21">
        <f t="shared" si="0"/>
        <v>0</v>
      </c>
      <c r="L7" s="24">
        <f>L3</f>
        <v>0</v>
      </c>
      <c r="M7" s="10">
        <f>M3</f>
        <v>0</v>
      </c>
      <c r="N7" s="10">
        <f>N3</f>
        <v>0</v>
      </c>
      <c r="O7" s="10">
        <f>O3</f>
        <v>0</v>
      </c>
      <c r="P7" s="10">
        <f>P3</f>
        <v>0</v>
      </c>
      <c r="Q7" s="10">
        <f t="shared" ref="Q7:R7" si="1">Q3</f>
        <v>0</v>
      </c>
      <c r="R7" s="10">
        <f t="shared" si="1"/>
        <v>0</v>
      </c>
      <c r="S7" s="10"/>
      <c r="T7" s="10"/>
      <c r="U7" s="10"/>
      <c r="V7" s="10"/>
      <c r="W7" s="10"/>
      <c r="X7" s="10"/>
      <c r="Y7" s="9">
        <f t="shared" si="0"/>
        <v>0</v>
      </c>
      <c r="Z7" s="9">
        <f t="shared" si="0"/>
        <v>0</v>
      </c>
      <c r="AA7" s="9">
        <f t="shared" si="0"/>
        <v>0</v>
      </c>
      <c r="AB7" s="9">
        <f t="shared" si="0"/>
        <v>0</v>
      </c>
      <c r="AC7" s="9">
        <f t="shared" si="0"/>
        <v>0</v>
      </c>
      <c r="AD7" s="2">
        <f t="shared" si="0"/>
        <v>1</v>
      </c>
      <c r="AE7" s="2">
        <f t="shared" si="0"/>
        <v>0</v>
      </c>
      <c r="AF7" s="9">
        <f>AF3</f>
        <v>0</v>
      </c>
    </row>
    <row r="8" spans="1:32" ht="224.2" customHeight="1" thickBot="1" x14ac:dyDescent="0.35">
      <c r="A8" s="26" t="s">
        <v>216</v>
      </c>
      <c r="B8" s="137"/>
      <c r="C8" s="137"/>
      <c r="D8" s="180"/>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row>
    <row r="9" spans="1:32" x14ac:dyDescent="0.3">
      <c r="A9" s="4"/>
      <c r="B9" s="4"/>
      <c r="C9" s="4"/>
      <c r="D9" s="15"/>
      <c r="E9" s="4"/>
      <c r="F9" s="4"/>
      <c r="G9" s="4"/>
      <c r="H9" s="4"/>
      <c r="I9" s="4"/>
      <c r="J9" s="4"/>
      <c r="K9" s="4"/>
      <c r="L9" s="4"/>
      <c r="M9" s="4"/>
      <c r="N9" s="4"/>
      <c r="O9" s="4"/>
      <c r="P9" s="4"/>
      <c r="Q9" s="4"/>
      <c r="R9" s="4"/>
      <c r="S9" s="4"/>
      <c r="T9" s="4"/>
      <c r="U9" s="4"/>
      <c r="V9" s="4"/>
      <c r="W9" s="4"/>
      <c r="X9" s="4"/>
      <c r="Y9" s="4"/>
      <c r="Z9" s="4"/>
      <c r="AA9" s="4"/>
      <c r="AB9" s="4"/>
      <c r="AC9" s="4"/>
      <c r="AD9" s="4"/>
      <c r="AE9" s="4"/>
      <c r="AF9" s="4"/>
    </row>
    <row r="10" spans="1:32" x14ac:dyDescent="0.3">
      <c r="A10" s="4"/>
      <c r="B10" s="4"/>
      <c r="C10" s="4"/>
      <c r="D10" s="15"/>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x14ac:dyDescent="0.3">
      <c r="A11" s="4"/>
      <c r="B11" s="4"/>
      <c r="C11" s="4"/>
      <c r="D11" s="15"/>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x14ac:dyDescent="0.3">
      <c r="A12" s="4"/>
      <c r="B12" s="4"/>
      <c r="C12" s="4"/>
      <c r="D12" s="15"/>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x14ac:dyDescent="0.3">
      <c r="A13" s="4"/>
      <c r="B13" s="4"/>
      <c r="C13" s="4"/>
      <c r="D13" s="15"/>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x14ac:dyDescent="0.3">
      <c r="A14" s="4"/>
      <c r="B14" s="4"/>
      <c r="C14" s="4"/>
      <c r="D14" s="15"/>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x14ac:dyDescent="0.3">
      <c r="A15" s="4"/>
      <c r="B15" s="4"/>
      <c r="C15" s="4"/>
      <c r="D15" s="15"/>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x14ac:dyDescent="0.3">
      <c r="A16" s="4"/>
      <c r="B16" s="4"/>
      <c r="C16" s="4"/>
      <c r="D16" s="15"/>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x14ac:dyDescent="0.3">
      <c r="A17" s="4"/>
      <c r="B17" s="4"/>
      <c r="C17" s="4"/>
      <c r="D17" s="1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x14ac:dyDescent="0.3">
      <c r="A18" s="4"/>
      <c r="B18" s="4"/>
      <c r="C18" s="4"/>
      <c r="D18" s="15"/>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x14ac:dyDescent="0.3">
      <c r="A19" s="4"/>
      <c r="B19" s="4"/>
      <c r="C19" s="4"/>
      <c r="D19" s="15"/>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sheetData>
  <mergeCells count="3">
    <mergeCell ref="A2:A3"/>
    <mergeCell ref="A1:AE1"/>
    <mergeCell ref="A4:A6"/>
  </mergeCells>
  <phoneticPr fontId="3" type="noConversion"/>
  <pageMargins left="0.7" right="0.7" top="0.75" bottom="0.75" header="0.3" footer="0.3"/>
  <pageSetup orientation="portrait" r:id="rId1"/>
  <headerFooter>
    <oddHeader>&amp;R&amp;"Aptos"&amp;10&amp;K000000 Protégé A&amp;1#_x000D_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A21F-6892-4A15-A2F8-F7BEFB2E967C}">
  <dimension ref="A1:K1286"/>
  <sheetViews>
    <sheetView workbookViewId="0">
      <selection activeCell="A10" sqref="A10"/>
    </sheetView>
  </sheetViews>
  <sheetFormatPr baseColWidth="10" defaultColWidth="11.44140625" defaultRowHeight="15.05" x14ac:dyDescent="0.3"/>
  <cols>
    <col min="1" max="1" width="46.21875" bestFit="1" customWidth="1"/>
    <col min="2" max="2" width="1.5546875" customWidth="1"/>
    <col min="3" max="3" width="20.77734375" bestFit="1" customWidth="1"/>
    <col min="4" max="4" width="1.5546875" customWidth="1"/>
    <col min="5" max="5" width="23" bestFit="1" customWidth="1"/>
    <col min="6" max="6" width="1.5546875" customWidth="1"/>
    <col min="7" max="7" width="53.5546875" bestFit="1" customWidth="1"/>
    <col min="8" max="8" width="1.5546875" customWidth="1"/>
    <col min="9" max="9" width="14.77734375" style="298" bestFit="1" customWidth="1"/>
    <col min="10" max="10" width="1.5546875" customWidth="1"/>
    <col min="11" max="11" width="44.5546875" bestFit="1" customWidth="1"/>
  </cols>
  <sheetData>
    <row r="1" spans="1:11" x14ac:dyDescent="0.3">
      <c r="A1" s="697" t="s">
        <v>187</v>
      </c>
      <c r="B1" s="697"/>
      <c r="C1" s="697"/>
      <c r="I1" s="297" t="s">
        <v>41</v>
      </c>
      <c r="K1" s="175" t="s">
        <v>41</v>
      </c>
    </row>
    <row r="2" spans="1:11" x14ac:dyDescent="0.3">
      <c r="A2" s="697"/>
      <c r="B2" s="697"/>
      <c r="C2" s="697"/>
      <c r="I2" s="298">
        <v>1980</v>
      </c>
      <c r="K2" t="s">
        <v>217</v>
      </c>
    </row>
    <row r="3" spans="1:11" x14ac:dyDescent="0.3">
      <c r="I3" s="298">
        <v>1981</v>
      </c>
      <c r="K3" t="s">
        <v>218</v>
      </c>
    </row>
    <row r="4" spans="1:11" x14ac:dyDescent="0.3">
      <c r="A4" t="s">
        <v>219</v>
      </c>
      <c r="C4" t="s">
        <v>220</v>
      </c>
      <c r="E4" t="s">
        <v>221</v>
      </c>
      <c r="G4" s="175" t="s">
        <v>41</v>
      </c>
      <c r="I4" s="298">
        <v>1982</v>
      </c>
      <c r="K4" t="s">
        <v>222</v>
      </c>
    </row>
    <row r="5" spans="1:11" x14ac:dyDescent="0.3">
      <c r="A5" t="s">
        <v>159</v>
      </c>
      <c r="C5" t="s">
        <v>159</v>
      </c>
      <c r="E5" t="s">
        <v>173</v>
      </c>
      <c r="G5" t="s">
        <v>223</v>
      </c>
      <c r="I5" s="298">
        <v>1983</v>
      </c>
      <c r="K5" t="s">
        <v>224</v>
      </c>
    </row>
    <row r="6" spans="1:11" x14ac:dyDescent="0.3">
      <c r="A6" t="s">
        <v>181</v>
      </c>
      <c r="C6" t="s">
        <v>225</v>
      </c>
      <c r="E6" t="s">
        <v>226</v>
      </c>
      <c r="G6" t="s">
        <v>227</v>
      </c>
      <c r="I6" s="298">
        <v>1984</v>
      </c>
      <c r="K6" t="s">
        <v>228</v>
      </c>
    </row>
    <row r="7" spans="1:11" x14ac:dyDescent="0.3">
      <c r="A7" t="s">
        <v>182</v>
      </c>
      <c r="C7" t="s">
        <v>229</v>
      </c>
      <c r="E7" t="s">
        <v>230</v>
      </c>
      <c r="G7" t="s">
        <v>231</v>
      </c>
      <c r="I7" s="298">
        <v>1985</v>
      </c>
      <c r="K7" t="s">
        <v>228</v>
      </c>
    </row>
    <row r="8" spans="1:11" x14ac:dyDescent="0.3">
      <c r="A8" t="s">
        <v>183</v>
      </c>
      <c r="C8" t="s">
        <v>232</v>
      </c>
      <c r="E8" t="s">
        <v>233</v>
      </c>
      <c r="G8" t="s">
        <v>234</v>
      </c>
      <c r="I8" s="298">
        <v>1986</v>
      </c>
      <c r="K8" t="s">
        <v>235</v>
      </c>
    </row>
    <row r="9" spans="1:11" x14ac:dyDescent="0.3">
      <c r="A9" t="s">
        <v>184</v>
      </c>
      <c r="C9" t="s">
        <v>236</v>
      </c>
      <c r="E9" t="s">
        <v>237</v>
      </c>
      <c r="I9" s="298">
        <v>1987</v>
      </c>
      <c r="K9" t="s">
        <v>238</v>
      </c>
    </row>
    <row r="10" spans="1:11" x14ac:dyDescent="0.3">
      <c r="A10" t="s">
        <v>239</v>
      </c>
      <c r="E10" t="s">
        <v>240</v>
      </c>
      <c r="I10" s="298">
        <v>1988</v>
      </c>
      <c r="K10" t="s">
        <v>241</v>
      </c>
    </row>
    <row r="11" spans="1:11" x14ac:dyDescent="0.3">
      <c r="E11" t="s">
        <v>242</v>
      </c>
      <c r="I11" s="298">
        <v>1989</v>
      </c>
      <c r="K11" t="s">
        <v>243</v>
      </c>
    </row>
    <row r="12" spans="1:11" x14ac:dyDescent="0.3">
      <c r="E12" t="s">
        <v>177</v>
      </c>
      <c r="G12" t="s">
        <v>244</v>
      </c>
      <c r="I12" s="298">
        <v>1990</v>
      </c>
      <c r="K12" t="s">
        <v>245</v>
      </c>
    </row>
    <row r="13" spans="1:11" x14ac:dyDescent="0.3">
      <c r="G13" t="s">
        <v>246</v>
      </c>
      <c r="I13" s="298">
        <v>1991</v>
      </c>
      <c r="K13" t="s">
        <v>247</v>
      </c>
    </row>
    <row r="14" spans="1:11" x14ac:dyDescent="0.3">
      <c r="G14" t="s">
        <v>248</v>
      </c>
      <c r="I14" s="298">
        <v>1992</v>
      </c>
      <c r="K14" t="s">
        <v>249</v>
      </c>
    </row>
    <row r="15" spans="1:11" x14ac:dyDescent="0.3">
      <c r="I15" s="298">
        <v>1993</v>
      </c>
      <c r="K15" t="s">
        <v>250</v>
      </c>
    </row>
    <row r="16" spans="1:11" x14ac:dyDescent="0.3">
      <c r="I16" s="298">
        <v>1994</v>
      </c>
      <c r="K16" t="s">
        <v>251</v>
      </c>
    </row>
    <row r="17" spans="1:11" x14ac:dyDescent="0.3">
      <c r="I17" s="298">
        <v>1995</v>
      </c>
      <c r="K17" t="s">
        <v>252</v>
      </c>
    </row>
    <row r="18" spans="1:11" x14ac:dyDescent="0.3">
      <c r="I18" s="298">
        <v>1996</v>
      </c>
      <c r="K18" t="s">
        <v>253</v>
      </c>
    </row>
    <row r="19" spans="1:11" x14ac:dyDescent="0.3">
      <c r="I19" s="298">
        <v>1997</v>
      </c>
      <c r="K19" t="s">
        <v>254</v>
      </c>
    </row>
    <row r="20" spans="1:11" x14ac:dyDescent="0.3">
      <c r="I20" s="298">
        <v>1998</v>
      </c>
      <c r="K20" t="s">
        <v>255</v>
      </c>
    </row>
    <row r="21" spans="1:11" x14ac:dyDescent="0.3">
      <c r="I21" s="298">
        <v>1999</v>
      </c>
      <c r="K21" t="s">
        <v>256</v>
      </c>
    </row>
    <row r="22" spans="1:11" x14ac:dyDescent="0.3">
      <c r="I22" s="298">
        <v>2000</v>
      </c>
      <c r="K22" t="s">
        <v>257</v>
      </c>
    </row>
    <row r="23" spans="1:11" x14ac:dyDescent="0.3">
      <c r="I23" s="298">
        <v>2001</v>
      </c>
      <c r="K23" t="s">
        <v>258</v>
      </c>
    </row>
    <row r="24" spans="1:11" x14ac:dyDescent="0.3">
      <c r="A24" s="175" t="s">
        <v>149</v>
      </c>
      <c r="I24" s="298">
        <v>2002</v>
      </c>
      <c r="K24" t="s">
        <v>259</v>
      </c>
    </row>
    <row r="25" spans="1:11" x14ac:dyDescent="0.3">
      <c r="I25" s="298">
        <v>2003</v>
      </c>
      <c r="K25" t="s">
        <v>259</v>
      </c>
    </row>
    <row r="26" spans="1:11" x14ac:dyDescent="0.3">
      <c r="I26" s="298">
        <v>2004</v>
      </c>
      <c r="K26" t="s">
        <v>260</v>
      </c>
    </row>
    <row r="27" spans="1:11" x14ac:dyDescent="0.3">
      <c r="I27" s="298">
        <v>2005</v>
      </c>
      <c r="K27" t="s">
        <v>261</v>
      </c>
    </row>
    <row r="28" spans="1:11" x14ac:dyDescent="0.3">
      <c r="I28" s="298">
        <v>2006</v>
      </c>
      <c r="K28" t="s">
        <v>262</v>
      </c>
    </row>
    <row r="29" spans="1:11" x14ac:dyDescent="0.3">
      <c r="I29" s="298">
        <v>2007</v>
      </c>
      <c r="K29" t="s">
        <v>263</v>
      </c>
    </row>
    <row r="30" spans="1:11" x14ac:dyDescent="0.3">
      <c r="I30" s="298">
        <v>2008</v>
      </c>
      <c r="K30" t="s">
        <v>264</v>
      </c>
    </row>
    <row r="31" spans="1:11" x14ac:dyDescent="0.3">
      <c r="I31" s="298">
        <v>2009</v>
      </c>
      <c r="K31" t="s">
        <v>265</v>
      </c>
    </row>
    <row r="32" spans="1:11" x14ac:dyDescent="0.3">
      <c r="I32" s="298">
        <v>2010</v>
      </c>
      <c r="K32" t="s">
        <v>266</v>
      </c>
    </row>
    <row r="33" spans="9:11" x14ac:dyDescent="0.3">
      <c r="I33" s="298">
        <v>2011</v>
      </c>
      <c r="K33" t="s">
        <v>267</v>
      </c>
    </row>
    <row r="34" spans="9:11" x14ac:dyDescent="0.3">
      <c r="I34" s="298">
        <v>2012</v>
      </c>
      <c r="K34" t="s">
        <v>268</v>
      </c>
    </row>
    <row r="35" spans="9:11" x14ac:dyDescent="0.3">
      <c r="I35" s="298">
        <v>2013</v>
      </c>
      <c r="K35" t="s">
        <v>269</v>
      </c>
    </row>
    <row r="36" spans="9:11" x14ac:dyDescent="0.3">
      <c r="I36" s="298">
        <v>2014</v>
      </c>
      <c r="K36" t="s">
        <v>270</v>
      </c>
    </row>
    <row r="37" spans="9:11" x14ac:dyDescent="0.3">
      <c r="I37" s="298">
        <v>2015</v>
      </c>
      <c r="K37" t="s">
        <v>271</v>
      </c>
    </row>
    <row r="38" spans="9:11" x14ac:dyDescent="0.3">
      <c r="I38" s="298">
        <v>2016</v>
      </c>
      <c r="K38" t="s">
        <v>272</v>
      </c>
    </row>
    <row r="39" spans="9:11" x14ac:dyDescent="0.3">
      <c r="I39" s="298">
        <v>2017</v>
      </c>
      <c r="K39" t="s">
        <v>273</v>
      </c>
    </row>
    <row r="40" spans="9:11" x14ac:dyDescent="0.3">
      <c r="I40" s="298">
        <v>2018</v>
      </c>
      <c r="K40" t="s">
        <v>274</v>
      </c>
    </row>
    <row r="41" spans="9:11" x14ac:dyDescent="0.3">
      <c r="I41" s="298">
        <v>2019</v>
      </c>
      <c r="K41" t="s">
        <v>275</v>
      </c>
    </row>
    <row r="42" spans="9:11" x14ac:dyDescent="0.3">
      <c r="I42" s="298">
        <v>2020</v>
      </c>
      <c r="K42" t="s">
        <v>276</v>
      </c>
    </row>
    <row r="43" spans="9:11" x14ac:dyDescent="0.3">
      <c r="I43" s="298">
        <v>2021</v>
      </c>
      <c r="K43" t="s">
        <v>277</v>
      </c>
    </row>
    <row r="44" spans="9:11" x14ac:dyDescent="0.3">
      <c r="I44" s="298">
        <v>2022</v>
      </c>
      <c r="K44" t="s">
        <v>278</v>
      </c>
    </row>
    <row r="45" spans="9:11" x14ac:dyDescent="0.3">
      <c r="I45" s="298">
        <v>2023</v>
      </c>
      <c r="K45" t="s">
        <v>279</v>
      </c>
    </row>
    <row r="46" spans="9:11" x14ac:dyDescent="0.3">
      <c r="I46" s="298">
        <v>2024</v>
      </c>
      <c r="K46" t="s">
        <v>280</v>
      </c>
    </row>
    <row r="47" spans="9:11" x14ac:dyDescent="0.3">
      <c r="I47" s="298">
        <v>2025</v>
      </c>
      <c r="K47" t="s">
        <v>281</v>
      </c>
    </row>
    <row r="48" spans="9:11" x14ac:dyDescent="0.3">
      <c r="I48" s="298">
        <v>2026</v>
      </c>
      <c r="K48" t="s">
        <v>282</v>
      </c>
    </row>
    <row r="49" spans="9:11" x14ac:dyDescent="0.3">
      <c r="I49" s="298">
        <v>2027</v>
      </c>
      <c r="K49" t="s">
        <v>283</v>
      </c>
    </row>
    <row r="50" spans="9:11" x14ac:dyDescent="0.3">
      <c r="I50" s="298">
        <v>2028</v>
      </c>
      <c r="K50" t="s">
        <v>284</v>
      </c>
    </row>
    <row r="51" spans="9:11" x14ac:dyDescent="0.3">
      <c r="I51" s="298">
        <v>2029</v>
      </c>
      <c r="K51" t="s">
        <v>285</v>
      </c>
    </row>
    <row r="52" spans="9:11" x14ac:dyDescent="0.3">
      <c r="I52" s="298">
        <v>2030</v>
      </c>
      <c r="K52" t="s">
        <v>286</v>
      </c>
    </row>
    <row r="53" spans="9:11" x14ac:dyDescent="0.3">
      <c r="K53" t="s">
        <v>287</v>
      </c>
    </row>
    <row r="54" spans="9:11" x14ac:dyDescent="0.3">
      <c r="K54" t="s">
        <v>288</v>
      </c>
    </row>
    <row r="55" spans="9:11" x14ac:dyDescent="0.3">
      <c r="K55" t="s">
        <v>289</v>
      </c>
    </row>
    <row r="56" spans="9:11" x14ac:dyDescent="0.3">
      <c r="K56" t="s">
        <v>289</v>
      </c>
    </row>
    <row r="57" spans="9:11" x14ac:dyDescent="0.3">
      <c r="K57" t="s">
        <v>290</v>
      </c>
    </row>
    <row r="58" spans="9:11" x14ac:dyDescent="0.3">
      <c r="K58" t="s">
        <v>291</v>
      </c>
    </row>
    <row r="59" spans="9:11" x14ac:dyDescent="0.3">
      <c r="K59" t="s">
        <v>292</v>
      </c>
    </row>
    <row r="60" spans="9:11" x14ac:dyDescent="0.3">
      <c r="K60" t="s">
        <v>293</v>
      </c>
    </row>
    <row r="61" spans="9:11" x14ac:dyDescent="0.3">
      <c r="K61" t="s">
        <v>294</v>
      </c>
    </row>
    <row r="62" spans="9:11" x14ac:dyDescent="0.3">
      <c r="K62" t="s">
        <v>295</v>
      </c>
    </row>
    <row r="63" spans="9:11" x14ac:dyDescent="0.3">
      <c r="K63" t="s">
        <v>296</v>
      </c>
    </row>
    <row r="64" spans="9:11" x14ac:dyDescent="0.3">
      <c r="K64" t="s">
        <v>297</v>
      </c>
    </row>
    <row r="65" spans="11:11" x14ac:dyDescent="0.3">
      <c r="K65" t="s">
        <v>298</v>
      </c>
    </row>
    <row r="66" spans="11:11" x14ac:dyDescent="0.3">
      <c r="K66" t="s">
        <v>299</v>
      </c>
    </row>
    <row r="67" spans="11:11" x14ac:dyDescent="0.3">
      <c r="K67" t="s">
        <v>300</v>
      </c>
    </row>
    <row r="68" spans="11:11" x14ac:dyDescent="0.3">
      <c r="K68" t="s">
        <v>301</v>
      </c>
    </row>
    <row r="69" spans="11:11" x14ac:dyDescent="0.3">
      <c r="K69" t="s">
        <v>302</v>
      </c>
    </row>
    <row r="70" spans="11:11" x14ac:dyDescent="0.3">
      <c r="K70" t="s">
        <v>303</v>
      </c>
    </row>
    <row r="71" spans="11:11" x14ac:dyDescent="0.3">
      <c r="K71" t="s">
        <v>304</v>
      </c>
    </row>
    <row r="72" spans="11:11" x14ac:dyDescent="0.3">
      <c r="K72" t="s">
        <v>305</v>
      </c>
    </row>
    <row r="73" spans="11:11" x14ac:dyDescent="0.3">
      <c r="K73" t="s">
        <v>306</v>
      </c>
    </row>
    <row r="74" spans="11:11" x14ac:dyDescent="0.3">
      <c r="K74" t="s">
        <v>307</v>
      </c>
    </row>
    <row r="75" spans="11:11" x14ac:dyDescent="0.3">
      <c r="K75" t="s">
        <v>308</v>
      </c>
    </row>
    <row r="76" spans="11:11" x14ac:dyDescent="0.3">
      <c r="K76" t="s">
        <v>309</v>
      </c>
    </row>
    <row r="77" spans="11:11" x14ac:dyDescent="0.3">
      <c r="K77" t="s">
        <v>310</v>
      </c>
    </row>
    <row r="78" spans="11:11" x14ac:dyDescent="0.3">
      <c r="K78" t="s">
        <v>311</v>
      </c>
    </row>
    <row r="79" spans="11:11" x14ac:dyDescent="0.3">
      <c r="K79" t="s">
        <v>312</v>
      </c>
    </row>
    <row r="80" spans="11:11" x14ac:dyDescent="0.3">
      <c r="K80" t="s">
        <v>313</v>
      </c>
    </row>
    <row r="81" spans="11:11" x14ac:dyDescent="0.3">
      <c r="K81" t="s">
        <v>314</v>
      </c>
    </row>
    <row r="82" spans="11:11" x14ac:dyDescent="0.3">
      <c r="K82" t="s">
        <v>315</v>
      </c>
    </row>
    <row r="83" spans="11:11" x14ac:dyDescent="0.3">
      <c r="K83" t="s">
        <v>316</v>
      </c>
    </row>
    <row r="84" spans="11:11" x14ac:dyDescent="0.3">
      <c r="K84" t="s">
        <v>317</v>
      </c>
    </row>
    <row r="85" spans="11:11" x14ac:dyDescent="0.3">
      <c r="K85" t="s">
        <v>318</v>
      </c>
    </row>
    <row r="86" spans="11:11" x14ac:dyDescent="0.3">
      <c r="K86" t="s">
        <v>319</v>
      </c>
    </row>
    <row r="87" spans="11:11" x14ac:dyDescent="0.3">
      <c r="K87" t="s">
        <v>320</v>
      </c>
    </row>
    <row r="88" spans="11:11" x14ac:dyDescent="0.3">
      <c r="K88" t="s">
        <v>321</v>
      </c>
    </row>
    <row r="89" spans="11:11" x14ac:dyDescent="0.3">
      <c r="K89" t="s">
        <v>322</v>
      </c>
    </row>
    <row r="90" spans="11:11" x14ac:dyDescent="0.3">
      <c r="K90" t="s">
        <v>323</v>
      </c>
    </row>
    <row r="91" spans="11:11" x14ac:dyDescent="0.3">
      <c r="K91" t="s">
        <v>324</v>
      </c>
    </row>
    <row r="92" spans="11:11" x14ac:dyDescent="0.3">
      <c r="K92" t="s">
        <v>325</v>
      </c>
    </row>
    <row r="93" spans="11:11" x14ac:dyDescent="0.3">
      <c r="K93" t="s">
        <v>325</v>
      </c>
    </row>
    <row r="94" spans="11:11" x14ac:dyDescent="0.3">
      <c r="K94" t="s">
        <v>326</v>
      </c>
    </row>
    <row r="95" spans="11:11" x14ac:dyDescent="0.3">
      <c r="K95" t="s">
        <v>327</v>
      </c>
    </row>
    <row r="96" spans="11:11" x14ac:dyDescent="0.3">
      <c r="K96" t="s">
        <v>328</v>
      </c>
    </row>
    <row r="97" spans="11:11" x14ac:dyDescent="0.3">
      <c r="K97" t="s">
        <v>329</v>
      </c>
    </row>
    <row r="98" spans="11:11" x14ac:dyDescent="0.3">
      <c r="K98" t="s">
        <v>330</v>
      </c>
    </row>
    <row r="99" spans="11:11" x14ac:dyDescent="0.3">
      <c r="K99" t="s">
        <v>331</v>
      </c>
    </row>
    <row r="100" spans="11:11" x14ac:dyDescent="0.3">
      <c r="K100" t="s">
        <v>332</v>
      </c>
    </row>
    <row r="101" spans="11:11" x14ac:dyDescent="0.3">
      <c r="K101" t="s">
        <v>333</v>
      </c>
    </row>
    <row r="102" spans="11:11" x14ac:dyDescent="0.3">
      <c r="K102" t="s">
        <v>334</v>
      </c>
    </row>
    <row r="103" spans="11:11" x14ac:dyDescent="0.3">
      <c r="K103" t="s">
        <v>335</v>
      </c>
    </row>
    <row r="104" spans="11:11" x14ac:dyDescent="0.3">
      <c r="K104" t="s">
        <v>336</v>
      </c>
    </row>
    <row r="105" spans="11:11" x14ac:dyDescent="0.3">
      <c r="K105" t="s">
        <v>337</v>
      </c>
    </row>
    <row r="106" spans="11:11" x14ac:dyDescent="0.3">
      <c r="K106" t="s">
        <v>338</v>
      </c>
    </row>
    <row r="107" spans="11:11" x14ac:dyDescent="0.3">
      <c r="K107" t="s">
        <v>339</v>
      </c>
    </row>
    <row r="108" spans="11:11" x14ac:dyDescent="0.3">
      <c r="K108" t="s">
        <v>340</v>
      </c>
    </row>
    <row r="109" spans="11:11" x14ac:dyDescent="0.3">
      <c r="K109" t="s">
        <v>341</v>
      </c>
    </row>
    <row r="110" spans="11:11" x14ac:dyDescent="0.3">
      <c r="K110" t="s">
        <v>342</v>
      </c>
    </row>
    <row r="111" spans="11:11" x14ac:dyDescent="0.3">
      <c r="K111" t="s">
        <v>343</v>
      </c>
    </row>
    <row r="112" spans="11:11" x14ac:dyDescent="0.3">
      <c r="K112" t="s">
        <v>344</v>
      </c>
    </row>
    <row r="113" spans="11:11" x14ac:dyDescent="0.3">
      <c r="K113" t="s">
        <v>345</v>
      </c>
    </row>
    <row r="114" spans="11:11" x14ac:dyDescent="0.3">
      <c r="K114" t="s">
        <v>346</v>
      </c>
    </row>
    <row r="115" spans="11:11" x14ac:dyDescent="0.3">
      <c r="K115" t="s">
        <v>347</v>
      </c>
    </row>
    <row r="116" spans="11:11" x14ac:dyDescent="0.3">
      <c r="K116" t="s">
        <v>348</v>
      </c>
    </row>
    <row r="117" spans="11:11" x14ac:dyDescent="0.3">
      <c r="K117" t="s">
        <v>349</v>
      </c>
    </row>
    <row r="118" spans="11:11" x14ac:dyDescent="0.3">
      <c r="K118" t="s">
        <v>350</v>
      </c>
    </row>
    <row r="119" spans="11:11" x14ac:dyDescent="0.3">
      <c r="K119" t="s">
        <v>351</v>
      </c>
    </row>
    <row r="120" spans="11:11" x14ac:dyDescent="0.3">
      <c r="K120" t="s">
        <v>352</v>
      </c>
    </row>
    <row r="121" spans="11:11" x14ac:dyDescent="0.3">
      <c r="K121" t="s">
        <v>353</v>
      </c>
    </row>
    <row r="122" spans="11:11" x14ac:dyDescent="0.3">
      <c r="K122" t="s">
        <v>354</v>
      </c>
    </row>
    <row r="123" spans="11:11" x14ac:dyDescent="0.3">
      <c r="K123" t="s">
        <v>355</v>
      </c>
    </row>
    <row r="124" spans="11:11" x14ac:dyDescent="0.3">
      <c r="K124" t="s">
        <v>356</v>
      </c>
    </row>
    <row r="125" spans="11:11" x14ac:dyDescent="0.3">
      <c r="K125" t="s">
        <v>357</v>
      </c>
    </row>
    <row r="126" spans="11:11" x14ac:dyDescent="0.3">
      <c r="K126" t="s">
        <v>358</v>
      </c>
    </row>
    <row r="127" spans="11:11" x14ac:dyDescent="0.3">
      <c r="K127" t="s">
        <v>359</v>
      </c>
    </row>
    <row r="128" spans="11:11" x14ac:dyDescent="0.3">
      <c r="K128" t="s">
        <v>359</v>
      </c>
    </row>
    <row r="129" spans="11:11" x14ac:dyDescent="0.3">
      <c r="K129" t="s">
        <v>360</v>
      </c>
    </row>
    <row r="130" spans="11:11" x14ac:dyDescent="0.3">
      <c r="K130" t="s">
        <v>361</v>
      </c>
    </row>
    <row r="131" spans="11:11" x14ac:dyDescent="0.3">
      <c r="K131" t="s">
        <v>362</v>
      </c>
    </row>
    <row r="132" spans="11:11" x14ac:dyDescent="0.3">
      <c r="K132" t="s">
        <v>363</v>
      </c>
    </row>
    <row r="133" spans="11:11" x14ac:dyDescent="0.3">
      <c r="K133" t="s">
        <v>363</v>
      </c>
    </row>
    <row r="134" spans="11:11" x14ac:dyDescent="0.3">
      <c r="K134" t="s">
        <v>364</v>
      </c>
    </row>
    <row r="135" spans="11:11" x14ac:dyDescent="0.3">
      <c r="K135" t="s">
        <v>365</v>
      </c>
    </row>
    <row r="136" spans="11:11" x14ac:dyDescent="0.3">
      <c r="K136" t="s">
        <v>366</v>
      </c>
    </row>
    <row r="137" spans="11:11" x14ac:dyDescent="0.3">
      <c r="K137" t="s">
        <v>367</v>
      </c>
    </row>
    <row r="138" spans="11:11" x14ac:dyDescent="0.3">
      <c r="K138" t="s">
        <v>368</v>
      </c>
    </row>
    <row r="139" spans="11:11" x14ac:dyDescent="0.3">
      <c r="K139" t="s">
        <v>369</v>
      </c>
    </row>
    <row r="140" spans="11:11" x14ac:dyDescent="0.3">
      <c r="K140" t="s">
        <v>370</v>
      </c>
    </row>
    <row r="141" spans="11:11" x14ac:dyDescent="0.3">
      <c r="K141" t="s">
        <v>371</v>
      </c>
    </row>
    <row r="142" spans="11:11" x14ac:dyDescent="0.3">
      <c r="K142" t="s">
        <v>372</v>
      </c>
    </row>
    <row r="143" spans="11:11" x14ac:dyDescent="0.3">
      <c r="K143" t="s">
        <v>373</v>
      </c>
    </row>
    <row r="144" spans="11:11" x14ac:dyDescent="0.3">
      <c r="K144" t="s">
        <v>374</v>
      </c>
    </row>
    <row r="145" spans="11:11" x14ac:dyDescent="0.3">
      <c r="K145" t="s">
        <v>375</v>
      </c>
    </row>
    <row r="146" spans="11:11" x14ac:dyDescent="0.3">
      <c r="K146" t="s">
        <v>376</v>
      </c>
    </row>
    <row r="147" spans="11:11" x14ac:dyDescent="0.3">
      <c r="K147" t="s">
        <v>377</v>
      </c>
    </row>
    <row r="148" spans="11:11" x14ac:dyDescent="0.3">
      <c r="K148" t="s">
        <v>378</v>
      </c>
    </row>
    <row r="149" spans="11:11" x14ac:dyDescent="0.3">
      <c r="K149" t="s">
        <v>379</v>
      </c>
    </row>
    <row r="150" spans="11:11" x14ac:dyDescent="0.3">
      <c r="K150" t="s">
        <v>380</v>
      </c>
    </row>
    <row r="151" spans="11:11" x14ac:dyDescent="0.3">
      <c r="K151" t="s">
        <v>381</v>
      </c>
    </row>
    <row r="152" spans="11:11" x14ac:dyDescent="0.3">
      <c r="K152" t="s">
        <v>382</v>
      </c>
    </row>
    <row r="153" spans="11:11" x14ac:dyDescent="0.3">
      <c r="K153" t="s">
        <v>383</v>
      </c>
    </row>
    <row r="154" spans="11:11" x14ac:dyDescent="0.3">
      <c r="K154" t="s">
        <v>384</v>
      </c>
    </row>
    <row r="155" spans="11:11" x14ac:dyDescent="0.3">
      <c r="K155" t="s">
        <v>385</v>
      </c>
    </row>
    <row r="156" spans="11:11" x14ac:dyDescent="0.3">
      <c r="K156" t="s">
        <v>386</v>
      </c>
    </row>
    <row r="157" spans="11:11" x14ac:dyDescent="0.3">
      <c r="K157" t="s">
        <v>387</v>
      </c>
    </row>
    <row r="158" spans="11:11" x14ac:dyDescent="0.3">
      <c r="K158" t="s">
        <v>388</v>
      </c>
    </row>
    <row r="159" spans="11:11" x14ac:dyDescent="0.3">
      <c r="K159" t="s">
        <v>389</v>
      </c>
    </row>
    <row r="160" spans="11:11" x14ac:dyDescent="0.3">
      <c r="K160" t="s">
        <v>390</v>
      </c>
    </row>
    <row r="161" spans="11:11" x14ac:dyDescent="0.3">
      <c r="K161" t="s">
        <v>391</v>
      </c>
    </row>
    <row r="162" spans="11:11" x14ac:dyDescent="0.3">
      <c r="K162" t="s">
        <v>392</v>
      </c>
    </row>
    <row r="163" spans="11:11" x14ac:dyDescent="0.3">
      <c r="K163" t="s">
        <v>392</v>
      </c>
    </row>
    <row r="164" spans="11:11" x14ac:dyDescent="0.3">
      <c r="K164" t="s">
        <v>393</v>
      </c>
    </row>
    <row r="165" spans="11:11" x14ac:dyDescent="0.3">
      <c r="K165" t="s">
        <v>394</v>
      </c>
    </row>
    <row r="166" spans="11:11" x14ac:dyDescent="0.3">
      <c r="K166" t="s">
        <v>395</v>
      </c>
    </row>
    <row r="167" spans="11:11" x14ac:dyDescent="0.3">
      <c r="K167" t="s">
        <v>396</v>
      </c>
    </row>
    <row r="168" spans="11:11" x14ac:dyDescent="0.3">
      <c r="K168" t="s">
        <v>397</v>
      </c>
    </row>
    <row r="169" spans="11:11" x14ac:dyDescent="0.3">
      <c r="K169" t="s">
        <v>398</v>
      </c>
    </row>
    <row r="170" spans="11:11" x14ac:dyDescent="0.3">
      <c r="K170" t="s">
        <v>399</v>
      </c>
    </row>
    <row r="171" spans="11:11" x14ac:dyDescent="0.3">
      <c r="K171" t="s">
        <v>400</v>
      </c>
    </row>
    <row r="172" spans="11:11" x14ac:dyDescent="0.3">
      <c r="K172" t="s">
        <v>401</v>
      </c>
    </row>
    <row r="173" spans="11:11" x14ac:dyDescent="0.3">
      <c r="K173" t="s">
        <v>402</v>
      </c>
    </row>
    <row r="174" spans="11:11" x14ac:dyDescent="0.3">
      <c r="K174" t="s">
        <v>403</v>
      </c>
    </row>
    <row r="175" spans="11:11" x14ac:dyDescent="0.3">
      <c r="K175" t="s">
        <v>404</v>
      </c>
    </row>
    <row r="176" spans="11:11" x14ac:dyDescent="0.3">
      <c r="K176" t="s">
        <v>405</v>
      </c>
    </row>
    <row r="177" spans="11:11" x14ac:dyDescent="0.3">
      <c r="K177" t="s">
        <v>406</v>
      </c>
    </row>
    <row r="178" spans="11:11" x14ac:dyDescent="0.3">
      <c r="K178" t="s">
        <v>407</v>
      </c>
    </row>
    <row r="179" spans="11:11" x14ac:dyDescent="0.3">
      <c r="K179" t="s">
        <v>408</v>
      </c>
    </row>
    <row r="180" spans="11:11" x14ac:dyDescent="0.3">
      <c r="K180" t="s">
        <v>409</v>
      </c>
    </row>
    <row r="181" spans="11:11" x14ac:dyDescent="0.3">
      <c r="K181" t="s">
        <v>410</v>
      </c>
    </row>
    <row r="182" spans="11:11" x14ac:dyDescent="0.3">
      <c r="K182" t="s">
        <v>411</v>
      </c>
    </row>
    <row r="183" spans="11:11" x14ac:dyDescent="0.3">
      <c r="K183" t="s">
        <v>412</v>
      </c>
    </row>
    <row r="184" spans="11:11" x14ac:dyDescent="0.3">
      <c r="K184" t="s">
        <v>413</v>
      </c>
    </row>
    <row r="185" spans="11:11" x14ac:dyDescent="0.3">
      <c r="K185" t="s">
        <v>413</v>
      </c>
    </row>
    <row r="186" spans="11:11" x14ac:dyDescent="0.3">
      <c r="K186" t="s">
        <v>414</v>
      </c>
    </row>
    <row r="187" spans="11:11" x14ac:dyDescent="0.3">
      <c r="K187" t="s">
        <v>415</v>
      </c>
    </row>
    <row r="188" spans="11:11" x14ac:dyDescent="0.3">
      <c r="K188" t="s">
        <v>416</v>
      </c>
    </row>
    <row r="189" spans="11:11" x14ac:dyDescent="0.3">
      <c r="K189" t="s">
        <v>417</v>
      </c>
    </row>
    <row r="190" spans="11:11" x14ac:dyDescent="0.3">
      <c r="K190" t="s">
        <v>418</v>
      </c>
    </row>
    <row r="191" spans="11:11" x14ac:dyDescent="0.3">
      <c r="K191" t="s">
        <v>419</v>
      </c>
    </row>
    <row r="192" spans="11:11" x14ac:dyDescent="0.3">
      <c r="K192" t="s">
        <v>420</v>
      </c>
    </row>
    <row r="193" spans="11:11" x14ac:dyDescent="0.3">
      <c r="K193" t="s">
        <v>421</v>
      </c>
    </row>
    <row r="194" spans="11:11" x14ac:dyDescent="0.3">
      <c r="K194" t="s">
        <v>422</v>
      </c>
    </row>
    <row r="195" spans="11:11" x14ac:dyDescent="0.3">
      <c r="K195" t="s">
        <v>423</v>
      </c>
    </row>
    <row r="196" spans="11:11" x14ac:dyDescent="0.3">
      <c r="K196" t="s">
        <v>424</v>
      </c>
    </row>
    <row r="197" spans="11:11" x14ac:dyDescent="0.3">
      <c r="K197" t="s">
        <v>425</v>
      </c>
    </row>
    <row r="198" spans="11:11" x14ac:dyDescent="0.3">
      <c r="K198" t="s">
        <v>426</v>
      </c>
    </row>
    <row r="199" spans="11:11" x14ac:dyDescent="0.3">
      <c r="K199" t="s">
        <v>427</v>
      </c>
    </row>
    <row r="200" spans="11:11" x14ac:dyDescent="0.3">
      <c r="K200" t="s">
        <v>428</v>
      </c>
    </row>
    <row r="201" spans="11:11" x14ac:dyDescent="0.3">
      <c r="K201" t="s">
        <v>429</v>
      </c>
    </row>
    <row r="202" spans="11:11" x14ac:dyDescent="0.3">
      <c r="K202" t="s">
        <v>430</v>
      </c>
    </row>
    <row r="203" spans="11:11" x14ac:dyDescent="0.3">
      <c r="K203" t="s">
        <v>431</v>
      </c>
    </row>
    <row r="204" spans="11:11" x14ac:dyDescent="0.3">
      <c r="K204" t="s">
        <v>432</v>
      </c>
    </row>
    <row r="205" spans="11:11" x14ac:dyDescent="0.3">
      <c r="K205" t="s">
        <v>433</v>
      </c>
    </row>
    <row r="206" spans="11:11" x14ac:dyDescent="0.3">
      <c r="K206" t="s">
        <v>434</v>
      </c>
    </row>
    <row r="207" spans="11:11" x14ac:dyDescent="0.3">
      <c r="K207" t="s">
        <v>435</v>
      </c>
    </row>
    <row r="208" spans="11:11" x14ac:dyDescent="0.3">
      <c r="K208" t="s">
        <v>436</v>
      </c>
    </row>
    <row r="209" spans="11:11" x14ac:dyDescent="0.3">
      <c r="K209" t="s">
        <v>437</v>
      </c>
    </row>
    <row r="210" spans="11:11" x14ac:dyDescent="0.3">
      <c r="K210" t="s">
        <v>438</v>
      </c>
    </row>
    <row r="211" spans="11:11" x14ac:dyDescent="0.3">
      <c r="K211" t="s">
        <v>439</v>
      </c>
    </row>
    <row r="212" spans="11:11" x14ac:dyDescent="0.3">
      <c r="K212" t="s">
        <v>440</v>
      </c>
    </row>
    <row r="213" spans="11:11" x14ac:dyDescent="0.3">
      <c r="K213" t="s">
        <v>441</v>
      </c>
    </row>
    <row r="214" spans="11:11" x14ac:dyDescent="0.3">
      <c r="K214" t="s">
        <v>442</v>
      </c>
    </row>
    <row r="215" spans="11:11" x14ac:dyDescent="0.3">
      <c r="K215" t="s">
        <v>443</v>
      </c>
    </row>
    <row r="216" spans="11:11" x14ac:dyDescent="0.3">
      <c r="K216" t="s">
        <v>444</v>
      </c>
    </row>
    <row r="217" spans="11:11" x14ac:dyDescent="0.3">
      <c r="K217" t="s">
        <v>445</v>
      </c>
    </row>
    <row r="218" spans="11:11" x14ac:dyDescent="0.3">
      <c r="K218" t="s">
        <v>446</v>
      </c>
    </row>
    <row r="219" spans="11:11" x14ac:dyDescent="0.3">
      <c r="K219" t="s">
        <v>447</v>
      </c>
    </row>
    <row r="220" spans="11:11" x14ac:dyDescent="0.3">
      <c r="K220" t="s">
        <v>448</v>
      </c>
    </row>
    <row r="221" spans="11:11" x14ac:dyDescent="0.3">
      <c r="K221" t="s">
        <v>449</v>
      </c>
    </row>
    <row r="222" spans="11:11" x14ac:dyDescent="0.3">
      <c r="K222" t="s">
        <v>450</v>
      </c>
    </row>
    <row r="223" spans="11:11" x14ac:dyDescent="0.3">
      <c r="K223" t="s">
        <v>451</v>
      </c>
    </row>
    <row r="224" spans="11:11" x14ac:dyDescent="0.3">
      <c r="K224" t="s">
        <v>452</v>
      </c>
    </row>
    <row r="225" spans="11:11" x14ac:dyDescent="0.3">
      <c r="K225" t="s">
        <v>453</v>
      </c>
    </row>
    <row r="226" spans="11:11" x14ac:dyDescent="0.3">
      <c r="K226" t="s">
        <v>454</v>
      </c>
    </row>
    <row r="227" spans="11:11" x14ac:dyDescent="0.3">
      <c r="K227" t="s">
        <v>455</v>
      </c>
    </row>
    <row r="228" spans="11:11" x14ac:dyDescent="0.3">
      <c r="K228" t="s">
        <v>456</v>
      </c>
    </row>
    <row r="229" spans="11:11" x14ac:dyDescent="0.3">
      <c r="K229" t="s">
        <v>457</v>
      </c>
    </row>
    <row r="230" spans="11:11" x14ac:dyDescent="0.3">
      <c r="K230" t="s">
        <v>458</v>
      </c>
    </row>
    <row r="231" spans="11:11" x14ac:dyDescent="0.3">
      <c r="K231" t="s">
        <v>459</v>
      </c>
    </row>
    <row r="232" spans="11:11" x14ac:dyDescent="0.3">
      <c r="K232" t="s">
        <v>460</v>
      </c>
    </row>
    <row r="233" spans="11:11" x14ac:dyDescent="0.3">
      <c r="K233" t="s">
        <v>461</v>
      </c>
    </row>
    <row r="234" spans="11:11" x14ac:dyDescent="0.3">
      <c r="K234" t="s">
        <v>462</v>
      </c>
    </row>
    <row r="235" spans="11:11" x14ac:dyDescent="0.3">
      <c r="K235" t="s">
        <v>463</v>
      </c>
    </row>
    <row r="236" spans="11:11" x14ac:dyDescent="0.3">
      <c r="K236" t="s">
        <v>464</v>
      </c>
    </row>
    <row r="237" spans="11:11" x14ac:dyDescent="0.3">
      <c r="K237" t="s">
        <v>465</v>
      </c>
    </row>
    <row r="238" spans="11:11" x14ac:dyDescent="0.3">
      <c r="K238" t="s">
        <v>465</v>
      </c>
    </row>
    <row r="239" spans="11:11" x14ac:dyDescent="0.3">
      <c r="K239" t="s">
        <v>466</v>
      </c>
    </row>
    <row r="240" spans="11:11" x14ac:dyDescent="0.3">
      <c r="K240" t="s">
        <v>467</v>
      </c>
    </row>
    <row r="241" spans="11:11" x14ac:dyDescent="0.3">
      <c r="K241" t="s">
        <v>468</v>
      </c>
    </row>
    <row r="242" spans="11:11" x14ac:dyDescent="0.3">
      <c r="K242" t="s">
        <v>469</v>
      </c>
    </row>
    <row r="243" spans="11:11" x14ac:dyDescent="0.3">
      <c r="K243" t="s">
        <v>470</v>
      </c>
    </row>
    <row r="244" spans="11:11" x14ac:dyDescent="0.3">
      <c r="K244" t="s">
        <v>470</v>
      </c>
    </row>
    <row r="245" spans="11:11" x14ac:dyDescent="0.3">
      <c r="K245" t="s">
        <v>471</v>
      </c>
    </row>
    <row r="246" spans="11:11" x14ac:dyDescent="0.3">
      <c r="K246" t="s">
        <v>472</v>
      </c>
    </row>
    <row r="247" spans="11:11" x14ac:dyDescent="0.3">
      <c r="K247" t="s">
        <v>473</v>
      </c>
    </row>
    <row r="248" spans="11:11" x14ac:dyDescent="0.3">
      <c r="K248" t="s">
        <v>474</v>
      </c>
    </row>
    <row r="249" spans="11:11" x14ac:dyDescent="0.3">
      <c r="K249" t="s">
        <v>475</v>
      </c>
    </row>
    <row r="250" spans="11:11" x14ac:dyDescent="0.3">
      <c r="K250" t="s">
        <v>476</v>
      </c>
    </row>
    <row r="251" spans="11:11" x14ac:dyDescent="0.3">
      <c r="K251" t="s">
        <v>477</v>
      </c>
    </row>
    <row r="252" spans="11:11" x14ac:dyDescent="0.3">
      <c r="K252" t="s">
        <v>478</v>
      </c>
    </row>
    <row r="253" spans="11:11" x14ac:dyDescent="0.3">
      <c r="K253" t="s">
        <v>479</v>
      </c>
    </row>
    <row r="254" spans="11:11" x14ac:dyDescent="0.3">
      <c r="K254" t="s">
        <v>480</v>
      </c>
    </row>
    <row r="255" spans="11:11" x14ac:dyDescent="0.3">
      <c r="K255" t="s">
        <v>481</v>
      </c>
    </row>
    <row r="256" spans="11:11" x14ac:dyDescent="0.3">
      <c r="K256" t="s">
        <v>482</v>
      </c>
    </row>
    <row r="257" spans="11:11" x14ac:dyDescent="0.3">
      <c r="K257" t="s">
        <v>482</v>
      </c>
    </row>
    <row r="258" spans="11:11" x14ac:dyDescent="0.3">
      <c r="K258" t="s">
        <v>483</v>
      </c>
    </row>
    <row r="259" spans="11:11" x14ac:dyDescent="0.3">
      <c r="K259" t="s">
        <v>484</v>
      </c>
    </row>
    <row r="260" spans="11:11" x14ac:dyDescent="0.3">
      <c r="K260" t="s">
        <v>485</v>
      </c>
    </row>
    <row r="261" spans="11:11" x14ac:dyDescent="0.3">
      <c r="K261" t="s">
        <v>486</v>
      </c>
    </row>
    <row r="262" spans="11:11" x14ac:dyDescent="0.3">
      <c r="K262" t="s">
        <v>486</v>
      </c>
    </row>
    <row r="263" spans="11:11" x14ac:dyDescent="0.3">
      <c r="K263" t="s">
        <v>487</v>
      </c>
    </row>
    <row r="264" spans="11:11" x14ac:dyDescent="0.3">
      <c r="K264" t="s">
        <v>488</v>
      </c>
    </row>
    <row r="265" spans="11:11" x14ac:dyDescent="0.3">
      <c r="K265" t="s">
        <v>489</v>
      </c>
    </row>
    <row r="266" spans="11:11" x14ac:dyDescent="0.3">
      <c r="K266" t="s">
        <v>490</v>
      </c>
    </row>
    <row r="267" spans="11:11" x14ac:dyDescent="0.3">
      <c r="K267" t="s">
        <v>491</v>
      </c>
    </row>
    <row r="268" spans="11:11" x14ac:dyDescent="0.3">
      <c r="K268" t="s">
        <v>491</v>
      </c>
    </row>
    <row r="269" spans="11:11" x14ac:dyDescent="0.3">
      <c r="K269" t="s">
        <v>492</v>
      </c>
    </row>
    <row r="270" spans="11:11" x14ac:dyDescent="0.3">
      <c r="K270" t="s">
        <v>492</v>
      </c>
    </row>
    <row r="271" spans="11:11" x14ac:dyDescent="0.3">
      <c r="K271" t="s">
        <v>493</v>
      </c>
    </row>
    <row r="272" spans="11:11" x14ac:dyDescent="0.3">
      <c r="K272" t="s">
        <v>493</v>
      </c>
    </row>
    <row r="273" spans="11:11" x14ac:dyDescent="0.3">
      <c r="K273" t="s">
        <v>494</v>
      </c>
    </row>
    <row r="274" spans="11:11" x14ac:dyDescent="0.3">
      <c r="K274" t="s">
        <v>495</v>
      </c>
    </row>
    <row r="275" spans="11:11" x14ac:dyDescent="0.3">
      <c r="K275" t="s">
        <v>495</v>
      </c>
    </row>
    <row r="276" spans="11:11" x14ac:dyDescent="0.3">
      <c r="K276" t="s">
        <v>496</v>
      </c>
    </row>
    <row r="277" spans="11:11" x14ac:dyDescent="0.3">
      <c r="K277" t="s">
        <v>497</v>
      </c>
    </row>
    <row r="278" spans="11:11" x14ac:dyDescent="0.3">
      <c r="K278" t="s">
        <v>498</v>
      </c>
    </row>
    <row r="279" spans="11:11" x14ac:dyDescent="0.3">
      <c r="K279" t="s">
        <v>499</v>
      </c>
    </row>
    <row r="280" spans="11:11" x14ac:dyDescent="0.3">
      <c r="K280" t="s">
        <v>500</v>
      </c>
    </row>
    <row r="281" spans="11:11" x14ac:dyDescent="0.3">
      <c r="K281" t="s">
        <v>501</v>
      </c>
    </row>
    <row r="282" spans="11:11" x14ac:dyDescent="0.3">
      <c r="K282" t="s">
        <v>502</v>
      </c>
    </row>
    <row r="283" spans="11:11" x14ac:dyDescent="0.3">
      <c r="K283" t="s">
        <v>503</v>
      </c>
    </row>
    <row r="284" spans="11:11" x14ac:dyDescent="0.3">
      <c r="K284" t="s">
        <v>504</v>
      </c>
    </row>
    <row r="285" spans="11:11" x14ac:dyDescent="0.3">
      <c r="K285" t="s">
        <v>505</v>
      </c>
    </row>
    <row r="286" spans="11:11" x14ac:dyDescent="0.3">
      <c r="K286" t="s">
        <v>506</v>
      </c>
    </row>
    <row r="287" spans="11:11" x14ac:dyDescent="0.3">
      <c r="K287" t="s">
        <v>506</v>
      </c>
    </row>
    <row r="288" spans="11:11" x14ac:dyDescent="0.3">
      <c r="K288" t="s">
        <v>507</v>
      </c>
    </row>
    <row r="289" spans="11:11" x14ac:dyDescent="0.3">
      <c r="K289" t="s">
        <v>507</v>
      </c>
    </row>
    <row r="290" spans="11:11" x14ac:dyDescent="0.3">
      <c r="K290" t="s">
        <v>508</v>
      </c>
    </row>
    <row r="291" spans="11:11" x14ac:dyDescent="0.3">
      <c r="K291" t="s">
        <v>509</v>
      </c>
    </row>
    <row r="292" spans="11:11" x14ac:dyDescent="0.3">
      <c r="K292" t="s">
        <v>510</v>
      </c>
    </row>
    <row r="293" spans="11:11" x14ac:dyDescent="0.3">
      <c r="K293" t="s">
        <v>511</v>
      </c>
    </row>
    <row r="294" spans="11:11" x14ac:dyDescent="0.3">
      <c r="K294" t="s">
        <v>512</v>
      </c>
    </row>
    <row r="295" spans="11:11" x14ac:dyDescent="0.3">
      <c r="K295" t="s">
        <v>513</v>
      </c>
    </row>
    <row r="296" spans="11:11" x14ac:dyDescent="0.3">
      <c r="K296" t="s">
        <v>514</v>
      </c>
    </row>
    <row r="297" spans="11:11" x14ac:dyDescent="0.3">
      <c r="K297" t="s">
        <v>515</v>
      </c>
    </row>
    <row r="298" spans="11:11" x14ac:dyDescent="0.3">
      <c r="K298" t="s">
        <v>516</v>
      </c>
    </row>
    <row r="299" spans="11:11" x14ac:dyDescent="0.3">
      <c r="K299" t="s">
        <v>517</v>
      </c>
    </row>
    <row r="300" spans="11:11" x14ac:dyDescent="0.3">
      <c r="K300" t="s">
        <v>518</v>
      </c>
    </row>
    <row r="301" spans="11:11" x14ac:dyDescent="0.3">
      <c r="K301" t="s">
        <v>519</v>
      </c>
    </row>
    <row r="302" spans="11:11" x14ac:dyDescent="0.3">
      <c r="K302" t="s">
        <v>520</v>
      </c>
    </row>
    <row r="303" spans="11:11" x14ac:dyDescent="0.3">
      <c r="K303" t="s">
        <v>521</v>
      </c>
    </row>
    <row r="304" spans="11:11" x14ac:dyDescent="0.3">
      <c r="K304" t="s">
        <v>522</v>
      </c>
    </row>
    <row r="305" spans="11:11" x14ac:dyDescent="0.3">
      <c r="K305" t="s">
        <v>523</v>
      </c>
    </row>
    <row r="306" spans="11:11" x14ac:dyDescent="0.3">
      <c r="K306" t="s">
        <v>524</v>
      </c>
    </row>
    <row r="307" spans="11:11" x14ac:dyDescent="0.3">
      <c r="K307" t="s">
        <v>525</v>
      </c>
    </row>
    <row r="308" spans="11:11" x14ac:dyDescent="0.3">
      <c r="K308" t="s">
        <v>526</v>
      </c>
    </row>
    <row r="309" spans="11:11" x14ac:dyDescent="0.3">
      <c r="K309" t="s">
        <v>527</v>
      </c>
    </row>
    <row r="310" spans="11:11" x14ac:dyDescent="0.3">
      <c r="K310" t="s">
        <v>528</v>
      </c>
    </row>
    <row r="311" spans="11:11" x14ac:dyDescent="0.3">
      <c r="K311" t="s">
        <v>529</v>
      </c>
    </row>
    <row r="312" spans="11:11" x14ac:dyDescent="0.3">
      <c r="K312" t="s">
        <v>530</v>
      </c>
    </row>
    <row r="313" spans="11:11" x14ac:dyDescent="0.3">
      <c r="K313" t="s">
        <v>531</v>
      </c>
    </row>
    <row r="314" spans="11:11" x14ac:dyDescent="0.3">
      <c r="K314" t="s">
        <v>532</v>
      </c>
    </row>
    <row r="315" spans="11:11" x14ac:dyDescent="0.3">
      <c r="K315" t="s">
        <v>533</v>
      </c>
    </row>
    <row r="316" spans="11:11" x14ac:dyDescent="0.3">
      <c r="K316" t="s">
        <v>534</v>
      </c>
    </row>
    <row r="317" spans="11:11" x14ac:dyDescent="0.3">
      <c r="K317" t="s">
        <v>535</v>
      </c>
    </row>
    <row r="318" spans="11:11" x14ac:dyDescent="0.3">
      <c r="K318" t="s">
        <v>536</v>
      </c>
    </row>
    <row r="319" spans="11:11" x14ac:dyDescent="0.3">
      <c r="K319" t="s">
        <v>537</v>
      </c>
    </row>
    <row r="320" spans="11:11" x14ac:dyDescent="0.3">
      <c r="K320" t="s">
        <v>538</v>
      </c>
    </row>
    <row r="321" spans="11:11" x14ac:dyDescent="0.3">
      <c r="K321" t="s">
        <v>539</v>
      </c>
    </row>
    <row r="322" spans="11:11" x14ac:dyDescent="0.3">
      <c r="K322" t="s">
        <v>540</v>
      </c>
    </row>
    <row r="323" spans="11:11" x14ac:dyDescent="0.3">
      <c r="K323" t="s">
        <v>541</v>
      </c>
    </row>
    <row r="324" spans="11:11" x14ac:dyDescent="0.3">
      <c r="K324" t="s">
        <v>542</v>
      </c>
    </row>
    <row r="325" spans="11:11" x14ac:dyDescent="0.3">
      <c r="K325" t="s">
        <v>543</v>
      </c>
    </row>
    <row r="326" spans="11:11" x14ac:dyDescent="0.3">
      <c r="K326" t="s">
        <v>544</v>
      </c>
    </row>
    <row r="327" spans="11:11" x14ac:dyDescent="0.3">
      <c r="K327" t="s">
        <v>545</v>
      </c>
    </row>
    <row r="328" spans="11:11" x14ac:dyDescent="0.3">
      <c r="K328" t="s">
        <v>546</v>
      </c>
    </row>
    <row r="329" spans="11:11" x14ac:dyDescent="0.3">
      <c r="K329" t="s">
        <v>547</v>
      </c>
    </row>
    <row r="330" spans="11:11" x14ac:dyDescent="0.3">
      <c r="K330" t="s">
        <v>548</v>
      </c>
    </row>
    <row r="331" spans="11:11" x14ac:dyDescent="0.3">
      <c r="K331" t="s">
        <v>549</v>
      </c>
    </row>
    <row r="332" spans="11:11" x14ac:dyDescent="0.3">
      <c r="K332" t="s">
        <v>550</v>
      </c>
    </row>
    <row r="333" spans="11:11" x14ac:dyDescent="0.3">
      <c r="K333" t="s">
        <v>551</v>
      </c>
    </row>
    <row r="334" spans="11:11" x14ac:dyDescent="0.3">
      <c r="K334" t="s">
        <v>552</v>
      </c>
    </row>
    <row r="335" spans="11:11" x14ac:dyDescent="0.3">
      <c r="K335" t="s">
        <v>553</v>
      </c>
    </row>
    <row r="336" spans="11:11" x14ac:dyDescent="0.3">
      <c r="K336" t="s">
        <v>554</v>
      </c>
    </row>
    <row r="337" spans="11:11" x14ac:dyDescent="0.3">
      <c r="K337" t="s">
        <v>555</v>
      </c>
    </row>
    <row r="338" spans="11:11" x14ac:dyDescent="0.3">
      <c r="K338" t="s">
        <v>556</v>
      </c>
    </row>
    <row r="339" spans="11:11" x14ac:dyDescent="0.3">
      <c r="K339" t="s">
        <v>557</v>
      </c>
    </row>
    <row r="340" spans="11:11" x14ac:dyDescent="0.3">
      <c r="K340" t="s">
        <v>558</v>
      </c>
    </row>
    <row r="341" spans="11:11" x14ac:dyDescent="0.3">
      <c r="K341" t="s">
        <v>559</v>
      </c>
    </row>
    <row r="342" spans="11:11" x14ac:dyDescent="0.3">
      <c r="K342" t="s">
        <v>560</v>
      </c>
    </row>
    <row r="343" spans="11:11" x14ac:dyDescent="0.3">
      <c r="K343" t="s">
        <v>561</v>
      </c>
    </row>
    <row r="344" spans="11:11" x14ac:dyDescent="0.3">
      <c r="K344" t="s">
        <v>562</v>
      </c>
    </row>
    <row r="345" spans="11:11" x14ac:dyDescent="0.3">
      <c r="K345" t="s">
        <v>563</v>
      </c>
    </row>
    <row r="346" spans="11:11" x14ac:dyDescent="0.3">
      <c r="K346" t="s">
        <v>564</v>
      </c>
    </row>
    <row r="347" spans="11:11" x14ac:dyDescent="0.3">
      <c r="K347" t="s">
        <v>565</v>
      </c>
    </row>
    <row r="348" spans="11:11" x14ac:dyDescent="0.3">
      <c r="K348" t="s">
        <v>566</v>
      </c>
    </row>
    <row r="349" spans="11:11" x14ac:dyDescent="0.3">
      <c r="K349" t="s">
        <v>567</v>
      </c>
    </row>
    <row r="350" spans="11:11" x14ac:dyDescent="0.3">
      <c r="K350" t="s">
        <v>568</v>
      </c>
    </row>
    <row r="351" spans="11:11" x14ac:dyDescent="0.3">
      <c r="K351" t="s">
        <v>569</v>
      </c>
    </row>
    <row r="352" spans="11:11" x14ac:dyDescent="0.3">
      <c r="K352" t="s">
        <v>570</v>
      </c>
    </row>
    <row r="353" spans="11:11" x14ac:dyDescent="0.3">
      <c r="K353" t="s">
        <v>571</v>
      </c>
    </row>
    <row r="354" spans="11:11" x14ac:dyDescent="0.3">
      <c r="K354" t="s">
        <v>572</v>
      </c>
    </row>
    <row r="355" spans="11:11" x14ac:dyDescent="0.3">
      <c r="K355" t="s">
        <v>573</v>
      </c>
    </row>
    <row r="356" spans="11:11" x14ac:dyDescent="0.3">
      <c r="K356" t="s">
        <v>574</v>
      </c>
    </row>
    <row r="357" spans="11:11" x14ac:dyDescent="0.3">
      <c r="K357" t="s">
        <v>575</v>
      </c>
    </row>
    <row r="358" spans="11:11" x14ac:dyDescent="0.3">
      <c r="K358" t="s">
        <v>576</v>
      </c>
    </row>
    <row r="359" spans="11:11" x14ac:dyDescent="0.3">
      <c r="K359" t="s">
        <v>577</v>
      </c>
    </row>
    <row r="360" spans="11:11" x14ac:dyDescent="0.3">
      <c r="K360" t="s">
        <v>578</v>
      </c>
    </row>
    <row r="361" spans="11:11" x14ac:dyDescent="0.3">
      <c r="K361" t="s">
        <v>579</v>
      </c>
    </row>
    <row r="362" spans="11:11" x14ac:dyDescent="0.3">
      <c r="K362" t="s">
        <v>580</v>
      </c>
    </row>
    <row r="363" spans="11:11" x14ac:dyDescent="0.3">
      <c r="K363" t="s">
        <v>581</v>
      </c>
    </row>
    <row r="364" spans="11:11" x14ac:dyDescent="0.3">
      <c r="K364" t="s">
        <v>582</v>
      </c>
    </row>
    <row r="365" spans="11:11" x14ac:dyDescent="0.3">
      <c r="K365" t="s">
        <v>583</v>
      </c>
    </row>
    <row r="366" spans="11:11" x14ac:dyDescent="0.3">
      <c r="K366" t="s">
        <v>584</v>
      </c>
    </row>
    <row r="367" spans="11:11" x14ac:dyDescent="0.3">
      <c r="K367" t="s">
        <v>585</v>
      </c>
    </row>
    <row r="368" spans="11:11" x14ac:dyDescent="0.3">
      <c r="K368" t="s">
        <v>586</v>
      </c>
    </row>
    <row r="369" spans="11:11" x14ac:dyDescent="0.3">
      <c r="K369" t="s">
        <v>587</v>
      </c>
    </row>
    <row r="370" spans="11:11" x14ac:dyDescent="0.3">
      <c r="K370" t="s">
        <v>588</v>
      </c>
    </row>
    <row r="371" spans="11:11" x14ac:dyDescent="0.3">
      <c r="K371" t="s">
        <v>589</v>
      </c>
    </row>
    <row r="372" spans="11:11" x14ac:dyDescent="0.3">
      <c r="K372" t="s">
        <v>590</v>
      </c>
    </row>
    <row r="373" spans="11:11" x14ac:dyDescent="0.3">
      <c r="K373" t="s">
        <v>591</v>
      </c>
    </row>
    <row r="374" spans="11:11" x14ac:dyDescent="0.3">
      <c r="K374" t="s">
        <v>592</v>
      </c>
    </row>
    <row r="375" spans="11:11" x14ac:dyDescent="0.3">
      <c r="K375" t="s">
        <v>593</v>
      </c>
    </row>
    <row r="376" spans="11:11" x14ac:dyDescent="0.3">
      <c r="K376" t="s">
        <v>594</v>
      </c>
    </row>
    <row r="377" spans="11:11" x14ac:dyDescent="0.3">
      <c r="K377" t="s">
        <v>595</v>
      </c>
    </row>
    <row r="378" spans="11:11" x14ac:dyDescent="0.3">
      <c r="K378" t="s">
        <v>596</v>
      </c>
    </row>
    <row r="379" spans="11:11" x14ac:dyDescent="0.3">
      <c r="K379" t="s">
        <v>597</v>
      </c>
    </row>
    <row r="380" spans="11:11" x14ac:dyDescent="0.3">
      <c r="K380" t="s">
        <v>598</v>
      </c>
    </row>
    <row r="381" spans="11:11" x14ac:dyDescent="0.3">
      <c r="K381" t="s">
        <v>599</v>
      </c>
    </row>
    <row r="382" spans="11:11" x14ac:dyDescent="0.3">
      <c r="K382" t="s">
        <v>600</v>
      </c>
    </row>
    <row r="383" spans="11:11" x14ac:dyDescent="0.3">
      <c r="K383" t="s">
        <v>601</v>
      </c>
    </row>
    <row r="384" spans="11:11" x14ac:dyDescent="0.3">
      <c r="K384" t="s">
        <v>602</v>
      </c>
    </row>
    <row r="385" spans="11:11" x14ac:dyDescent="0.3">
      <c r="K385" t="s">
        <v>603</v>
      </c>
    </row>
    <row r="386" spans="11:11" x14ac:dyDescent="0.3">
      <c r="K386" t="s">
        <v>604</v>
      </c>
    </row>
    <row r="387" spans="11:11" x14ac:dyDescent="0.3">
      <c r="K387" t="s">
        <v>605</v>
      </c>
    </row>
    <row r="388" spans="11:11" x14ac:dyDescent="0.3">
      <c r="K388" t="s">
        <v>606</v>
      </c>
    </row>
    <row r="389" spans="11:11" x14ac:dyDescent="0.3">
      <c r="K389" t="s">
        <v>607</v>
      </c>
    </row>
    <row r="390" spans="11:11" x14ac:dyDescent="0.3">
      <c r="K390" t="s">
        <v>608</v>
      </c>
    </row>
    <row r="391" spans="11:11" x14ac:dyDescent="0.3">
      <c r="K391" t="s">
        <v>609</v>
      </c>
    </row>
    <row r="392" spans="11:11" x14ac:dyDescent="0.3">
      <c r="K392" t="s">
        <v>609</v>
      </c>
    </row>
    <row r="393" spans="11:11" x14ac:dyDescent="0.3">
      <c r="K393" t="s">
        <v>610</v>
      </c>
    </row>
    <row r="394" spans="11:11" x14ac:dyDescent="0.3">
      <c r="K394" t="s">
        <v>611</v>
      </c>
    </row>
    <row r="395" spans="11:11" x14ac:dyDescent="0.3">
      <c r="K395" t="s">
        <v>612</v>
      </c>
    </row>
    <row r="396" spans="11:11" x14ac:dyDescent="0.3">
      <c r="K396" t="s">
        <v>613</v>
      </c>
    </row>
    <row r="397" spans="11:11" x14ac:dyDescent="0.3">
      <c r="K397" t="s">
        <v>614</v>
      </c>
    </row>
    <row r="398" spans="11:11" x14ac:dyDescent="0.3">
      <c r="K398" t="s">
        <v>615</v>
      </c>
    </row>
    <row r="399" spans="11:11" x14ac:dyDescent="0.3">
      <c r="K399" t="s">
        <v>616</v>
      </c>
    </row>
    <row r="400" spans="11:11" x14ac:dyDescent="0.3">
      <c r="K400" t="s">
        <v>617</v>
      </c>
    </row>
    <row r="401" spans="11:11" x14ac:dyDescent="0.3">
      <c r="K401" t="s">
        <v>618</v>
      </c>
    </row>
    <row r="402" spans="11:11" x14ac:dyDescent="0.3">
      <c r="K402" t="s">
        <v>619</v>
      </c>
    </row>
    <row r="403" spans="11:11" x14ac:dyDescent="0.3">
      <c r="K403" t="s">
        <v>620</v>
      </c>
    </row>
    <row r="404" spans="11:11" x14ac:dyDescent="0.3">
      <c r="K404" t="s">
        <v>621</v>
      </c>
    </row>
    <row r="405" spans="11:11" x14ac:dyDescent="0.3">
      <c r="K405" t="s">
        <v>621</v>
      </c>
    </row>
    <row r="406" spans="11:11" x14ac:dyDescent="0.3">
      <c r="K406" t="s">
        <v>622</v>
      </c>
    </row>
    <row r="407" spans="11:11" x14ac:dyDescent="0.3">
      <c r="K407" t="s">
        <v>623</v>
      </c>
    </row>
    <row r="408" spans="11:11" x14ac:dyDescent="0.3">
      <c r="K408" t="s">
        <v>624</v>
      </c>
    </row>
    <row r="409" spans="11:11" x14ac:dyDescent="0.3">
      <c r="K409" t="s">
        <v>625</v>
      </c>
    </row>
    <row r="410" spans="11:11" x14ac:dyDescent="0.3">
      <c r="K410" t="s">
        <v>626</v>
      </c>
    </row>
    <row r="411" spans="11:11" x14ac:dyDescent="0.3">
      <c r="K411" t="s">
        <v>627</v>
      </c>
    </row>
    <row r="412" spans="11:11" x14ac:dyDescent="0.3">
      <c r="K412" t="s">
        <v>628</v>
      </c>
    </row>
    <row r="413" spans="11:11" x14ac:dyDescent="0.3">
      <c r="K413" t="s">
        <v>629</v>
      </c>
    </row>
    <row r="414" spans="11:11" x14ac:dyDescent="0.3">
      <c r="K414" t="s">
        <v>630</v>
      </c>
    </row>
    <row r="415" spans="11:11" x14ac:dyDescent="0.3">
      <c r="K415" t="s">
        <v>631</v>
      </c>
    </row>
    <row r="416" spans="11:11" x14ac:dyDescent="0.3">
      <c r="K416" t="s">
        <v>632</v>
      </c>
    </row>
    <row r="417" spans="11:11" x14ac:dyDescent="0.3">
      <c r="K417" t="s">
        <v>633</v>
      </c>
    </row>
    <row r="418" spans="11:11" x14ac:dyDescent="0.3">
      <c r="K418" t="s">
        <v>634</v>
      </c>
    </row>
    <row r="419" spans="11:11" x14ac:dyDescent="0.3">
      <c r="K419" t="s">
        <v>635</v>
      </c>
    </row>
    <row r="420" spans="11:11" x14ac:dyDescent="0.3">
      <c r="K420" t="s">
        <v>636</v>
      </c>
    </row>
    <row r="421" spans="11:11" x14ac:dyDescent="0.3">
      <c r="K421" t="s">
        <v>637</v>
      </c>
    </row>
    <row r="422" spans="11:11" x14ac:dyDescent="0.3">
      <c r="K422" t="s">
        <v>638</v>
      </c>
    </row>
    <row r="423" spans="11:11" x14ac:dyDescent="0.3">
      <c r="K423" t="s">
        <v>639</v>
      </c>
    </row>
    <row r="424" spans="11:11" x14ac:dyDescent="0.3">
      <c r="K424" t="s">
        <v>640</v>
      </c>
    </row>
    <row r="425" spans="11:11" x14ac:dyDescent="0.3">
      <c r="K425" t="s">
        <v>641</v>
      </c>
    </row>
    <row r="426" spans="11:11" x14ac:dyDescent="0.3">
      <c r="K426" t="s">
        <v>642</v>
      </c>
    </row>
    <row r="427" spans="11:11" x14ac:dyDescent="0.3">
      <c r="K427" t="s">
        <v>643</v>
      </c>
    </row>
    <row r="428" spans="11:11" x14ac:dyDescent="0.3">
      <c r="K428" t="s">
        <v>644</v>
      </c>
    </row>
    <row r="429" spans="11:11" x14ac:dyDescent="0.3">
      <c r="K429" t="s">
        <v>645</v>
      </c>
    </row>
    <row r="430" spans="11:11" x14ac:dyDescent="0.3">
      <c r="K430" t="s">
        <v>646</v>
      </c>
    </row>
    <row r="431" spans="11:11" x14ac:dyDescent="0.3">
      <c r="K431" t="s">
        <v>647</v>
      </c>
    </row>
    <row r="432" spans="11:11" x14ac:dyDescent="0.3">
      <c r="K432" t="s">
        <v>648</v>
      </c>
    </row>
    <row r="433" spans="11:11" x14ac:dyDescent="0.3">
      <c r="K433" t="s">
        <v>649</v>
      </c>
    </row>
    <row r="434" spans="11:11" x14ac:dyDescent="0.3">
      <c r="K434" t="s">
        <v>650</v>
      </c>
    </row>
    <row r="435" spans="11:11" x14ac:dyDescent="0.3">
      <c r="K435" t="s">
        <v>651</v>
      </c>
    </row>
    <row r="436" spans="11:11" x14ac:dyDescent="0.3">
      <c r="K436" t="s">
        <v>652</v>
      </c>
    </row>
    <row r="437" spans="11:11" x14ac:dyDescent="0.3">
      <c r="K437" t="s">
        <v>653</v>
      </c>
    </row>
    <row r="438" spans="11:11" x14ac:dyDescent="0.3">
      <c r="K438" t="s">
        <v>654</v>
      </c>
    </row>
    <row r="439" spans="11:11" x14ac:dyDescent="0.3">
      <c r="K439" t="s">
        <v>655</v>
      </c>
    </row>
    <row r="440" spans="11:11" x14ac:dyDescent="0.3">
      <c r="K440" t="s">
        <v>656</v>
      </c>
    </row>
    <row r="441" spans="11:11" x14ac:dyDescent="0.3">
      <c r="K441" t="s">
        <v>657</v>
      </c>
    </row>
    <row r="442" spans="11:11" x14ac:dyDescent="0.3">
      <c r="K442" t="s">
        <v>658</v>
      </c>
    </row>
    <row r="443" spans="11:11" x14ac:dyDescent="0.3">
      <c r="K443" t="s">
        <v>659</v>
      </c>
    </row>
    <row r="444" spans="11:11" x14ac:dyDescent="0.3">
      <c r="K444" t="s">
        <v>660</v>
      </c>
    </row>
    <row r="445" spans="11:11" x14ac:dyDescent="0.3">
      <c r="K445" t="s">
        <v>661</v>
      </c>
    </row>
    <row r="446" spans="11:11" x14ac:dyDescent="0.3">
      <c r="K446" t="s">
        <v>662</v>
      </c>
    </row>
    <row r="447" spans="11:11" x14ac:dyDescent="0.3">
      <c r="K447" t="s">
        <v>663</v>
      </c>
    </row>
    <row r="448" spans="11:11" x14ac:dyDescent="0.3">
      <c r="K448" t="s">
        <v>664</v>
      </c>
    </row>
    <row r="449" spans="11:11" x14ac:dyDescent="0.3">
      <c r="K449" t="s">
        <v>665</v>
      </c>
    </row>
    <row r="450" spans="11:11" x14ac:dyDescent="0.3">
      <c r="K450" t="s">
        <v>666</v>
      </c>
    </row>
    <row r="451" spans="11:11" x14ac:dyDescent="0.3">
      <c r="K451" t="s">
        <v>667</v>
      </c>
    </row>
    <row r="452" spans="11:11" x14ac:dyDescent="0.3">
      <c r="K452" t="s">
        <v>668</v>
      </c>
    </row>
    <row r="453" spans="11:11" x14ac:dyDescent="0.3">
      <c r="K453" t="s">
        <v>669</v>
      </c>
    </row>
    <row r="454" spans="11:11" x14ac:dyDescent="0.3">
      <c r="K454" t="s">
        <v>670</v>
      </c>
    </row>
    <row r="455" spans="11:11" x14ac:dyDescent="0.3">
      <c r="K455" t="s">
        <v>671</v>
      </c>
    </row>
    <row r="456" spans="11:11" x14ac:dyDescent="0.3">
      <c r="K456" t="s">
        <v>672</v>
      </c>
    </row>
    <row r="457" spans="11:11" x14ac:dyDescent="0.3">
      <c r="K457" t="s">
        <v>673</v>
      </c>
    </row>
    <row r="458" spans="11:11" x14ac:dyDescent="0.3">
      <c r="K458" t="s">
        <v>674</v>
      </c>
    </row>
    <row r="459" spans="11:11" x14ac:dyDescent="0.3">
      <c r="K459" t="s">
        <v>675</v>
      </c>
    </row>
    <row r="460" spans="11:11" x14ac:dyDescent="0.3">
      <c r="K460" t="s">
        <v>676</v>
      </c>
    </row>
    <row r="461" spans="11:11" x14ac:dyDescent="0.3">
      <c r="K461" t="s">
        <v>677</v>
      </c>
    </row>
    <row r="462" spans="11:11" x14ac:dyDescent="0.3">
      <c r="K462" t="s">
        <v>678</v>
      </c>
    </row>
    <row r="463" spans="11:11" x14ac:dyDescent="0.3">
      <c r="K463" t="s">
        <v>679</v>
      </c>
    </row>
    <row r="464" spans="11:11" x14ac:dyDescent="0.3">
      <c r="K464" t="s">
        <v>680</v>
      </c>
    </row>
    <row r="465" spans="11:11" x14ac:dyDescent="0.3">
      <c r="K465" t="s">
        <v>681</v>
      </c>
    </row>
    <row r="466" spans="11:11" x14ac:dyDescent="0.3">
      <c r="K466" t="s">
        <v>682</v>
      </c>
    </row>
    <row r="467" spans="11:11" x14ac:dyDescent="0.3">
      <c r="K467" t="s">
        <v>683</v>
      </c>
    </row>
    <row r="468" spans="11:11" x14ac:dyDescent="0.3">
      <c r="K468" t="s">
        <v>684</v>
      </c>
    </row>
    <row r="469" spans="11:11" x14ac:dyDescent="0.3">
      <c r="K469" t="s">
        <v>685</v>
      </c>
    </row>
    <row r="470" spans="11:11" x14ac:dyDescent="0.3">
      <c r="K470" t="s">
        <v>686</v>
      </c>
    </row>
    <row r="471" spans="11:11" x14ac:dyDescent="0.3">
      <c r="K471" t="s">
        <v>687</v>
      </c>
    </row>
    <row r="472" spans="11:11" x14ac:dyDescent="0.3">
      <c r="K472" t="s">
        <v>688</v>
      </c>
    </row>
    <row r="473" spans="11:11" x14ac:dyDescent="0.3">
      <c r="K473" t="s">
        <v>689</v>
      </c>
    </row>
    <row r="474" spans="11:11" x14ac:dyDescent="0.3">
      <c r="K474" t="s">
        <v>690</v>
      </c>
    </row>
    <row r="475" spans="11:11" x14ac:dyDescent="0.3">
      <c r="K475" t="s">
        <v>691</v>
      </c>
    </row>
    <row r="476" spans="11:11" x14ac:dyDescent="0.3">
      <c r="K476" t="s">
        <v>692</v>
      </c>
    </row>
    <row r="477" spans="11:11" x14ac:dyDescent="0.3">
      <c r="K477" t="s">
        <v>693</v>
      </c>
    </row>
    <row r="478" spans="11:11" x14ac:dyDescent="0.3">
      <c r="K478" t="s">
        <v>694</v>
      </c>
    </row>
    <row r="479" spans="11:11" x14ac:dyDescent="0.3">
      <c r="K479" t="s">
        <v>695</v>
      </c>
    </row>
    <row r="480" spans="11:11" x14ac:dyDescent="0.3">
      <c r="K480" t="s">
        <v>696</v>
      </c>
    </row>
    <row r="481" spans="11:11" x14ac:dyDescent="0.3">
      <c r="K481" t="s">
        <v>697</v>
      </c>
    </row>
    <row r="482" spans="11:11" x14ac:dyDescent="0.3">
      <c r="K482" t="s">
        <v>698</v>
      </c>
    </row>
    <row r="483" spans="11:11" x14ac:dyDescent="0.3">
      <c r="K483" t="s">
        <v>699</v>
      </c>
    </row>
    <row r="484" spans="11:11" x14ac:dyDescent="0.3">
      <c r="K484" t="s">
        <v>700</v>
      </c>
    </row>
    <row r="485" spans="11:11" x14ac:dyDescent="0.3">
      <c r="K485" t="s">
        <v>701</v>
      </c>
    </row>
    <row r="486" spans="11:11" x14ac:dyDescent="0.3">
      <c r="K486" t="s">
        <v>702</v>
      </c>
    </row>
    <row r="487" spans="11:11" x14ac:dyDescent="0.3">
      <c r="K487" t="s">
        <v>703</v>
      </c>
    </row>
    <row r="488" spans="11:11" x14ac:dyDescent="0.3">
      <c r="K488" t="s">
        <v>704</v>
      </c>
    </row>
    <row r="489" spans="11:11" x14ac:dyDescent="0.3">
      <c r="K489" t="s">
        <v>705</v>
      </c>
    </row>
    <row r="490" spans="11:11" x14ac:dyDescent="0.3">
      <c r="K490" t="s">
        <v>706</v>
      </c>
    </row>
    <row r="491" spans="11:11" x14ac:dyDescent="0.3">
      <c r="K491" t="s">
        <v>707</v>
      </c>
    </row>
    <row r="492" spans="11:11" x14ac:dyDescent="0.3">
      <c r="K492" t="s">
        <v>708</v>
      </c>
    </row>
    <row r="493" spans="11:11" x14ac:dyDescent="0.3">
      <c r="K493" t="s">
        <v>709</v>
      </c>
    </row>
    <row r="494" spans="11:11" x14ac:dyDescent="0.3">
      <c r="K494" t="s">
        <v>710</v>
      </c>
    </row>
    <row r="495" spans="11:11" x14ac:dyDescent="0.3">
      <c r="K495" t="s">
        <v>711</v>
      </c>
    </row>
    <row r="496" spans="11:11" x14ac:dyDescent="0.3">
      <c r="K496" t="s">
        <v>712</v>
      </c>
    </row>
    <row r="497" spans="11:11" x14ac:dyDescent="0.3">
      <c r="K497" t="s">
        <v>713</v>
      </c>
    </row>
    <row r="498" spans="11:11" x14ac:dyDescent="0.3">
      <c r="K498" t="s">
        <v>714</v>
      </c>
    </row>
    <row r="499" spans="11:11" x14ac:dyDescent="0.3">
      <c r="K499" t="s">
        <v>715</v>
      </c>
    </row>
    <row r="500" spans="11:11" x14ac:dyDescent="0.3">
      <c r="K500" t="s">
        <v>716</v>
      </c>
    </row>
    <row r="501" spans="11:11" x14ac:dyDescent="0.3">
      <c r="K501" t="s">
        <v>717</v>
      </c>
    </row>
    <row r="502" spans="11:11" x14ac:dyDescent="0.3">
      <c r="K502" t="s">
        <v>717</v>
      </c>
    </row>
    <row r="503" spans="11:11" x14ac:dyDescent="0.3">
      <c r="K503" t="s">
        <v>718</v>
      </c>
    </row>
    <row r="504" spans="11:11" x14ac:dyDescent="0.3">
      <c r="K504" t="s">
        <v>719</v>
      </c>
    </row>
    <row r="505" spans="11:11" x14ac:dyDescent="0.3">
      <c r="K505" t="s">
        <v>720</v>
      </c>
    </row>
    <row r="506" spans="11:11" x14ac:dyDescent="0.3">
      <c r="K506" t="s">
        <v>721</v>
      </c>
    </row>
    <row r="507" spans="11:11" x14ac:dyDescent="0.3">
      <c r="K507" t="s">
        <v>722</v>
      </c>
    </row>
    <row r="508" spans="11:11" x14ac:dyDescent="0.3">
      <c r="K508" t="s">
        <v>723</v>
      </c>
    </row>
    <row r="509" spans="11:11" x14ac:dyDescent="0.3">
      <c r="K509" t="s">
        <v>724</v>
      </c>
    </row>
    <row r="510" spans="11:11" x14ac:dyDescent="0.3">
      <c r="K510" t="s">
        <v>725</v>
      </c>
    </row>
    <row r="511" spans="11:11" x14ac:dyDescent="0.3">
      <c r="K511" t="s">
        <v>726</v>
      </c>
    </row>
    <row r="512" spans="11:11" x14ac:dyDescent="0.3">
      <c r="K512" t="s">
        <v>727</v>
      </c>
    </row>
    <row r="513" spans="11:11" x14ac:dyDescent="0.3">
      <c r="K513" t="s">
        <v>728</v>
      </c>
    </row>
    <row r="514" spans="11:11" x14ac:dyDescent="0.3">
      <c r="K514" t="s">
        <v>729</v>
      </c>
    </row>
    <row r="515" spans="11:11" x14ac:dyDescent="0.3">
      <c r="K515" t="s">
        <v>730</v>
      </c>
    </row>
    <row r="516" spans="11:11" x14ac:dyDescent="0.3">
      <c r="K516" t="s">
        <v>731</v>
      </c>
    </row>
    <row r="517" spans="11:11" x14ac:dyDescent="0.3">
      <c r="K517" t="s">
        <v>732</v>
      </c>
    </row>
    <row r="518" spans="11:11" x14ac:dyDescent="0.3">
      <c r="K518" t="s">
        <v>733</v>
      </c>
    </row>
    <row r="519" spans="11:11" x14ac:dyDescent="0.3">
      <c r="K519" t="s">
        <v>734</v>
      </c>
    </row>
    <row r="520" spans="11:11" x14ac:dyDescent="0.3">
      <c r="K520" t="s">
        <v>735</v>
      </c>
    </row>
    <row r="521" spans="11:11" x14ac:dyDescent="0.3">
      <c r="K521" t="s">
        <v>736</v>
      </c>
    </row>
    <row r="522" spans="11:11" x14ac:dyDescent="0.3">
      <c r="K522" t="s">
        <v>737</v>
      </c>
    </row>
    <row r="523" spans="11:11" x14ac:dyDescent="0.3">
      <c r="K523" t="s">
        <v>738</v>
      </c>
    </row>
    <row r="524" spans="11:11" x14ac:dyDescent="0.3">
      <c r="K524" t="s">
        <v>739</v>
      </c>
    </row>
    <row r="525" spans="11:11" x14ac:dyDescent="0.3">
      <c r="K525" t="s">
        <v>740</v>
      </c>
    </row>
    <row r="526" spans="11:11" x14ac:dyDescent="0.3">
      <c r="K526" t="s">
        <v>741</v>
      </c>
    </row>
    <row r="527" spans="11:11" x14ac:dyDescent="0.3">
      <c r="K527" t="s">
        <v>742</v>
      </c>
    </row>
    <row r="528" spans="11:11" x14ac:dyDescent="0.3">
      <c r="K528" t="s">
        <v>743</v>
      </c>
    </row>
    <row r="529" spans="11:11" x14ac:dyDescent="0.3">
      <c r="K529" t="s">
        <v>744</v>
      </c>
    </row>
    <row r="530" spans="11:11" x14ac:dyDescent="0.3">
      <c r="K530" t="s">
        <v>745</v>
      </c>
    </row>
    <row r="531" spans="11:11" x14ac:dyDescent="0.3">
      <c r="K531" t="s">
        <v>746</v>
      </c>
    </row>
    <row r="532" spans="11:11" x14ac:dyDescent="0.3">
      <c r="K532" t="s">
        <v>747</v>
      </c>
    </row>
    <row r="533" spans="11:11" x14ac:dyDescent="0.3">
      <c r="K533" t="s">
        <v>748</v>
      </c>
    </row>
    <row r="534" spans="11:11" x14ac:dyDescent="0.3">
      <c r="K534" t="s">
        <v>749</v>
      </c>
    </row>
    <row r="535" spans="11:11" x14ac:dyDescent="0.3">
      <c r="K535" t="s">
        <v>750</v>
      </c>
    </row>
    <row r="536" spans="11:11" x14ac:dyDescent="0.3">
      <c r="K536" t="s">
        <v>750</v>
      </c>
    </row>
    <row r="537" spans="11:11" x14ac:dyDescent="0.3">
      <c r="K537" t="s">
        <v>751</v>
      </c>
    </row>
    <row r="538" spans="11:11" x14ac:dyDescent="0.3">
      <c r="K538" t="s">
        <v>752</v>
      </c>
    </row>
    <row r="539" spans="11:11" x14ac:dyDescent="0.3">
      <c r="K539" t="s">
        <v>753</v>
      </c>
    </row>
    <row r="540" spans="11:11" x14ac:dyDescent="0.3">
      <c r="K540" t="s">
        <v>754</v>
      </c>
    </row>
    <row r="541" spans="11:11" x14ac:dyDescent="0.3">
      <c r="K541" t="s">
        <v>755</v>
      </c>
    </row>
    <row r="542" spans="11:11" x14ac:dyDescent="0.3">
      <c r="K542" t="s">
        <v>756</v>
      </c>
    </row>
    <row r="543" spans="11:11" x14ac:dyDescent="0.3">
      <c r="K543" t="s">
        <v>757</v>
      </c>
    </row>
    <row r="544" spans="11:11" x14ac:dyDescent="0.3">
      <c r="K544" t="s">
        <v>758</v>
      </c>
    </row>
    <row r="545" spans="11:11" x14ac:dyDescent="0.3">
      <c r="K545" t="s">
        <v>759</v>
      </c>
    </row>
    <row r="546" spans="11:11" x14ac:dyDescent="0.3">
      <c r="K546" t="s">
        <v>760</v>
      </c>
    </row>
    <row r="547" spans="11:11" x14ac:dyDescent="0.3">
      <c r="K547" t="s">
        <v>761</v>
      </c>
    </row>
    <row r="548" spans="11:11" x14ac:dyDescent="0.3">
      <c r="K548" t="s">
        <v>762</v>
      </c>
    </row>
    <row r="549" spans="11:11" x14ac:dyDescent="0.3">
      <c r="K549" t="s">
        <v>763</v>
      </c>
    </row>
    <row r="550" spans="11:11" x14ac:dyDescent="0.3">
      <c r="K550" t="s">
        <v>764</v>
      </c>
    </row>
    <row r="551" spans="11:11" x14ac:dyDescent="0.3">
      <c r="K551" t="s">
        <v>765</v>
      </c>
    </row>
    <row r="552" spans="11:11" x14ac:dyDescent="0.3">
      <c r="K552" t="s">
        <v>766</v>
      </c>
    </row>
    <row r="553" spans="11:11" x14ac:dyDescent="0.3">
      <c r="K553" t="s">
        <v>767</v>
      </c>
    </row>
    <row r="554" spans="11:11" x14ac:dyDescent="0.3">
      <c r="K554" t="s">
        <v>768</v>
      </c>
    </row>
    <row r="555" spans="11:11" x14ac:dyDescent="0.3">
      <c r="K555" t="s">
        <v>768</v>
      </c>
    </row>
    <row r="556" spans="11:11" x14ac:dyDescent="0.3">
      <c r="K556" t="s">
        <v>769</v>
      </c>
    </row>
    <row r="557" spans="11:11" x14ac:dyDescent="0.3">
      <c r="K557" t="s">
        <v>770</v>
      </c>
    </row>
    <row r="558" spans="11:11" x14ac:dyDescent="0.3">
      <c r="K558" t="s">
        <v>771</v>
      </c>
    </row>
    <row r="559" spans="11:11" x14ac:dyDescent="0.3">
      <c r="K559" t="s">
        <v>772</v>
      </c>
    </row>
    <row r="560" spans="11:11" x14ac:dyDescent="0.3">
      <c r="K560" t="s">
        <v>773</v>
      </c>
    </row>
    <row r="561" spans="11:11" x14ac:dyDescent="0.3">
      <c r="K561" t="s">
        <v>774</v>
      </c>
    </row>
    <row r="562" spans="11:11" x14ac:dyDescent="0.3">
      <c r="K562" t="s">
        <v>775</v>
      </c>
    </row>
    <row r="563" spans="11:11" x14ac:dyDescent="0.3">
      <c r="K563" t="s">
        <v>776</v>
      </c>
    </row>
    <row r="564" spans="11:11" x14ac:dyDescent="0.3">
      <c r="K564" t="s">
        <v>777</v>
      </c>
    </row>
    <row r="565" spans="11:11" x14ac:dyDescent="0.3">
      <c r="K565" t="s">
        <v>778</v>
      </c>
    </row>
    <row r="566" spans="11:11" x14ac:dyDescent="0.3">
      <c r="K566" t="s">
        <v>779</v>
      </c>
    </row>
    <row r="567" spans="11:11" x14ac:dyDescent="0.3">
      <c r="K567" t="s">
        <v>779</v>
      </c>
    </row>
    <row r="568" spans="11:11" x14ac:dyDescent="0.3">
      <c r="K568" t="s">
        <v>780</v>
      </c>
    </row>
    <row r="569" spans="11:11" x14ac:dyDescent="0.3">
      <c r="K569" t="s">
        <v>781</v>
      </c>
    </row>
    <row r="570" spans="11:11" x14ac:dyDescent="0.3">
      <c r="K570" t="s">
        <v>782</v>
      </c>
    </row>
    <row r="571" spans="11:11" x14ac:dyDescent="0.3">
      <c r="K571" t="s">
        <v>783</v>
      </c>
    </row>
    <row r="572" spans="11:11" x14ac:dyDescent="0.3">
      <c r="K572" t="s">
        <v>784</v>
      </c>
    </row>
    <row r="573" spans="11:11" x14ac:dyDescent="0.3">
      <c r="K573" t="s">
        <v>785</v>
      </c>
    </row>
    <row r="574" spans="11:11" x14ac:dyDescent="0.3">
      <c r="K574" t="s">
        <v>786</v>
      </c>
    </row>
    <row r="575" spans="11:11" x14ac:dyDescent="0.3">
      <c r="K575" t="s">
        <v>787</v>
      </c>
    </row>
    <row r="576" spans="11:11" x14ac:dyDescent="0.3">
      <c r="K576" t="s">
        <v>788</v>
      </c>
    </row>
    <row r="577" spans="11:11" x14ac:dyDescent="0.3">
      <c r="K577" t="s">
        <v>789</v>
      </c>
    </row>
    <row r="578" spans="11:11" x14ac:dyDescent="0.3">
      <c r="K578" t="s">
        <v>790</v>
      </c>
    </row>
    <row r="579" spans="11:11" x14ac:dyDescent="0.3">
      <c r="K579" t="s">
        <v>791</v>
      </c>
    </row>
    <row r="580" spans="11:11" x14ac:dyDescent="0.3">
      <c r="K580" t="s">
        <v>792</v>
      </c>
    </row>
    <row r="581" spans="11:11" x14ac:dyDescent="0.3">
      <c r="K581" t="s">
        <v>793</v>
      </c>
    </row>
    <row r="582" spans="11:11" x14ac:dyDescent="0.3">
      <c r="K582" t="s">
        <v>794</v>
      </c>
    </row>
    <row r="583" spans="11:11" x14ac:dyDescent="0.3">
      <c r="K583" t="s">
        <v>795</v>
      </c>
    </row>
    <row r="584" spans="11:11" x14ac:dyDescent="0.3">
      <c r="K584" t="s">
        <v>796</v>
      </c>
    </row>
    <row r="585" spans="11:11" x14ac:dyDescent="0.3">
      <c r="K585" t="s">
        <v>797</v>
      </c>
    </row>
    <row r="586" spans="11:11" x14ac:dyDescent="0.3">
      <c r="K586" t="s">
        <v>798</v>
      </c>
    </row>
    <row r="587" spans="11:11" x14ac:dyDescent="0.3">
      <c r="K587" t="s">
        <v>799</v>
      </c>
    </row>
    <row r="588" spans="11:11" x14ac:dyDescent="0.3">
      <c r="K588" t="s">
        <v>800</v>
      </c>
    </row>
    <row r="589" spans="11:11" x14ac:dyDescent="0.3">
      <c r="K589" t="s">
        <v>801</v>
      </c>
    </row>
    <row r="590" spans="11:11" x14ac:dyDescent="0.3">
      <c r="K590" t="s">
        <v>802</v>
      </c>
    </row>
    <row r="591" spans="11:11" x14ac:dyDescent="0.3">
      <c r="K591" t="s">
        <v>803</v>
      </c>
    </row>
    <row r="592" spans="11:11" x14ac:dyDescent="0.3">
      <c r="K592" t="s">
        <v>804</v>
      </c>
    </row>
    <row r="593" spans="11:11" x14ac:dyDescent="0.3">
      <c r="K593" t="s">
        <v>805</v>
      </c>
    </row>
    <row r="594" spans="11:11" x14ac:dyDescent="0.3">
      <c r="K594" t="s">
        <v>806</v>
      </c>
    </row>
    <row r="595" spans="11:11" x14ac:dyDescent="0.3">
      <c r="K595" t="s">
        <v>807</v>
      </c>
    </row>
    <row r="596" spans="11:11" x14ac:dyDescent="0.3">
      <c r="K596" t="s">
        <v>808</v>
      </c>
    </row>
    <row r="597" spans="11:11" x14ac:dyDescent="0.3">
      <c r="K597" t="s">
        <v>809</v>
      </c>
    </row>
    <row r="598" spans="11:11" x14ac:dyDescent="0.3">
      <c r="K598" t="s">
        <v>810</v>
      </c>
    </row>
    <row r="599" spans="11:11" x14ac:dyDescent="0.3">
      <c r="K599" t="s">
        <v>811</v>
      </c>
    </row>
    <row r="600" spans="11:11" x14ac:dyDescent="0.3">
      <c r="K600" t="s">
        <v>812</v>
      </c>
    </row>
    <row r="601" spans="11:11" x14ac:dyDescent="0.3">
      <c r="K601" t="s">
        <v>813</v>
      </c>
    </row>
    <row r="602" spans="11:11" x14ac:dyDescent="0.3">
      <c r="K602" t="s">
        <v>814</v>
      </c>
    </row>
    <row r="603" spans="11:11" x14ac:dyDescent="0.3">
      <c r="K603" t="s">
        <v>815</v>
      </c>
    </row>
    <row r="604" spans="11:11" x14ac:dyDescent="0.3">
      <c r="K604" t="s">
        <v>816</v>
      </c>
    </row>
    <row r="605" spans="11:11" x14ac:dyDescent="0.3">
      <c r="K605" t="s">
        <v>817</v>
      </c>
    </row>
    <row r="606" spans="11:11" x14ac:dyDescent="0.3">
      <c r="K606" t="s">
        <v>818</v>
      </c>
    </row>
    <row r="607" spans="11:11" x14ac:dyDescent="0.3">
      <c r="K607" t="s">
        <v>819</v>
      </c>
    </row>
    <row r="608" spans="11:11" x14ac:dyDescent="0.3">
      <c r="K608" t="s">
        <v>820</v>
      </c>
    </row>
    <row r="609" spans="11:11" x14ac:dyDescent="0.3">
      <c r="K609" t="s">
        <v>821</v>
      </c>
    </row>
    <row r="610" spans="11:11" x14ac:dyDescent="0.3">
      <c r="K610" t="s">
        <v>822</v>
      </c>
    </row>
    <row r="611" spans="11:11" x14ac:dyDescent="0.3">
      <c r="K611" t="s">
        <v>822</v>
      </c>
    </row>
    <row r="612" spans="11:11" x14ac:dyDescent="0.3">
      <c r="K612" t="s">
        <v>823</v>
      </c>
    </row>
    <row r="613" spans="11:11" x14ac:dyDescent="0.3">
      <c r="K613" t="s">
        <v>824</v>
      </c>
    </row>
    <row r="614" spans="11:11" x14ac:dyDescent="0.3">
      <c r="K614" t="s">
        <v>825</v>
      </c>
    </row>
    <row r="615" spans="11:11" x14ac:dyDescent="0.3">
      <c r="K615" t="s">
        <v>826</v>
      </c>
    </row>
    <row r="616" spans="11:11" x14ac:dyDescent="0.3">
      <c r="K616" t="s">
        <v>827</v>
      </c>
    </row>
    <row r="617" spans="11:11" x14ac:dyDescent="0.3">
      <c r="K617" t="s">
        <v>828</v>
      </c>
    </row>
    <row r="618" spans="11:11" x14ac:dyDescent="0.3">
      <c r="K618" t="s">
        <v>829</v>
      </c>
    </row>
    <row r="619" spans="11:11" x14ac:dyDescent="0.3">
      <c r="K619" t="s">
        <v>830</v>
      </c>
    </row>
    <row r="620" spans="11:11" x14ac:dyDescent="0.3">
      <c r="K620" t="s">
        <v>831</v>
      </c>
    </row>
    <row r="621" spans="11:11" x14ac:dyDescent="0.3">
      <c r="K621" t="s">
        <v>832</v>
      </c>
    </row>
    <row r="622" spans="11:11" x14ac:dyDescent="0.3">
      <c r="K622" t="s">
        <v>833</v>
      </c>
    </row>
    <row r="623" spans="11:11" x14ac:dyDescent="0.3">
      <c r="K623" t="s">
        <v>834</v>
      </c>
    </row>
    <row r="624" spans="11:11" x14ac:dyDescent="0.3">
      <c r="K624" t="s">
        <v>835</v>
      </c>
    </row>
    <row r="625" spans="11:11" x14ac:dyDescent="0.3">
      <c r="K625" t="s">
        <v>836</v>
      </c>
    </row>
    <row r="626" spans="11:11" x14ac:dyDescent="0.3">
      <c r="K626" t="s">
        <v>837</v>
      </c>
    </row>
    <row r="627" spans="11:11" x14ac:dyDescent="0.3">
      <c r="K627" t="s">
        <v>838</v>
      </c>
    </row>
    <row r="628" spans="11:11" x14ac:dyDescent="0.3">
      <c r="K628" t="s">
        <v>839</v>
      </c>
    </row>
    <row r="629" spans="11:11" x14ac:dyDescent="0.3">
      <c r="K629" t="s">
        <v>840</v>
      </c>
    </row>
    <row r="630" spans="11:11" x14ac:dyDescent="0.3">
      <c r="K630" t="s">
        <v>841</v>
      </c>
    </row>
    <row r="631" spans="11:11" x14ac:dyDescent="0.3">
      <c r="K631" t="s">
        <v>842</v>
      </c>
    </row>
    <row r="632" spans="11:11" x14ac:dyDescent="0.3">
      <c r="K632" t="s">
        <v>843</v>
      </c>
    </row>
    <row r="633" spans="11:11" x14ac:dyDescent="0.3">
      <c r="K633" t="s">
        <v>844</v>
      </c>
    </row>
    <row r="634" spans="11:11" x14ac:dyDescent="0.3">
      <c r="K634" t="s">
        <v>845</v>
      </c>
    </row>
    <row r="635" spans="11:11" x14ac:dyDescent="0.3">
      <c r="K635" t="s">
        <v>845</v>
      </c>
    </row>
    <row r="636" spans="11:11" x14ac:dyDescent="0.3">
      <c r="K636" t="s">
        <v>846</v>
      </c>
    </row>
    <row r="637" spans="11:11" x14ac:dyDescent="0.3">
      <c r="K637" t="s">
        <v>847</v>
      </c>
    </row>
    <row r="638" spans="11:11" x14ac:dyDescent="0.3">
      <c r="K638" t="s">
        <v>848</v>
      </c>
    </row>
    <row r="639" spans="11:11" x14ac:dyDescent="0.3">
      <c r="K639" t="s">
        <v>849</v>
      </c>
    </row>
    <row r="640" spans="11:11" x14ac:dyDescent="0.3">
      <c r="K640" t="s">
        <v>850</v>
      </c>
    </row>
    <row r="641" spans="11:11" x14ac:dyDescent="0.3">
      <c r="K641" t="s">
        <v>851</v>
      </c>
    </row>
    <row r="642" spans="11:11" x14ac:dyDescent="0.3">
      <c r="K642" t="s">
        <v>852</v>
      </c>
    </row>
    <row r="643" spans="11:11" x14ac:dyDescent="0.3">
      <c r="K643" t="s">
        <v>853</v>
      </c>
    </row>
    <row r="644" spans="11:11" x14ac:dyDescent="0.3">
      <c r="K644" t="s">
        <v>854</v>
      </c>
    </row>
    <row r="645" spans="11:11" x14ac:dyDescent="0.3">
      <c r="K645" t="s">
        <v>855</v>
      </c>
    </row>
    <row r="646" spans="11:11" x14ac:dyDescent="0.3">
      <c r="K646" t="s">
        <v>856</v>
      </c>
    </row>
    <row r="647" spans="11:11" x14ac:dyDescent="0.3">
      <c r="K647" t="s">
        <v>857</v>
      </c>
    </row>
    <row r="648" spans="11:11" x14ac:dyDescent="0.3">
      <c r="K648" t="s">
        <v>858</v>
      </c>
    </row>
    <row r="649" spans="11:11" x14ac:dyDescent="0.3">
      <c r="K649" t="s">
        <v>859</v>
      </c>
    </row>
    <row r="650" spans="11:11" x14ac:dyDescent="0.3">
      <c r="K650" t="s">
        <v>860</v>
      </c>
    </row>
    <row r="651" spans="11:11" x14ac:dyDescent="0.3">
      <c r="K651" t="s">
        <v>861</v>
      </c>
    </row>
    <row r="652" spans="11:11" x14ac:dyDescent="0.3">
      <c r="K652" t="s">
        <v>862</v>
      </c>
    </row>
    <row r="653" spans="11:11" x14ac:dyDescent="0.3">
      <c r="K653" t="s">
        <v>863</v>
      </c>
    </row>
    <row r="654" spans="11:11" x14ac:dyDescent="0.3">
      <c r="K654" t="s">
        <v>864</v>
      </c>
    </row>
    <row r="655" spans="11:11" x14ac:dyDescent="0.3">
      <c r="K655" t="s">
        <v>865</v>
      </c>
    </row>
    <row r="656" spans="11:11" x14ac:dyDescent="0.3">
      <c r="K656" t="s">
        <v>866</v>
      </c>
    </row>
    <row r="657" spans="11:11" x14ac:dyDescent="0.3">
      <c r="K657" t="s">
        <v>867</v>
      </c>
    </row>
    <row r="658" spans="11:11" x14ac:dyDescent="0.3">
      <c r="K658" t="s">
        <v>868</v>
      </c>
    </row>
    <row r="659" spans="11:11" x14ac:dyDescent="0.3">
      <c r="K659" t="s">
        <v>869</v>
      </c>
    </row>
    <row r="660" spans="11:11" x14ac:dyDescent="0.3">
      <c r="K660" t="s">
        <v>870</v>
      </c>
    </row>
    <row r="661" spans="11:11" x14ac:dyDescent="0.3">
      <c r="K661" t="s">
        <v>871</v>
      </c>
    </row>
    <row r="662" spans="11:11" x14ac:dyDescent="0.3">
      <c r="K662" t="s">
        <v>872</v>
      </c>
    </row>
    <row r="663" spans="11:11" x14ac:dyDescent="0.3">
      <c r="K663" t="s">
        <v>873</v>
      </c>
    </row>
    <row r="664" spans="11:11" x14ac:dyDescent="0.3">
      <c r="K664" t="s">
        <v>874</v>
      </c>
    </row>
    <row r="665" spans="11:11" x14ac:dyDescent="0.3">
      <c r="K665" t="s">
        <v>875</v>
      </c>
    </row>
    <row r="666" spans="11:11" x14ac:dyDescent="0.3">
      <c r="K666" t="s">
        <v>876</v>
      </c>
    </row>
    <row r="667" spans="11:11" x14ac:dyDescent="0.3">
      <c r="K667" t="s">
        <v>877</v>
      </c>
    </row>
    <row r="668" spans="11:11" x14ac:dyDescent="0.3">
      <c r="K668" t="s">
        <v>878</v>
      </c>
    </row>
    <row r="669" spans="11:11" x14ac:dyDescent="0.3">
      <c r="K669" t="s">
        <v>879</v>
      </c>
    </row>
    <row r="670" spans="11:11" x14ac:dyDescent="0.3">
      <c r="K670" t="s">
        <v>880</v>
      </c>
    </row>
    <row r="671" spans="11:11" x14ac:dyDescent="0.3">
      <c r="K671" t="s">
        <v>881</v>
      </c>
    </row>
    <row r="672" spans="11:11" x14ac:dyDescent="0.3">
      <c r="K672" t="s">
        <v>882</v>
      </c>
    </row>
    <row r="673" spans="11:11" x14ac:dyDescent="0.3">
      <c r="K673" t="s">
        <v>882</v>
      </c>
    </row>
    <row r="674" spans="11:11" x14ac:dyDescent="0.3">
      <c r="K674" t="s">
        <v>883</v>
      </c>
    </row>
    <row r="675" spans="11:11" x14ac:dyDescent="0.3">
      <c r="K675" t="s">
        <v>884</v>
      </c>
    </row>
    <row r="676" spans="11:11" x14ac:dyDescent="0.3">
      <c r="K676" t="s">
        <v>885</v>
      </c>
    </row>
    <row r="677" spans="11:11" x14ac:dyDescent="0.3">
      <c r="K677" t="s">
        <v>886</v>
      </c>
    </row>
    <row r="678" spans="11:11" x14ac:dyDescent="0.3">
      <c r="K678" t="s">
        <v>887</v>
      </c>
    </row>
    <row r="679" spans="11:11" x14ac:dyDescent="0.3">
      <c r="K679" t="s">
        <v>888</v>
      </c>
    </row>
    <row r="680" spans="11:11" x14ac:dyDescent="0.3">
      <c r="K680" t="s">
        <v>889</v>
      </c>
    </row>
    <row r="681" spans="11:11" x14ac:dyDescent="0.3">
      <c r="K681" t="s">
        <v>890</v>
      </c>
    </row>
    <row r="682" spans="11:11" x14ac:dyDescent="0.3">
      <c r="K682" t="s">
        <v>891</v>
      </c>
    </row>
    <row r="683" spans="11:11" x14ac:dyDescent="0.3">
      <c r="K683" t="s">
        <v>892</v>
      </c>
    </row>
    <row r="684" spans="11:11" x14ac:dyDescent="0.3">
      <c r="K684" t="s">
        <v>893</v>
      </c>
    </row>
    <row r="685" spans="11:11" x14ac:dyDescent="0.3">
      <c r="K685" t="s">
        <v>894</v>
      </c>
    </row>
    <row r="686" spans="11:11" x14ac:dyDescent="0.3">
      <c r="K686" t="s">
        <v>895</v>
      </c>
    </row>
    <row r="687" spans="11:11" x14ac:dyDescent="0.3">
      <c r="K687" t="s">
        <v>896</v>
      </c>
    </row>
    <row r="688" spans="11:11" x14ac:dyDescent="0.3">
      <c r="K688" t="s">
        <v>897</v>
      </c>
    </row>
    <row r="689" spans="11:11" x14ac:dyDescent="0.3">
      <c r="K689" t="s">
        <v>898</v>
      </c>
    </row>
    <row r="690" spans="11:11" x14ac:dyDescent="0.3">
      <c r="K690" t="s">
        <v>899</v>
      </c>
    </row>
    <row r="691" spans="11:11" x14ac:dyDescent="0.3">
      <c r="K691" t="s">
        <v>900</v>
      </c>
    </row>
    <row r="692" spans="11:11" x14ac:dyDescent="0.3">
      <c r="K692" t="s">
        <v>901</v>
      </c>
    </row>
    <row r="693" spans="11:11" x14ac:dyDescent="0.3">
      <c r="K693" t="s">
        <v>902</v>
      </c>
    </row>
    <row r="694" spans="11:11" x14ac:dyDescent="0.3">
      <c r="K694" t="s">
        <v>903</v>
      </c>
    </row>
    <row r="695" spans="11:11" x14ac:dyDescent="0.3">
      <c r="K695" t="s">
        <v>904</v>
      </c>
    </row>
    <row r="696" spans="11:11" x14ac:dyDescent="0.3">
      <c r="K696" t="s">
        <v>905</v>
      </c>
    </row>
    <row r="697" spans="11:11" x14ac:dyDescent="0.3">
      <c r="K697" t="s">
        <v>906</v>
      </c>
    </row>
    <row r="698" spans="11:11" x14ac:dyDescent="0.3">
      <c r="K698" t="s">
        <v>907</v>
      </c>
    </row>
    <row r="699" spans="11:11" x14ac:dyDescent="0.3">
      <c r="K699" t="s">
        <v>908</v>
      </c>
    </row>
    <row r="700" spans="11:11" x14ac:dyDescent="0.3">
      <c r="K700" t="s">
        <v>909</v>
      </c>
    </row>
    <row r="701" spans="11:11" x14ac:dyDescent="0.3">
      <c r="K701" t="s">
        <v>910</v>
      </c>
    </row>
    <row r="702" spans="11:11" x14ac:dyDescent="0.3">
      <c r="K702" t="s">
        <v>911</v>
      </c>
    </row>
    <row r="703" spans="11:11" x14ac:dyDescent="0.3">
      <c r="K703" t="s">
        <v>912</v>
      </c>
    </row>
    <row r="704" spans="11:11" x14ac:dyDescent="0.3">
      <c r="K704" t="s">
        <v>913</v>
      </c>
    </row>
    <row r="705" spans="11:11" x14ac:dyDescent="0.3">
      <c r="K705" t="s">
        <v>914</v>
      </c>
    </row>
    <row r="706" spans="11:11" x14ac:dyDescent="0.3">
      <c r="K706" t="s">
        <v>915</v>
      </c>
    </row>
    <row r="707" spans="11:11" x14ac:dyDescent="0.3">
      <c r="K707" t="s">
        <v>916</v>
      </c>
    </row>
    <row r="708" spans="11:11" x14ac:dyDescent="0.3">
      <c r="K708" t="s">
        <v>917</v>
      </c>
    </row>
    <row r="709" spans="11:11" x14ac:dyDescent="0.3">
      <c r="K709" t="s">
        <v>918</v>
      </c>
    </row>
    <row r="710" spans="11:11" x14ac:dyDescent="0.3">
      <c r="K710" t="s">
        <v>919</v>
      </c>
    </row>
    <row r="711" spans="11:11" x14ac:dyDescent="0.3">
      <c r="K711" t="s">
        <v>920</v>
      </c>
    </row>
    <row r="712" spans="11:11" x14ac:dyDescent="0.3">
      <c r="K712" t="s">
        <v>921</v>
      </c>
    </row>
    <row r="713" spans="11:11" x14ac:dyDescent="0.3">
      <c r="K713" t="s">
        <v>922</v>
      </c>
    </row>
    <row r="714" spans="11:11" x14ac:dyDescent="0.3">
      <c r="K714" t="s">
        <v>923</v>
      </c>
    </row>
    <row r="715" spans="11:11" x14ac:dyDescent="0.3">
      <c r="K715" t="s">
        <v>924</v>
      </c>
    </row>
    <row r="716" spans="11:11" x14ac:dyDescent="0.3">
      <c r="K716" t="s">
        <v>925</v>
      </c>
    </row>
    <row r="717" spans="11:11" x14ac:dyDescent="0.3">
      <c r="K717" t="s">
        <v>926</v>
      </c>
    </row>
    <row r="718" spans="11:11" x14ac:dyDescent="0.3">
      <c r="K718" t="s">
        <v>927</v>
      </c>
    </row>
    <row r="719" spans="11:11" x14ac:dyDescent="0.3">
      <c r="K719" t="s">
        <v>928</v>
      </c>
    </row>
    <row r="720" spans="11:11" x14ac:dyDescent="0.3">
      <c r="K720" t="s">
        <v>929</v>
      </c>
    </row>
    <row r="721" spans="11:11" x14ac:dyDescent="0.3">
      <c r="K721" t="s">
        <v>930</v>
      </c>
    </row>
    <row r="722" spans="11:11" x14ac:dyDescent="0.3">
      <c r="K722" t="s">
        <v>931</v>
      </c>
    </row>
    <row r="723" spans="11:11" x14ac:dyDescent="0.3">
      <c r="K723" t="s">
        <v>932</v>
      </c>
    </row>
    <row r="724" spans="11:11" x14ac:dyDescent="0.3">
      <c r="K724" t="s">
        <v>933</v>
      </c>
    </row>
    <row r="725" spans="11:11" x14ac:dyDescent="0.3">
      <c r="K725" t="s">
        <v>934</v>
      </c>
    </row>
    <row r="726" spans="11:11" x14ac:dyDescent="0.3">
      <c r="K726" t="s">
        <v>935</v>
      </c>
    </row>
    <row r="727" spans="11:11" x14ac:dyDescent="0.3">
      <c r="K727" t="s">
        <v>936</v>
      </c>
    </row>
    <row r="728" spans="11:11" x14ac:dyDescent="0.3">
      <c r="K728" t="s">
        <v>937</v>
      </c>
    </row>
    <row r="729" spans="11:11" x14ac:dyDescent="0.3">
      <c r="K729" t="s">
        <v>938</v>
      </c>
    </row>
    <row r="730" spans="11:11" x14ac:dyDescent="0.3">
      <c r="K730" t="s">
        <v>939</v>
      </c>
    </row>
    <row r="731" spans="11:11" x14ac:dyDescent="0.3">
      <c r="K731" t="s">
        <v>940</v>
      </c>
    </row>
    <row r="732" spans="11:11" x14ac:dyDescent="0.3">
      <c r="K732" t="s">
        <v>941</v>
      </c>
    </row>
    <row r="733" spans="11:11" x14ac:dyDescent="0.3">
      <c r="K733" t="s">
        <v>942</v>
      </c>
    </row>
    <row r="734" spans="11:11" x14ac:dyDescent="0.3">
      <c r="K734" t="s">
        <v>942</v>
      </c>
    </row>
    <row r="735" spans="11:11" x14ac:dyDescent="0.3">
      <c r="K735" t="s">
        <v>943</v>
      </c>
    </row>
    <row r="736" spans="11:11" x14ac:dyDescent="0.3">
      <c r="K736" t="s">
        <v>944</v>
      </c>
    </row>
    <row r="737" spans="11:11" x14ac:dyDescent="0.3">
      <c r="K737" t="s">
        <v>945</v>
      </c>
    </row>
    <row r="738" spans="11:11" x14ac:dyDescent="0.3">
      <c r="K738" t="s">
        <v>946</v>
      </c>
    </row>
    <row r="739" spans="11:11" x14ac:dyDescent="0.3">
      <c r="K739" t="s">
        <v>947</v>
      </c>
    </row>
    <row r="740" spans="11:11" x14ac:dyDescent="0.3">
      <c r="K740" t="s">
        <v>948</v>
      </c>
    </row>
    <row r="741" spans="11:11" x14ac:dyDescent="0.3">
      <c r="K741" t="s">
        <v>949</v>
      </c>
    </row>
    <row r="742" spans="11:11" x14ac:dyDescent="0.3">
      <c r="K742" t="s">
        <v>950</v>
      </c>
    </row>
    <row r="743" spans="11:11" x14ac:dyDescent="0.3">
      <c r="K743" t="s">
        <v>951</v>
      </c>
    </row>
    <row r="744" spans="11:11" x14ac:dyDescent="0.3">
      <c r="K744" t="s">
        <v>952</v>
      </c>
    </row>
    <row r="745" spans="11:11" x14ac:dyDescent="0.3">
      <c r="K745" t="s">
        <v>953</v>
      </c>
    </row>
    <row r="746" spans="11:11" x14ac:dyDescent="0.3">
      <c r="K746" t="s">
        <v>954</v>
      </c>
    </row>
    <row r="747" spans="11:11" x14ac:dyDescent="0.3">
      <c r="K747" t="s">
        <v>955</v>
      </c>
    </row>
    <row r="748" spans="11:11" x14ac:dyDescent="0.3">
      <c r="K748" t="s">
        <v>956</v>
      </c>
    </row>
    <row r="749" spans="11:11" x14ac:dyDescent="0.3">
      <c r="K749" t="s">
        <v>957</v>
      </c>
    </row>
    <row r="750" spans="11:11" x14ac:dyDescent="0.3">
      <c r="K750" t="s">
        <v>958</v>
      </c>
    </row>
    <row r="751" spans="11:11" x14ac:dyDescent="0.3">
      <c r="K751" t="s">
        <v>959</v>
      </c>
    </row>
    <row r="752" spans="11:11" x14ac:dyDescent="0.3">
      <c r="K752" t="s">
        <v>960</v>
      </c>
    </row>
    <row r="753" spans="11:11" x14ac:dyDescent="0.3">
      <c r="K753" t="s">
        <v>961</v>
      </c>
    </row>
    <row r="754" spans="11:11" x14ac:dyDescent="0.3">
      <c r="K754" t="s">
        <v>962</v>
      </c>
    </row>
    <row r="755" spans="11:11" x14ac:dyDescent="0.3">
      <c r="K755" t="s">
        <v>963</v>
      </c>
    </row>
    <row r="756" spans="11:11" x14ac:dyDescent="0.3">
      <c r="K756" t="s">
        <v>964</v>
      </c>
    </row>
    <row r="757" spans="11:11" x14ac:dyDescent="0.3">
      <c r="K757" t="s">
        <v>965</v>
      </c>
    </row>
    <row r="758" spans="11:11" x14ac:dyDescent="0.3">
      <c r="K758" t="s">
        <v>966</v>
      </c>
    </row>
    <row r="759" spans="11:11" x14ac:dyDescent="0.3">
      <c r="K759" t="s">
        <v>967</v>
      </c>
    </row>
    <row r="760" spans="11:11" x14ac:dyDescent="0.3">
      <c r="K760" t="s">
        <v>967</v>
      </c>
    </row>
    <row r="761" spans="11:11" x14ac:dyDescent="0.3">
      <c r="K761" t="s">
        <v>968</v>
      </c>
    </row>
    <row r="762" spans="11:11" x14ac:dyDescent="0.3">
      <c r="K762" t="s">
        <v>969</v>
      </c>
    </row>
    <row r="763" spans="11:11" x14ac:dyDescent="0.3">
      <c r="K763" t="s">
        <v>970</v>
      </c>
    </row>
    <row r="764" spans="11:11" x14ac:dyDescent="0.3">
      <c r="K764" t="s">
        <v>971</v>
      </c>
    </row>
    <row r="765" spans="11:11" x14ac:dyDescent="0.3">
      <c r="K765" t="s">
        <v>972</v>
      </c>
    </row>
    <row r="766" spans="11:11" x14ac:dyDescent="0.3">
      <c r="K766" t="s">
        <v>973</v>
      </c>
    </row>
    <row r="767" spans="11:11" x14ac:dyDescent="0.3">
      <c r="K767" t="s">
        <v>974</v>
      </c>
    </row>
    <row r="768" spans="11:11" x14ac:dyDescent="0.3">
      <c r="K768" t="s">
        <v>975</v>
      </c>
    </row>
    <row r="769" spans="11:11" x14ac:dyDescent="0.3">
      <c r="K769" t="s">
        <v>976</v>
      </c>
    </row>
    <row r="770" spans="11:11" x14ac:dyDescent="0.3">
      <c r="K770" t="s">
        <v>977</v>
      </c>
    </row>
    <row r="771" spans="11:11" x14ac:dyDescent="0.3">
      <c r="K771" t="s">
        <v>978</v>
      </c>
    </row>
    <row r="772" spans="11:11" x14ac:dyDescent="0.3">
      <c r="K772" t="s">
        <v>979</v>
      </c>
    </row>
    <row r="773" spans="11:11" x14ac:dyDescent="0.3">
      <c r="K773" t="s">
        <v>980</v>
      </c>
    </row>
    <row r="774" spans="11:11" x14ac:dyDescent="0.3">
      <c r="K774" t="s">
        <v>981</v>
      </c>
    </row>
    <row r="775" spans="11:11" x14ac:dyDescent="0.3">
      <c r="K775" t="s">
        <v>982</v>
      </c>
    </row>
    <row r="776" spans="11:11" x14ac:dyDescent="0.3">
      <c r="K776" t="s">
        <v>983</v>
      </c>
    </row>
    <row r="777" spans="11:11" x14ac:dyDescent="0.3">
      <c r="K777" t="s">
        <v>984</v>
      </c>
    </row>
    <row r="778" spans="11:11" x14ac:dyDescent="0.3">
      <c r="K778" t="s">
        <v>985</v>
      </c>
    </row>
    <row r="779" spans="11:11" x14ac:dyDescent="0.3">
      <c r="K779" t="s">
        <v>986</v>
      </c>
    </row>
    <row r="780" spans="11:11" x14ac:dyDescent="0.3">
      <c r="K780" t="s">
        <v>986</v>
      </c>
    </row>
    <row r="781" spans="11:11" x14ac:dyDescent="0.3">
      <c r="K781" t="s">
        <v>987</v>
      </c>
    </row>
    <row r="782" spans="11:11" x14ac:dyDescent="0.3">
      <c r="K782" t="s">
        <v>988</v>
      </c>
    </row>
    <row r="783" spans="11:11" x14ac:dyDescent="0.3">
      <c r="K783" t="s">
        <v>989</v>
      </c>
    </row>
    <row r="784" spans="11:11" x14ac:dyDescent="0.3">
      <c r="K784" t="s">
        <v>990</v>
      </c>
    </row>
    <row r="785" spans="11:11" x14ac:dyDescent="0.3">
      <c r="K785" t="s">
        <v>990</v>
      </c>
    </row>
    <row r="786" spans="11:11" x14ac:dyDescent="0.3">
      <c r="K786" t="s">
        <v>991</v>
      </c>
    </row>
    <row r="787" spans="11:11" x14ac:dyDescent="0.3">
      <c r="K787" t="s">
        <v>992</v>
      </c>
    </row>
    <row r="788" spans="11:11" x14ac:dyDescent="0.3">
      <c r="K788" t="s">
        <v>993</v>
      </c>
    </row>
    <row r="789" spans="11:11" x14ac:dyDescent="0.3">
      <c r="K789" t="s">
        <v>994</v>
      </c>
    </row>
    <row r="790" spans="11:11" x14ac:dyDescent="0.3">
      <c r="K790" t="s">
        <v>995</v>
      </c>
    </row>
    <row r="791" spans="11:11" x14ac:dyDescent="0.3">
      <c r="K791" t="s">
        <v>996</v>
      </c>
    </row>
    <row r="792" spans="11:11" x14ac:dyDescent="0.3">
      <c r="K792" t="s">
        <v>997</v>
      </c>
    </row>
    <row r="793" spans="11:11" x14ac:dyDescent="0.3">
      <c r="K793" t="s">
        <v>998</v>
      </c>
    </row>
    <row r="794" spans="11:11" x14ac:dyDescent="0.3">
      <c r="K794" t="s">
        <v>999</v>
      </c>
    </row>
    <row r="795" spans="11:11" x14ac:dyDescent="0.3">
      <c r="K795" t="s">
        <v>1000</v>
      </c>
    </row>
    <row r="796" spans="11:11" x14ac:dyDescent="0.3">
      <c r="K796" t="s">
        <v>1001</v>
      </c>
    </row>
    <row r="797" spans="11:11" x14ac:dyDescent="0.3">
      <c r="K797" t="s">
        <v>1002</v>
      </c>
    </row>
    <row r="798" spans="11:11" x14ac:dyDescent="0.3">
      <c r="K798" t="s">
        <v>1002</v>
      </c>
    </row>
    <row r="799" spans="11:11" x14ac:dyDescent="0.3">
      <c r="K799" t="s">
        <v>1003</v>
      </c>
    </row>
    <row r="800" spans="11:11" x14ac:dyDescent="0.3">
      <c r="K800" t="s">
        <v>1004</v>
      </c>
    </row>
    <row r="801" spans="11:11" x14ac:dyDescent="0.3">
      <c r="K801" t="s">
        <v>1005</v>
      </c>
    </row>
    <row r="802" spans="11:11" x14ac:dyDescent="0.3">
      <c r="K802" t="s">
        <v>1006</v>
      </c>
    </row>
    <row r="803" spans="11:11" x14ac:dyDescent="0.3">
      <c r="K803" t="s">
        <v>1007</v>
      </c>
    </row>
    <row r="804" spans="11:11" x14ac:dyDescent="0.3">
      <c r="K804" t="s">
        <v>1008</v>
      </c>
    </row>
    <row r="805" spans="11:11" x14ac:dyDescent="0.3">
      <c r="K805" t="s">
        <v>1009</v>
      </c>
    </row>
    <row r="806" spans="11:11" x14ac:dyDescent="0.3">
      <c r="K806" t="s">
        <v>1010</v>
      </c>
    </row>
    <row r="807" spans="11:11" x14ac:dyDescent="0.3">
      <c r="K807" t="s">
        <v>1011</v>
      </c>
    </row>
    <row r="808" spans="11:11" x14ac:dyDescent="0.3">
      <c r="K808" t="s">
        <v>1012</v>
      </c>
    </row>
    <row r="809" spans="11:11" x14ac:dyDescent="0.3">
      <c r="K809" t="s">
        <v>1013</v>
      </c>
    </row>
    <row r="810" spans="11:11" x14ac:dyDescent="0.3">
      <c r="K810" t="s">
        <v>1014</v>
      </c>
    </row>
    <row r="811" spans="11:11" x14ac:dyDescent="0.3">
      <c r="K811" t="s">
        <v>1015</v>
      </c>
    </row>
    <row r="812" spans="11:11" x14ac:dyDescent="0.3">
      <c r="K812" t="s">
        <v>1016</v>
      </c>
    </row>
    <row r="813" spans="11:11" x14ac:dyDescent="0.3">
      <c r="K813" t="s">
        <v>1017</v>
      </c>
    </row>
    <row r="814" spans="11:11" x14ac:dyDescent="0.3">
      <c r="K814" t="s">
        <v>1018</v>
      </c>
    </row>
    <row r="815" spans="11:11" x14ac:dyDescent="0.3">
      <c r="K815" t="s">
        <v>1019</v>
      </c>
    </row>
    <row r="816" spans="11:11" x14ac:dyDescent="0.3">
      <c r="K816" t="s">
        <v>1020</v>
      </c>
    </row>
    <row r="817" spans="11:11" x14ac:dyDescent="0.3">
      <c r="K817" t="s">
        <v>1021</v>
      </c>
    </row>
    <row r="818" spans="11:11" x14ac:dyDescent="0.3">
      <c r="K818" t="s">
        <v>1022</v>
      </c>
    </row>
    <row r="819" spans="11:11" x14ac:dyDescent="0.3">
      <c r="K819" t="s">
        <v>1023</v>
      </c>
    </row>
    <row r="820" spans="11:11" x14ac:dyDescent="0.3">
      <c r="K820" t="s">
        <v>1024</v>
      </c>
    </row>
    <row r="821" spans="11:11" x14ac:dyDescent="0.3">
      <c r="K821" t="s">
        <v>1025</v>
      </c>
    </row>
    <row r="822" spans="11:11" x14ac:dyDescent="0.3">
      <c r="K822" t="s">
        <v>1026</v>
      </c>
    </row>
    <row r="823" spans="11:11" x14ac:dyDescent="0.3">
      <c r="K823" t="s">
        <v>1027</v>
      </c>
    </row>
    <row r="824" spans="11:11" x14ac:dyDescent="0.3">
      <c r="K824" t="s">
        <v>1028</v>
      </c>
    </row>
    <row r="825" spans="11:11" x14ac:dyDescent="0.3">
      <c r="K825" t="s">
        <v>1029</v>
      </c>
    </row>
    <row r="826" spans="11:11" x14ac:dyDescent="0.3">
      <c r="K826" t="s">
        <v>1030</v>
      </c>
    </row>
    <row r="827" spans="11:11" x14ac:dyDescent="0.3">
      <c r="K827" t="s">
        <v>1031</v>
      </c>
    </row>
    <row r="828" spans="11:11" x14ac:dyDescent="0.3">
      <c r="K828" t="s">
        <v>1032</v>
      </c>
    </row>
    <row r="829" spans="11:11" x14ac:dyDescent="0.3">
      <c r="K829" t="s">
        <v>1033</v>
      </c>
    </row>
    <row r="830" spans="11:11" x14ac:dyDescent="0.3">
      <c r="K830" t="s">
        <v>1034</v>
      </c>
    </row>
    <row r="831" spans="11:11" x14ac:dyDescent="0.3">
      <c r="K831" t="s">
        <v>1035</v>
      </c>
    </row>
    <row r="832" spans="11:11" x14ac:dyDescent="0.3">
      <c r="K832" t="s">
        <v>1036</v>
      </c>
    </row>
    <row r="833" spans="11:11" x14ac:dyDescent="0.3">
      <c r="K833" t="s">
        <v>1037</v>
      </c>
    </row>
    <row r="834" spans="11:11" x14ac:dyDescent="0.3">
      <c r="K834" t="s">
        <v>1038</v>
      </c>
    </row>
    <row r="835" spans="11:11" x14ac:dyDescent="0.3">
      <c r="K835" t="s">
        <v>1039</v>
      </c>
    </row>
    <row r="836" spans="11:11" x14ac:dyDescent="0.3">
      <c r="K836" t="s">
        <v>1040</v>
      </c>
    </row>
    <row r="837" spans="11:11" x14ac:dyDescent="0.3">
      <c r="K837" t="s">
        <v>1041</v>
      </c>
    </row>
    <row r="838" spans="11:11" x14ac:dyDescent="0.3">
      <c r="K838" t="s">
        <v>1042</v>
      </c>
    </row>
    <row r="839" spans="11:11" x14ac:dyDescent="0.3">
      <c r="K839" t="s">
        <v>1043</v>
      </c>
    </row>
    <row r="840" spans="11:11" x14ac:dyDescent="0.3">
      <c r="K840" t="s">
        <v>1044</v>
      </c>
    </row>
    <row r="841" spans="11:11" x14ac:dyDescent="0.3">
      <c r="K841" t="s">
        <v>1045</v>
      </c>
    </row>
    <row r="842" spans="11:11" x14ac:dyDescent="0.3">
      <c r="K842" t="s">
        <v>1046</v>
      </c>
    </row>
    <row r="843" spans="11:11" x14ac:dyDescent="0.3">
      <c r="K843" t="s">
        <v>1047</v>
      </c>
    </row>
    <row r="844" spans="11:11" x14ac:dyDescent="0.3">
      <c r="K844" t="s">
        <v>1048</v>
      </c>
    </row>
    <row r="845" spans="11:11" x14ac:dyDescent="0.3">
      <c r="K845" t="s">
        <v>1049</v>
      </c>
    </row>
    <row r="846" spans="11:11" x14ac:dyDescent="0.3">
      <c r="K846" t="s">
        <v>1050</v>
      </c>
    </row>
    <row r="847" spans="11:11" x14ac:dyDescent="0.3">
      <c r="K847" t="s">
        <v>1051</v>
      </c>
    </row>
    <row r="848" spans="11:11" x14ac:dyDescent="0.3">
      <c r="K848" t="s">
        <v>1052</v>
      </c>
    </row>
    <row r="849" spans="11:11" x14ac:dyDescent="0.3">
      <c r="K849" t="s">
        <v>1053</v>
      </c>
    </row>
    <row r="850" spans="11:11" x14ac:dyDescent="0.3">
      <c r="K850" t="s">
        <v>1053</v>
      </c>
    </row>
    <row r="851" spans="11:11" x14ac:dyDescent="0.3">
      <c r="K851" t="s">
        <v>1054</v>
      </c>
    </row>
    <row r="852" spans="11:11" x14ac:dyDescent="0.3">
      <c r="K852" t="s">
        <v>1055</v>
      </c>
    </row>
    <row r="853" spans="11:11" x14ac:dyDescent="0.3">
      <c r="K853" t="s">
        <v>1056</v>
      </c>
    </row>
    <row r="854" spans="11:11" x14ac:dyDescent="0.3">
      <c r="K854" t="s">
        <v>1056</v>
      </c>
    </row>
    <row r="855" spans="11:11" x14ac:dyDescent="0.3">
      <c r="K855" t="s">
        <v>1057</v>
      </c>
    </row>
    <row r="856" spans="11:11" x14ac:dyDescent="0.3">
      <c r="K856" t="s">
        <v>1058</v>
      </c>
    </row>
    <row r="857" spans="11:11" x14ac:dyDescent="0.3">
      <c r="K857" t="s">
        <v>1059</v>
      </c>
    </row>
    <row r="858" spans="11:11" x14ac:dyDescent="0.3">
      <c r="K858" t="s">
        <v>1060</v>
      </c>
    </row>
    <row r="859" spans="11:11" x14ac:dyDescent="0.3">
      <c r="K859" t="s">
        <v>1061</v>
      </c>
    </row>
    <row r="860" spans="11:11" x14ac:dyDescent="0.3">
      <c r="K860" t="s">
        <v>1062</v>
      </c>
    </row>
    <row r="861" spans="11:11" x14ac:dyDescent="0.3">
      <c r="K861" t="s">
        <v>1063</v>
      </c>
    </row>
    <row r="862" spans="11:11" x14ac:dyDescent="0.3">
      <c r="K862" t="s">
        <v>1064</v>
      </c>
    </row>
    <row r="863" spans="11:11" x14ac:dyDescent="0.3">
      <c r="K863" t="s">
        <v>1065</v>
      </c>
    </row>
    <row r="864" spans="11:11" x14ac:dyDescent="0.3">
      <c r="K864" t="s">
        <v>1066</v>
      </c>
    </row>
    <row r="865" spans="11:11" x14ac:dyDescent="0.3">
      <c r="K865" t="s">
        <v>1067</v>
      </c>
    </row>
    <row r="866" spans="11:11" x14ac:dyDescent="0.3">
      <c r="K866" t="s">
        <v>1068</v>
      </c>
    </row>
    <row r="867" spans="11:11" x14ac:dyDescent="0.3">
      <c r="K867" t="s">
        <v>1068</v>
      </c>
    </row>
    <row r="868" spans="11:11" x14ac:dyDescent="0.3">
      <c r="K868" t="s">
        <v>1069</v>
      </c>
    </row>
    <row r="869" spans="11:11" x14ac:dyDescent="0.3">
      <c r="K869" t="s">
        <v>1070</v>
      </c>
    </row>
    <row r="870" spans="11:11" x14ac:dyDescent="0.3">
      <c r="K870" t="s">
        <v>1071</v>
      </c>
    </row>
    <row r="871" spans="11:11" x14ac:dyDescent="0.3">
      <c r="K871" t="s">
        <v>1072</v>
      </c>
    </row>
    <row r="872" spans="11:11" x14ac:dyDescent="0.3">
      <c r="K872" t="s">
        <v>1073</v>
      </c>
    </row>
    <row r="873" spans="11:11" x14ac:dyDescent="0.3">
      <c r="K873" t="s">
        <v>1074</v>
      </c>
    </row>
    <row r="874" spans="11:11" x14ac:dyDescent="0.3">
      <c r="K874" t="s">
        <v>1075</v>
      </c>
    </row>
    <row r="875" spans="11:11" x14ac:dyDescent="0.3">
      <c r="K875" t="s">
        <v>1076</v>
      </c>
    </row>
    <row r="876" spans="11:11" x14ac:dyDescent="0.3">
      <c r="K876" t="s">
        <v>1077</v>
      </c>
    </row>
    <row r="877" spans="11:11" x14ac:dyDescent="0.3">
      <c r="K877" t="s">
        <v>1078</v>
      </c>
    </row>
    <row r="878" spans="11:11" x14ac:dyDescent="0.3">
      <c r="K878" t="s">
        <v>1079</v>
      </c>
    </row>
    <row r="879" spans="11:11" x14ac:dyDescent="0.3">
      <c r="K879" t="s">
        <v>1080</v>
      </c>
    </row>
    <row r="880" spans="11:11" x14ac:dyDescent="0.3">
      <c r="K880" t="s">
        <v>1080</v>
      </c>
    </row>
    <row r="881" spans="11:11" x14ac:dyDescent="0.3">
      <c r="K881" t="s">
        <v>1081</v>
      </c>
    </row>
    <row r="882" spans="11:11" x14ac:dyDescent="0.3">
      <c r="K882" t="s">
        <v>1082</v>
      </c>
    </row>
    <row r="883" spans="11:11" x14ac:dyDescent="0.3">
      <c r="K883" t="s">
        <v>1083</v>
      </c>
    </row>
    <row r="884" spans="11:11" x14ac:dyDescent="0.3">
      <c r="K884" t="s">
        <v>1084</v>
      </c>
    </row>
    <row r="885" spans="11:11" x14ac:dyDescent="0.3">
      <c r="K885" t="s">
        <v>1085</v>
      </c>
    </row>
    <row r="886" spans="11:11" x14ac:dyDescent="0.3">
      <c r="K886" t="s">
        <v>1086</v>
      </c>
    </row>
    <row r="887" spans="11:11" x14ac:dyDescent="0.3">
      <c r="K887" t="s">
        <v>1087</v>
      </c>
    </row>
    <row r="888" spans="11:11" x14ac:dyDescent="0.3">
      <c r="K888" t="s">
        <v>1088</v>
      </c>
    </row>
    <row r="889" spans="11:11" x14ac:dyDescent="0.3">
      <c r="K889" t="s">
        <v>1089</v>
      </c>
    </row>
    <row r="890" spans="11:11" x14ac:dyDescent="0.3">
      <c r="K890" t="s">
        <v>1090</v>
      </c>
    </row>
    <row r="891" spans="11:11" x14ac:dyDescent="0.3">
      <c r="K891" t="s">
        <v>1091</v>
      </c>
    </row>
    <row r="892" spans="11:11" x14ac:dyDescent="0.3">
      <c r="K892" t="s">
        <v>1092</v>
      </c>
    </row>
    <row r="893" spans="11:11" x14ac:dyDescent="0.3">
      <c r="K893" t="s">
        <v>1093</v>
      </c>
    </row>
    <row r="894" spans="11:11" x14ac:dyDescent="0.3">
      <c r="K894" t="s">
        <v>1094</v>
      </c>
    </row>
    <row r="895" spans="11:11" x14ac:dyDescent="0.3">
      <c r="K895" t="s">
        <v>1095</v>
      </c>
    </row>
    <row r="896" spans="11:11" x14ac:dyDescent="0.3">
      <c r="K896" t="s">
        <v>1096</v>
      </c>
    </row>
    <row r="897" spans="11:11" x14ac:dyDescent="0.3">
      <c r="K897" t="s">
        <v>1097</v>
      </c>
    </row>
    <row r="898" spans="11:11" x14ac:dyDescent="0.3">
      <c r="K898" t="s">
        <v>1097</v>
      </c>
    </row>
    <row r="899" spans="11:11" x14ac:dyDescent="0.3">
      <c r="K899" t="s">
        <v>1098</v>
      </c>
    </row>
    <row r="900" spans="11:11" x14ac:dyDescent="0.3">
      <c r="K900" t="s">
        <v>1099</v>
      </c>
    </row>
    <row r="901" spans="11:11" x14ac:dyDescent="0.3">
      <c r="K901" t="s">
        <v>1099</v>
      </c>
    </row>
    <row r="902" spans="11:11" x14ac:dyDescent="0.3">
      <c r="K902" t="s">
        <v>1100</v>
      </c>
    </row>
    <row r="903" spans="11:11" x14ac:dyDescent="0.3">
      <c r="K903" t="s">
        <v>1101</v>
      </c>
    </row>
    <row r="904" spans="11:11" x14ac:dyDescent="0.3">
      <c r="K904" t="s">
        <v>1102</v>
      </c>
    </row>
    <row r="905" spans="11:11" x14ac:dyDescent="0.3">
      <c r="K905" t="s">
        <v>1103</v>
      </c>
    </row>
    <row r="906" spans="11:11" x14ac:dyDescent="0.3">
      <c r="K906" t="s">
        <v>1104</v>
      </c>
    </row>
    <row r="907" spans="11:11" x14ac:dyDescent="0.3">
      <c r="K907" t="s">
        <v>1105</v>
      </c>
    </row>
    <row r="908" spans="11:11" x14ac:dyDescent="0.3">
      <c r="K908" t="s">
        <v>1106</v>
      </c>
    </row>
    <row r="909" spans="11:11" x14ac:dyDescent="0.3">
      <c r="K909" t="s">
        <v>1107</v>
      </c>
    </row>
    <row r="910" spans="11:11" x14ac:dyDescent="0.3">
      <c r="K910" t="s">
        <v>1107</v>
      </c>
    </row>
    <row r="911" spans="11:11" x14ac:dyDescent="0.3">
      <c r="K911" t="s">
        <v>1108</v>
      </c>
    </row>
    <row r="912" spans="11:11" x14ac:dyDescent="0.3">
      <c r="K912" t="s">
        <v>1109</v>
      </c>
    </row>
    <row r="913" spans="11:11" x14ac:dyDescent="0.3">
      <c r="K913" t="s">
        <v>1110</v>
      </c>
    </row>
    <row r="914" spans="11:11" x14ac:dyDescent="0.3">
      <c r="K914" t="s">
        <v>1111</v>
      </c>
    </row>
    <row r="915" spans="11:11" x14ac:dyDescent="0.3">
      <c r="K915" t="s">
        <v>1112</v>
      </c>
    </row>
    <row r="916" spans="11:11" x14ac:dyDescent="0.3">
      <c r="K916" t="s">
        <v>1113</v>
      </c>
    </row>
    <row r="917" spans="11:11" x14ac:dyDescent="0.3">
      <c r="K917" t="s">
        <v>1114</v>
      </c>
    </row>
    <row r="918" spans="11:11" x14ac:dyDescent="0.3">
      <c r="K918" t="s">
        <v>1115</v>
      </c>
    </row>
    <row r="919" spans="11:11" x14ac:dyDescent="0.3">
      <c r="K919" t="s">
        <v>1116</v>
      </c>
    </row>
    <row r="920" spans="11:11" x14ac:dyDescent="0.3">
      <c r="K920" t="s">
        <v>1117</v>
      </c>
    </row>
    <row r="921" spans="11:11" x14ac:dyDescent="0.3">
      <c r="K921" t="s">
        <v>1118</v>
      </c>
    </row>
    <row r="922" spans="11:11" x14ac:dyDescent="0.3">
      <c r="K922" t="s">
        <v>1119</v>
      </c>
    </row>
    <row r="923" spans="11:11" x14ac:dyDescent="0.3">
      <c r="K923" t="s">
        <v>1120</v>
      </c>
    </row>
    <row r="924" spans="11:11" x14ac:dyDescent="0.3">
      <c r="K924" t="s">
        <v>1121</v>
      </c>
    </row>
    <row r="925" spans="11:11" x14ac:dyDescent="0.3">
      <c r="K925" t="s">
        <v>1122</v>
      </c>
    </row>
    <row r="926" spans="11:11" x14ac:dyDescent="0.3">
      <c r="K926" t="s">
        <v>1123</v>
      </c>
    </row>
    <row r="927" spans="11:11" x14ac:dyDescent="0.3">
      <c r="K927" t="s">
        <v>1124</v>
      </c>
    </row>
    <row r="928" spans="11:11" x14ac:dyDescent="0.3">
      <c r="K928" t="s">
        <v>1125</v>
      </c>
    </row>
    <row r="929" spans="11:11" x14ac:dyDescent="0.3">
      <c r="K929" t="s">
        <v>1126</v>
      </c>
    </row>
    <row r="930" spans="11:11" x14ac:dyDescent="0.3">
      <c r="K930" t="s">
        <v>1127</v>
      </c>
    </row>
    <row r="931" spans="11:11" x14ac:dyDescent="0.3">
      <c r="K931" t="s">
        <v>1128</v>
      </c>
    </row>
    <row r="932" spans="11:11" x14ac:dyDescent="0.3">
      <c r="K932" t="s">
        <v>1129</v>
      </c>
    </row>
    <row r="933" spans="11:11" x14ac:dyDescent="0.3">
      <c r="K933" t="s">
        <v>1130</v>
      </c>
    </row>
    <row r="934" spans="11:11" x14ac:dyDescent="0.3">
      <c r="K934" t="s">
        <v>1131</v>
      </c>
    </row>
    <row r="935" spans="11:11" x14ac:dyDescent="0.3">
      <c r="K935" t="s">
        <v>1132</v>
      </c>
    </row>
    <row r="936" spans="11:11" x14ac:dyDescent="0.3">
      <c r="K936" t="s">
        <v>1133</v>
      </c>
    </row>
    <row r="937" spans="11:11" x14ac:dyDescent="0.3">
      <c r="K937" t="s">
        <v>1134</v>
      </c>
    </row>
    <row r="938" spans="11:11" x14ac:dyDescent="0.3">
      <c r="K938" t="s">
        <v>1135</v>
      </c>
    </row>
    <row r="939" spans="11:11" x14ac:dyDescent="0.3">
      <c r="K939" t="s">
        <v>1136</v>
      </c>
    </row>
    <row r="940" spans="11:11" x14ac:dyDescent="0.3">
      <c r="K940" t="s">
        <v>1137</v>
      </c>
    </row>
    <row r="941" spans="11:11" x14ac:dyDescent="0.3">
      <c r="K941" t="s">
        <v>1138</v>
      </c>
    </row>
    <row r="942" spans="11:11" x14ac:dyDescent="0.3">
      <c r="K942" t="s">
        <v>1139</v>
      </c>
    </row>
    <row r="943" spans="11:11" x14ac:dyDescent="0.3">
      <c r="K943" t="s">
        <v>1140</v>
      </c>
    </row>
    <row r="944" spans="11:11" x14ac:dyDescent="0.3">
      <c r="K944" t="s">
        <v>1141</v>
      </c>
    </row>
    <row r="945" spans="11:11" x14ac:dyDescent="0.3">
      <c r="K945" t="s">
        <v>1142</v>
      </c>
    </row>
    <row r="946" spans="11:11" x14ac:dyDescent="0.3">
      <c r="K946" t="s">
        <v>1143</v>
      </c>
    </row>
    <row r="947" spans="11:11" x14ac:dyDescent="0.3">
      <c r="K947" t="s">
        <v>1144</v>
      </c>
    </row>
    <row r="948" spans="11:11" x14ac:dyDescent="0.3">
      <c r="K948" t="s">
        <v>1145</v>
      </c>
    </row>
    <row r="949" spans="11:11" x14ac:dyDescent="0.3">
      <c r="K949" t="s">
        <v>1146</v>
      </c>
    </row>
    <row r="950" spans="11:11" x14ac:dyDescent="0.3">
      <c r="K950" t="s">
        <v>1147</v>
      </c>
    </row>
    <row r="951" spans="11:11" x14ac:dyDescent="0.3">
      <c r="K951" t="s">
        <v>1148</v>
      </c>
    </row>
    <row r="952" spans="11:11" x14ac:dyDescent="0.3">
      <c r="K952" t="s">
        <v>1149</v>
      </c>
    </row>
    <row r="953" spans="11:11" x14ac:dyDescent="0.3">
      <c r="K953" t="s">
        <v>1150</v>
      </c>
    </row>
    <row r="954" spans="11:11" x14ac:dyDescent="0.3">
      <c r="K954" t="s">
        <v>1151</v>
      </c>
    </row>
    <row r="955" spans="11:11" x14ac:dyDescent="0.3">
      <c r="K955" t="s">
        <v>1152</v>
      </c>
    </row>
    <row r="956" spans="11:11" x14ac:dyDescent="0.3">
      <c r="K956" t="s">
        <v>1153</v>
      </c>
    </row>
    <row r="957" spans="11:11" x14ac:dyDescent="0.3">
      <c r="K957" t="s">
        <v>1154</v>
      </c>
    </row>
    <row r="958" spans="11:11" x14ac:dyDescent="0.3">
      <c r="K958" t="s">
        <v>1155</v>
      </c>
    </row>
    <row r="959" spans="11:11" x14ac:dyDescent="0.3">
      <c r="K959" t="s">
        <v>1156</v>
      </c>
    </row>
    <row r="960" spans="11:11" x14ac:dyDescent="0.3">
      <c r="K960" t="s">
        <v>1157</v>
      </c>
    </row>
    <row r="961" spans="11:11" x14ac:dyDescent="0.3">
      <c r="K961" t="s">
        <v>1158</v>
      </c>
    </row>
    <row r="962" spans="11:11" x14ac:dyDescent="0.3">
      <c r="K962" t="s">
        <v>1159</v>
      </c>
    </row>
    <row r="963" spans="11:11" x14ac:dyDescent="0.3">
      <c r="K963" t="s">
        <v>1160</v>
      </c>
    </row>
    <row r="964" spans="11:11" x14ac:dyDescent="0.3">
      <c r="K964" t="s">
        <v>1161</v>
      </c>
    </row>
    <row r="965" spans="11:11" x14ac:dyDescent="0.3">
      <c r="K965" t="s">
        <v>1162</v>
      </c>
    </row>
    <row r="966" spans="11:11" x14ac:dyDescent="0.3">
      <c r="K966" t="s">
        <v>1163</v>
      </c>
    </row>
    <row r="967" spans="11:11" x14ac:dyDescent="0.3">
      <c r="K967" t="s">
        <v>1164</v>
      </c>
    </row>
    <row r="968" spans="11:11" x14ac:dyDescent="0.3">
      <c r="K968" t="s">
        <v>1165</v>
      </c>
    </row>
    <row r="969" spans="11:11" x14ac:dyDescent="0.3">
      <c r="K969" t="s">
        <v>1166</v>
      </c>
    </row>
    <row r="970" spans="11:11" x14ac:dyDescent="0.3">
      <c r="K970" t="s">
        <v>1167</v>
      </c>
    </row>
    <row r="971" spans="11:11" x14ac:dyDescent="0.3">
      <c r="K971" t="s">
        <v>1168</v>
      </c>
    </row>
    <row r="972" spans="11:11" x14ac:dyDescent="0.3">
      <c r="K972" t="s">
        <v>1169</v>
      </c>
    </row>
    <row r="973" spans="11:11" x14ac:dyDescent="0.3">
      <c r="K973" t="s">
        <v>1170</v>
      </c>
    </row>
    <row r="974" spans="11:11" x14ac:dyDescent="0.3">
      <c r="K974" t="s">
        <v>1171</v>
      </c>
    </row>
    <row r="975" spans="11:11" x14ac:dyDescent="0.3">
      <c r="K975" t="s">
        <v>1172</v>
      </c>
    </row>
    <row r="976" spans="11:11" x14ac:dyDescent="0.3">
      <c r="K976" t="s">
        <v>1173</v>
      </c>
    </row>
    <row r="977" spans="11:11" x14ac:dyDescent="0.3">
      <c r="K977" t="s">
        <v>1174</v>
      </c>
    </row>
    <row r="978" spans="11:11" x14ac:dyDescent="0.3">
      <c r="K978" t="s">
        <v>1175</v>
      </c>
    </row>
    <row r="979" spans="11:11" x14ac:dyDescent="0.3">
      <c r="K979" t="s">
        <v>1176</v>
      </c>
    </row>
    <row r="980" spans="11:11" x14ac:dyDescent="0.3">
      <c r="K980" t="s">
        <v>1177</v>
      </c>
    </row>
    <row r="981" spans="11:11" x14ac:dyDescent="0.3">
      <c r="K981" t="s">
        <v>1178</v>
      </c>
    </row>
    <row r="982" spans="11:11" x14ac:dyDescent="0.3">
      <c r="K982" t="s">
        <v>1179</v>
      </c>
    </row>
    <row r="983" spans="11:11" x14ac:dyDescent="0.3">
      <c r="K983" t="s">
        <v>1180</v>
      </c>
    </row>
    <row r="984" spans="11:11" x14ac:dyDescent="0.3">
      <c r="K984" t="s">
        <v>1181</v>
      </c>
    </row>
    <row r="985" spans="11:11" x14ac:dyDescent="0.3">
      <c r="K985" t="s">
        <v>1182</v>
      </c>
    </row>
    <row r="986" spans="11:11" x14ac:dyDescent="0.3">
      <c r="K986" t="s">
        <v>1183</v>
      </c>
    </row>
    <row r="987" spans="11:11" x14ac:dyDescent="0.3">
      <c r="K987" t="s">
        <v>1184</v>
      </c>
    </row>
    <row r="988" spans="11:11" x14ac:dyDescent="0.3">
      <c r="K988" t="s">
        <v>1184</v>
      </c>
    </row>
    <row r="989" spans="11:11" x14ac:dyDescent="0.3">
      <c r="K989" t="s">
        <v>1185</v>
      </c>
    </row>
    <row r="990" spans="11:11" x14ac:dyDescent="0.3">
      <c r="K990" t="s">
        <v>1186</v>
      </c>
    </row>
    <row r="991" spans="11:11" x14ac:dyDescent="0.3">
      <c r="K991" t="s">
        <v>1187</v>
      </c>
    </row>
    <row r="992" spans="11:11" x14ac:dyDescent="0.3">
      <c r="K992" t="s">
        <v>1188</v>
      </c>
    </row>
    <row r="993" spans="11:11" x14ac:dyDescent="0.3">
      <c r="K993" t="s">
        <v>1189</v>
      </c>
    </row>
    <row r="994" spans="11:11" x14ac:dyDescent="0.3">
      <c r="K994" t="s">
        <v>1190</v>
      </c>
    </row>
    <row r="995" spans="11:11" x14ac:dyDescent="0.3">
      <c r="K995" t="s">
        <v>1191</v>
      </c>
    </row>
    <row r="996" spans="11:11" x14ac:dyDescent="0.3">
      <c r="K996" t="s">
        <v>1192</v>
      </c>
    </row>
    <row r="997" spans="11:11" x14ac:dyDescent="0.3">
      <c r="K997" t="s">
        <v>1193</v>
      </c>
    </row>
    <row r="998" spans="11:11" x14ac:dyDescent="0.3">
      <c r="K998" t="s">
        <v>1194</v>
      </c>
    </row>
    <row r="999" spans="11:11" x14ac:dyDescent="0.3">
      <c r="K999" t="s">
        <v>1195</v>
      </c>
    </row>
    <row r="1000" spans="11:11" x14ac:dyDescent="0.3">
      <c r="K1000" t="s">
        <v>1196</v>
      </c>
    </row>
    <row r="1001" spans="11:11" x14ac:dyDescent="0.3">
      <c r="K1001" t="s">
        <v>1197</v>
      </c>
    </row>
    <row r="1002" spans="11:11" x14ac:dyDescent="0.3">
      <c r="K1002" t="s">
        <v>1198</v>
      </c>
    </row>
    <row r="1003" spans="11:11" x14ac:dyDescent="0.3">
      <c r="K1003" t="s">
        <v>1199</v>
      </c>
    </row>
    <row r="1004" spans="11:11" x14ac:dyDescent="0.3">
      <c r="K1004" t="s">
        <v>1200</v>
      </c>
    </row>
    <row r="1005" spans="11:11" x14ac:dyDescent="0.3">
      <c r="K1005" t="s">
        <v>1201</v>
      </c>
    </row>
    <row r="1006" spans="11:11" x14ac:dyDescent="0.3">
      <c r="K1006" t="s">
        <v>1202</v>
      </c>
    </row>
    <row r="1007" spans="11:11" x14ac:dyDescent="0.3">
      <c r="K1007" t="s">
        <v>1203</v>
      </c>
    </row>
    <row r="1008" spans="11:11" x14ac:dyDescent="0.3">
      <c r="K1008" t="s">
        <v>1204</v>
      </c>
    </row>
    <row r="1009" spans="11:11" x14ac:dyDescent="0.3">
      <c r="K1009" t="s">
        <v>1205</v>
      </c>
    </row>
    <row r="1010" spans="11:11" x14ac:dyDescent="0.3">
      <c r="K1010" t="s">
        <v>1206</v>
      </c>
    </row>
    <row r="1011" spans="11:11" x14ac:dyDescent="0.3">
      <c r="K1011" t="s">
        <v>1207</v>
      </c>
    </row>
    <row r="1012" spans="11:11" x14ac:dyDescent="0.3">
      <c r="K1012" t="s">
        <v>1208</v>
      </c>
    </row>
    <row r="1013" spans="11:11" x14ac:dyDescent="0.3">
      <c r="K1013" t="s">
        <v>1209</v>
      </c>
    </row>
    <row r="1014" spans="11:11" x14ac:dyDescent="0.3">
      <c r="K1014" t="s">
        <v>1210</v>
      </c>
    </row>
    <row r="1015" spans="11:11" x14ac:dyDescent="0.3">
      <c r="K1015" t="s">
        <v>1211</v>
      </c>
    </row>
    <row r="1016" spans="11:11" x14ac:dyDescent="0.3">
      <c r="K1016" t="s">
        <v>1212</v>
      </c>
    </row>
    <row r="1017" spans="11:11" x14ac:dyDescent="0.3">
      <c r="K1017" t="s">
        <v>1213</v>
      </c>
    </row>
    <row r="1018" spans="11:11" x14ac:dyDescent="0.3">
      <c r="K1018" t="s">
        <v>1214</v>
      </c>
    </row>
    <row r="1019" spans="11:11" x14ac:dyDescent="0.3">
      <c r="K1019" t="s">
        <v>1215</v>
      </c>
    </row>
    <row r="1020" spans="11:11" x14ac:dyDescent="0.3">
      <c r="K1020" t="s">
        <v>1216</v>
      </c>
    </row>
    <row r="1021" spans="11:11" x14ac:dyDescent="0.3">
      <c r="K1021" t="s">
        <v>1216</v>
      </c>
    </row>
    <row r="1022" spans="11:11" x14ac:dyDescent="0.3">
      <c r="K1022" t="s">
        <v>1217</v>
      </c>
    </row>
    <row r="1023" spans="11:11" x14ac:dyDescent="0.3">
      <c r="K1023" t="s">
        <v>1218</v>
      </c>
    </row>
    <row r="1024" spans="11:11" x14ac:dyDescent="0.3">
      <c r="K1024" t="s">
        <v>1219</v>
      </c>
    </row>
    <row r="1025" spans="11:11" x14ac:dyDescent="0.3">
      <c r="K1025" t="s">
        <v>1220</v>
      </c>
    </row>
    <row r="1026" spans="11:11" x14ac:dyDescent="0.3">
      <c r="K1026" t="s">
        <v>1221</v>
      </c>
    </row>
    <row r="1027" spans="11:11" x14ac:dyDescent="0.3">
      <c r="K1027" t="s">
        <v>1222</v>
      </c>
    </row>
    <row r="1028" spans="11:11" x14ac:dyDescent="0.3">
      <c r="K1028" t="s">
        <v>1223</v>
      </c>
    </row>
    <row r="1029" spans="11:11" x14ac:dyDescent="0.3">
      <c r="K1029" t="s">
        <v>1224</v>
      </c>
    </row>
    <row r="1030" spans="11:11" x14ac:dyDescent="0.3">
      <c r="K1030" t="s">
        <v>1225</v>
      </c>
    </row>
    <row r="1031" spans="11:11" x14ac:dyDescent="0.3">
      <c r="K1031" t="s">
        <v>1225</v>
      </c>
    </row>
    <row r="1032" spans="11:11" x14ac:dyDescent="0.3">
      <c r="K1032" t="s">
        <v>1226</v>
      </c>
    </row>
    <row r="1033" spans="11:11" x14ac:dyDescent="0.3">
      <c r="K1033" t="s">
        <v>1227</v>
      </c>
    </row>
    <row r="1034" spans="11:11" x14ac:dyDescent="0.3">
      <c r="K1034" t="s">
        <v>1228</v>
      </c>
    </row>
    <row r="1035" spans="11:11" x14ac:dyDescent="0.3">
      <c r="K1035" t="s">
        <v>1229</v>
      </c>
    </row>
    <row r="1036" spans="11:11" x14ac:dyDescent="0.3">
      <c r="K1036" t="s">
        <v>1230</v>
      </c>
    </row>
    <row r="1037" spans="11:11" x14ac:dyDescent="0.3">
      <c r="K1037" t="s">
        <v>1231</v>
      </c>
    </row>
    <row r="1038" spans="11:11" x14ac:dyDescent="0.3">
      <c r="K1038" t="s">
        <v>1231</v>
      </c>
    </row>
    <row r="1039" spans="11:11" x14ac:dyDescent="0.3">
      <c r="K1039" t="s">
        <v>1232</v>
      </c>
    </row>
    <row r="1040" spans="11:11" x14ac:dyDescent="0.3">
      <c r="K1040" t="s">
        <v>1233</v>
      </c>
    </row>
    <row r="1041" spans="11:11" x14ac:dyDescent="0.3">
      <c r="K1041" t="s">
        <v>1234</v>
      </c>
    </row>
    <row r="1042" spans="11:11" x14ac:dyDescent="0.3">
      <c r="K1042" t="s">
        <v>1235</v>
      </c>
    </row>
    <row r="1043" spans="11:11" x14ac:dyDescent="0.3">
      <c r="K1043" t="s">
        <v>1236</v>
      </c>
    </row>
    <row r="1044" spans="11:11" x14ac:dyDescent="0.3">
      <c r="K1044" t="s">
        <v>1237</v>
      </c>
    </row>
    <row r="1045" spans="11:11" x14ac:dyDescent="0.3">
      <c r="K1045" t="s">
        <v>1238</v>
      </c>
    </row>
    <row r="1046" spans="11:11" x14ac:dyDescent="0.3">
      <c r="K1046" t="s">
        <v>1239</v>
      </c>
    </row>
    <row r="1047" spans="11:11" x14ac:dyDescent="0.3">
      <c r="K1047" t="s">
        <v>1240</v>
      </c>
    </row>
    <row r="1048" spans="11:11" x14ac:dyDescent="0.3">
      <c r="K1048" t="s">
        <v>1241</v>
      </c>
    </row>
    <row r="1049" spans="11:11" x14ac:dyDescent="0.3">
      <c r="K1049" t="s">
        <v>1242</v>
      </c>
    </row>
    <row r="1050" spans="11:11" x14ac:dyDescent="0.3">
      <c r="K1050" t="s">
        <v>1243</v>
      </c>
    </row>
    <row r="1051" spans="11:11" x14ac:dyDescent="0.3">
      <c r="K1051" t="s">
        <v>1244</v>
      </c>
    </row>
    <row r="1052" spans="11:11" x14ac:dyDescent="0.3">
      <c r="K1052" t="s">
        <v>1245</v>
      </c>
    </row>
    <row r="1053" spans="11:11" x14ac:dyDescent="0.3">
      <c r="K1053" t="s">
        <v>1246</v>
      </c>
    </row>
    <row r="1054" spans="11:11" x14ac:dyDescent="0.3">
      <c r="K1054" t="s">
        <v>1247</v>
      </c>
    </row>
    <row r="1055" spans="11:11" x14ac:dyDescent="0.3">
      <c r="K1055" t="s">
        <v>1248</v>
      </c>
    </row>
    <row r="1056" spans="11:11" x14ac:dyDescent="0.3">
      <c r="K1056" t="s">
        <v>1249</v>
      </c>
    </row>
    <row r="1057" spans="11:11" x14ac:dyDescent="0.3">
      <c r="K1057" t="s">
        <v>1250</v>
      </c>
    </row>
    <row r="1058" spans="11:11" x14ac:dyDescent="0.3">
      <c r="K1058" t="s">
        <v>1251</v>
      </c>
    </row>
    <row r="1059" spans="11:11" x14ac:dyDescent="0.3">
      <c r="K1059" t="s">
        <v>1252</v>
      </c>
    </row>
    <row r="1060" spans="11:11" x14ac:dyDescent="0.3">
      <c r="K1060" t="s">
        <v>1253</v>
      </c>
    </row>
    <row r="1061" spans="11:11" x14ac:dyDescent="0.3">
      <c r="K1061" t="s">
        <v>1254</v>
      </c>
    </row>
    <row r="1062" spans="11:11" x14ac:dyDescent="0.3">
      <c r="K1062" t="s">
        <v>1255</v>
      </c>
    </row>
    <row r="1063" spans="11:11" x14ac:dyDescent="0.3">
      <c r="K1063" t="s">
        <v>1256</v>
      </c>
    </row>
    <row r="1064" spans="11:11" x14ac:dyDescent="0.3">
      <c r="K1064" t="s">
        <v>1257</v>
      </c>
    </row>
    <row r="1065" spans="11:11" x14ac:dyDescent="0.3">
      <c r="K1065" t="s">
        <v>1258</v>
      </c>
    </row>
    <row r="1066" spans="11:11" x14ac:dyDescent="0.3">
      <c r="K1066" t="s">
        <v>1259</v>
      </c>
    </row>
    <row r="1067" spans="11:11" x14ac:dyDescent="0.3">
      <c r="K1067" t="s">
        <v>1260</v>
      </c>
    </row>
    <row r="1068" spans="11:11" x14ac:dyDescent="0.3">
      <c r="K1068" t="s">
        <v>1261</v>
      </c>
    </row>
    <row r="1069" spans="11:11" x14ac:dyDescent="0.3">
      <c r="K1069" t="s">
        <v>1262</v>
      </c>
    </row>
    <row r="1070" spans="11:11" x14ac:dyDescent="0.3">
      <c r="K1070" t="s">
        <v>1263</v>
      </c>
    </row>
    <row r="1071" spans="11:11" x14ac:dyDescent="0.3">
      <c r="K1071" t="s">
        <v>1264</v>
      </c>
    </row>
    <row r="1072" spans="11:11" x14ac:dyDescent="0.3">
      <c r="K1072" t="s">
        <v>1265</v>
      </c>
    </row>
    <row r="1073" spans="11:11" x14ac:dyDescent="0.3">
      <c r="K1073" t="s">
        <v>1266</v>
      </c>
    </row>
    <row r="1074" spans="11:11" x14ac:dyDescent="0.3">
      <c r="K1074" t="s">
        <v>1267</v>
      </c>
    </row>
    <row r="1075" spans="11:11" x14ac:dyDescent="0.3">
      <c r="K1075" t="s">
        <v>1268</v>
      </c>
    </row>
    <row r="1076" spans="11:11" x14ac:dyDescent="0.3">
      <c r="K1076" t="s">
        <v>1269</v>
      </c>
    </row>
    <row r="1077" spans="11:11" x14ac:dyDescent="0.3">
      <c r="K1077" t="s">
        <v>1270</v>
      </c>
    </row>
    <row r="1078" spans="11:11" x14ac:dyDescent="0.3">
      <c r="K1078" t="s">
        <v>1271</v>
      </c>
    </row>
    <row r="1079" spans="11:11" x14ac:dyDescent="0.3">
      <c r="K1079" t="s">
        <v>1272</v>
      </c>
    </row>
    <row r="1080" spans="11:11" x14ac:dyDescent="0.3">
      <c r="K1080" t="s">
        <v>1273</v>
      </c>
    </row>
    <row r="1081" spans="11:11" x14ac:dyDescent="0.3">
      <c r="K1081" t="s">
        <v>1274</v>
      </c>
    </row>
    <row r="1082" spans="11:11" x14ac:dyDescent="0.3">
      <c r="K1082" t="s">
        <v>1275</v>
      </c>
    </row>
    <row r="1083" spans="11:11" x14ac:dyDescent="0.3">
      <c r="K1083" t="s">
        <v>1276</v>
      </c>
    </row>
    <row r="1084" spans="11:11" x14ac:dyDescent="0.3">
      <c r="K1084" t="s">
        <v>1277</v>
      </c>
    </row>
    <row r="1085" spans="11:11" x14ac:dyDescent="0.3">
      <c r="K1085" t="s">
        <v>1278</v>
      </c>
    </row>
    <row r="1086" spans="11:11" x14ac:dyDescent="0.3">
      <c r="K1086" t="s">
        <v>1279</v>
      </c>
    </row>
    <row r="1087" spans="11:11" x14ac:dyDescent="0.3">
      <c r="K1087" t="s">
        <v>1280</v>
      </c>
    </row>
    <row r="1088" spans="11:11" x14ac:dyDescent="0.3">
      <c r="K1088" t="s">
        <v>1281</v>
      </c>
    </row>
    <row r="1089" spans="11:11" x14ac:dyDescent="0.3">
      <c r="K1089" t="s">
        <v>1282</v>
      </c>
    </row>
    <row r="1090" spans="11:11" x14ac:dyDescent="0.3">
      <c r="K1090" t="s">
        <v>1283</v>
      </c>
    </row>
    <row r="1091" spans="11:11" x14ac:dyDescent="0.3">
      <c r="K1091" t="s">
        <v>1284</v>
      </c>
    </row>
    <row r="1092" spans="11:11" x14ac:dyDescent="0.3">
      <c r="K1092" t="s">
        <v>1285</v>
      </c>
    </row>
    <row r="1093" spans="11:11" x14ac:dyDescent="0.3">
      <c r="K1093" t="s">
        <v>1286</v>
      </c>
    </row>
    <row r="1094" spans="11:11" x14ac:dyDescent="0.3">
      <c r="K1094" t="s">
        <v>1287</v>
      </c>
    </row>
    <row r="1095" spans="11:11" x14ac:dyDescent="0.3">
      <c r="K1095" t="s">
        <v>1288</v>
      </c>
    </row>
    <row r="1096" spans="11:11" x14ac:dyDescent="0.3">
      <c r="K1096" t="s">
        <v>1289</v>
      </c>
    </row>
    <row r="1097" spans="11:11" x14ac:dyDescent="0.3">
      <c r="K1097" t="s">
        <v>1290</v>
      </c>
    </row>
    <row r="1098" spans="11:11" x14ac:dyDescent="0.3">
      <c r="K1098" t="s">
        <v>1291</v>
      </c>
    </row>
    <row r="1099" spans="11:11" x14ac:dyDescent="0.3">
      <c r="K1099" t="s">
        <v>1292</v>
      </c>
    </row>
    <row r="1100" spans="11:11" x14ac:dyDescent="0.3">
      <c r="K1100" t="s">
        <v>1293</v>
      </c>
    </row>
    <row r="1101" spans="11:11" x14ac:dyDescent="0.3">
      <c r="K1101" t="s">
        <v>1294</v>
      </c>
    </row>
    <row r="1102" spans="11:11" x14ac:dyDescent="0.3">
      <c r="K1102" t="s">
        <v>1295</v>
      </c>
    </row>
    <row r="1103" spans="11:11" x14ac:dyDescent="0.3">
      <c r="K1103" t="s">
        <v>1296</v>
      </c>
    </row>
    <row r="1104" spans="11:11" x14ac:dyDescent="0.3">
      <c r="K1104" t="s">
        <v>1297</v>
      </c>
    </row>
    <row r="1105" spans="11:11" x14ac:dyDescent="0.3">
      <c r="K1105" t="s">
        <v>1298</v>
      </c>
    </row>
    <row r="1106" spans="11:11" x14ac:dyDescent="0.3">
      <c r="K1106" t="s">
        <v>1299</v>
      </c>
    </row>
    <row r="1107" spans="11:11" x14ac:dyDescent="0.3">
      <c r="K1107" t="s">
        <v>1300</v>
      </c>
    </row>
    <row r="1108" spans="11:11" x14ac:dyDescent="0.3">
      <c r="K1108" t="s">
        <v>1301</v>
      </c>
    </row>
    <row r="1109" spans="11:11" x14ac:dyDescent="0.3">
      <c r="K1109" t="s">
        <v>1302</v>
      </c>
    </row>
    <row r="1110" spans="11:11" x14ac:dyDescent="0.3">
      <c r="K1110" t="s">
        <v>1303</v>
      </c>
    </row>
    <row r="1111" spans="11:11" x14ac:dyDescent="0.3">
      <c r="K1111" t="s">
        <v>1304</v>
      </c>
    </row>
    <row r="1112" spans="11:11" x14ac:dyDescent="0.3">
      <c r="K1112" t="s">
        <v>1305</v>
      </c>
    </row>
    <row r="1113" spans="11:11" x14ac:dyDescent="0.3">
      <c r="K1113" t="s">
        <v>1306</v>
      </c>
    </row>
    <row r="1114" spans="11:11" x14ac:dyDescent="0.3">
      <c r="K1114" t="s">
        <v>1307</v>
      </c>
    </row>
    <row r="1115" spans="11:11" x14ac:dyDescent="0.3">
      <c r="K1115" t="s">
        <v>1308</v>
      </c>
    </row>
    <row r="1116" spans="11:11" x14ac:dyDescent="0.3">
      <c r="K1116" t="s">
        <v>1309</v>
      </c>
    </row>
    <row r="1117" spans="11:11" x14ac:dyDescent="0.3">
      <c r="K1117" t="s">
        <v>1310</v>
      </c>
    </row>
    <row r="1118" spans="11:11" x14ac:dyDescent="0.3">
      <c r="K1118" t="s">
        <v>1311</v>
      </c>
    </row>
    <row r="1119" spans="11:11" x14ac:dyDescent="0.3">
      <c r="K1119" t="s">
        <v>1312</v>
      </c>
    </row>
    <row r="1120" spans="11:11" x14ac:dyDescent="0.3">
      <c r="K1120" t="s">
        <v>1313</v>
      </c>
    </row>
    <row r="1121" spans="11:11" x14ac:dyDescent="0.3">
      <c r="K1121" t="s">
        <v>1314</v>
      </c>
    </row>
    <row r="1122" spans="11:11" x14ac:dyDescent="0.3">
      <c r="K1122" t="s">
        <v>1315</v>
      </c>
    </row>
    <row r="1123" spans="11:11" x14ac:dyDescent="0.3">
      <c r="K1123" t="s">
        <v>1316</v>
      </c>
    </row>
    <row r="1124" spans="11:11" x14ac:dyDescent="0.3">
      <c r="K1124" t="s">
        <v>1317</v>
      </c>
    </row>
    <row r="1125" spans="11:11" x14ac:dyDescent="0.3">
      <c r="K1125" t="s">
        <v>1318</v>
      </c>
    </row>
    <row r="1126" spans="11:11" x14ac:dyDescent="0.3">
      <c r="K1126" t="s">
        <v>1319</v>
      </c>
    </row>
    <row r="1127" spans="11:11" x14ac:dyDescent="0.3">
      <c r="K1127" t="s">
        <v>1320</v>
      </c>
    </row>
    <row r="1128" spans="11:11" x14ac:dyDescent="0.3">
      <c r="K1128" t="s">
        <v>1321</v>
      </c>
    </row>
    <row r="1129" spans="11:11" x14ac:dyDescent="0.3">
      <c r="K1129" t="s">
        <v>1322</v>
      </c>
    </row>
    <row r="1130" spans="11:11" x14ac:dyDescent="0.3">
      <c r="K1130" t="s">
        <v>1323</v>
      </c>
    </row>
    <row r="1131" spans="11:11" x14ac:dyDescent="0.3">
      <c r="K1131" t="s">
        <v>1324</v>
      </c>
    </row>
    <row r="1132" spans="11:11" x14ac:dyDescent="0.3">
      <c r="K1132" t="s">
        <v>1325</v>
      </c>
    </row>
    <row r="1133" spans="11:11" x14ac:dyDescent="0.3">
      <c r="K1133" t="s">
        <v>1326</v>
      </c>
    </row>
    <row r="1134" spans="11:11" x14ac:dyDescent="0.3">
      <c r="K1134" t="s">
        <v>1327</v>
      </c>
    </row>
    <row r="1135" spans="11:11" x14ac:dyDescent="0.3">
      <c r="K1135" t="s">
        <v>1328</v>
      </c>
    </row>
    <row r="1136" spans="11:11" x14ac:dyDescent="0.3">
      <c r="K1136" t="s">
        <v>1328</v>
      </c>
    </row>
    <row r="1137" spans="11:11" x14ac:dyDescent="0.3">
      <c r="K1137" t="s">
        <v>1329</v>
      </c>
    </row>
    <row r="1138" spans="11:11" x14ac:dyDescent="0.3">
      <c r="K1138" t="s">
        <v>1330</v>
      </c>
    </row>
    <row r="1139" spans="11:11" x14ac:dyDescent="0.3">
      <c r="K1139" t="s">
        <v>1330</v>
      </c>
    </row>
    <row r="1140" spans="11:11" x14ac:dyDescent="0.3">
      <c r="K1140" t="s">
        <v>1331</v>
      </c>
    </row>
    <row r="1141" spans="11:11" x14ac:dyDescent="0.3">
      <c r="K1141" t="s">
        <v>1331</v>
      </c>
    </row>
    <row r="1142" spans="11:11" x14ac:dyDescent="0.3">
      <c r="K1142" t="s">
        <v>1332</v>
      </c>
    </row>
    <row r="1143" spans="11:11" x14ac:dyDescent="0.3">
      <c r="K1143" t="s">
        <v>1333</v>
      </c>
    </row>
    <row r="1144" spans="11:11" x14ac:dyDescent="0.3">
      <c r="K1144" t="s">
        <v>1334</v>
      </c>
    </row>
    <row r="1145" spans="11:11" x14ac:dyDescent="0.3">
      <c r="K1145" t="s">
        <v>1335</v>
      </c>
    </row>
    <row r="1146" spans="11:11" x14ac:dyDescent="0.3">
      <c r="K1146" t="s">
        <v>1336</v>
      </c>
    </row>
    <row r="1147" spans="11:11" x14ac:dyDescent="0.3">
      <c r="K1147" t="s">
        <v>1337</v>
      </c>
    </row>
    <row r="1148" spans="11:11" x14ac:dyDescent="0.3">
      <c r="K1148" t="s">
        <v>1337</v>
      </c>
    </row>
    <row r="1149" spans="11:11" x14ac:dyDescent="0.3">
      <c r="K1149" t="s">
        <v>1338</v>
      </c>
    </row>
    <row r="1150" spans="11:11" x14ac:dyDescent="0.3">
      <c r="K1150" t="s">
        <v>1339</v>
      </c>
    </row>
    <row r="1151" spans="11:11" x14ac:dyDescent="0.3">
      <c r="K1151" t="s">
        <v>1340</v>
      </c>
    </row>
    <row r="1152" spans="11:11" x14ac:dyDescent="0.3">
      <c r="K1152" t="s">
        <v>1341</v>
      </c>
    </row>
    <row r="1153" spans="11:11" x14ac:dyDescent="0.3">
      <c r="K1153" t="s">
        <v>1342</v>
      </c>
    </row>
    <row r="1154" spans="11:11" x14ac:dyDescent="0.3">
      <c r="K1154" t="s">
        <v>1343</v>
      </c>
    </row>
    <row r="1155" spans="11:11" x14ac:dyDescent="0.3">
      <c r="K1155" t="s">
        <v>1344</v>
      </c>
    </row>
    <row r="1156" spans="11:11" x14ac:dyDescent="0.3">
      <c r="K1156" t="s">
        <v>1345</v>
      </c>
    </row>
    <row r="1157" spans="11:11" x14ac:dyDescent="0.3">
      <c r="K1157" t="s">
        <v>1346</v>
      </c>
    </row>
    <row r="1158" spans="11:11" x14ac:dyDescent="0.3">
      <c r="K1158" t="s">
        <v>1347</v>
      </c>
    </row>
    <row r="1159" spans="11:11" x14ac:dyDescent="0.3">
      <c r="K1159" t="s">
        <v>1348</v>
      </c>
    </row>
    <row r="1160" spans="11:11" x14ac:dyDescent="0.3">
      <c r="K1160" t="s">
        <v>1349</v>
      </c>
    </row>
    <row r="1161" spans="11:11" x14ac:dyDescent="0.3">
      <c r="K1161" t="s">
        <v>1350</v>
      </c>
    </row>
    <row r="1162" spans="11:11" x14ac:dyDescent="0.3">
      <c r="K1162" t="s">
        <v>1351</v>
      </c>
    </row>
    <row r="1163" spans="11:11" x14ac:dyDescent="0.3">
      <c r="K1163" t="s">
        <v>1352</v>
      </c>
    </row>
    <row r="1164" spans="11:11" x14ac:dyDescent="0.3">
      <c r="K1164" t="s">
        <v>1353</v>
      </c>
    </row>
    <row r="1165" spans="11:11" x14ac:dyDescent="0.3">
      <c r="K1165" t="s">
        <v>1354</v>
      </c>
    </row>
    <row r="1166" spans="11:11" x14ac:dyDescent="0.3">
      <c r="K1166" t="s">
        <v>1355</v>
      </c>
    </row>
    <row r="1167" spans="11:11" x14ac:dyDescent="0.3">
      <c r="K1167" t="s">
        <v>1356</v>
      </c>
    </row>
    <row r="1168" spans="11:11" x14ac:dyDescent="0.3">
      <c r="K1168" t="s">
        <v>1357</v>
      </c>
    </row>
    <row r="1169" spans="11:11" x14ac:dyDescent="0.3">
      <c r="K1169" t="s">
        <v>1358</v>
      </c>
    </row>
    <row r="1170" spans="11:11" x14ac:dyDescent="0.3">
      <c r="K1170" t="s">
        <v>1359</v>
      </c>
    </row>
    <row r="1171" spans="11:11" x14ac:dyDescent="0.3">
      <c r="K1171" t="s">
        <v>1360</v>
      </c>
    </row>
    <row r="1172" spans="11:11" x14ac:dyDescent="0.3">
      <c r="K1172" t="s">
        <v>1361</v>
      </c>
    </row>
    <row r="1173" spans="11:11" x14ac:dyDescent="0.3">
      <c r="K1173" t="s">
        <v>1362</v>
      </c>
    </row>
    <row r="1174" spans="11:11" x14ac:dyDescent="0.3">
      <c r="K1174" t="s">
        <v>1363</v>
      </c>
    </row>
    <row r="1175" spans="11:11" x14ac:dyDescent="0.3">
      <c r="K1175" t="s">
        <v>1364</v>
      </c>
    </row>
    <row r="1176" spans="11:11" x14ac:dyDescent="0.3">
      <c r="K1176" t="s">
        <v>1365</v>
      </c>
    </row>
    <row r="1177" spans="11:11" x14ac:dyDescent="0.3">
      <c r="K1177" t="s">
        <v>1366</v>
      </c>
    </row>
    <row r="1178" spans="11:11" x14ac:dyDescent="0.3">
      <c r="K1178" t="s">
        <v>1367</v>
      </c>
    </row>
    <row r="1179" spans="11:11" x14ac:dyDescent="0.3">
      <c r="K1179" t="s">
        <v>1368</v>
      </c>
    </row>
    <row r="1180" spans="11:11" x14ac:dyDescent="0.3">
      <c r="K1180" t="s">
        <v>1369</v>
      </c>
    </row>
    <row r="1181" spans="11:11" x14ac:dyDescent="0.3">
      <c r="K1181" t="s">
        <v>1370</v>
      </c>
    </row>
    <row r="1182" spans="11:11" x14ac:dyDescent="0.3">
      <c r="K1182" t="s">
        <v>1370</v>
      </c>
    </row>
    <row r="1183" spans="11:11" x14ac:dyDescent="0.3">
      <c r="K1183" t="s">
        <v>1371</v>
      </c>
    </row>
    <row r="1184" spans="11:11" x14ac:dyDescent="0.3">
      <c r="K1184" t="s">
        <v>1372</v>
      </c>
    </row>
    <row r="1185" spans="11:11" x14ac:dyDescent="0.3">
      <c r="K1185" t="s">
        <v>1373</v>
      </c>
    </row>
    <row r="1186" spans="11:11" x14ac:dyDescent="0.3">
      <c r="K1186" t="s">
        <v>1374</v>
      </c>
    </row>
    <row r="1187" spans="11:11" x14ac:dyDescent="0.3">
      <c r="K1187" t="s">
        <v>1375</v>
      </c>
    </row>
    <row r="1188" spans="11:11" x14ac:dyDescent="0.3">
      <c r="K1188" t="s">
        <v>1376</v>
      </c>
    </row>
    <row r="1189" spans="11:11" x14ac:dyDescent="0.3">
      <c r="K1189" t="s">
        <v>1376</v>
      </c>
    </row>
    <row r="1190" spans="11:11" x14ac:dyDescent="0.3">
      <c r="K1190" t="s">
        <v>1377</v>
      </c>
    </row>
    <row r="1191" spans="11:11" x14ac:dyDescent="0.3">
      <c r="K1191" t="s">
        <v>1378</v>
      </c>
    </row>
    <row r="1192" spans="11:11" x14ac:dyDescent="0.3">
      <c r="K1192" t="s">
        <v>1379</v>
      </c>
    </row>
    <row r="1193" spans="11:11" x14ac:dyDescent="0.3">
      <c r="K1193" t="s">
        <v>1380</v>
      </c>
    </row>
    <row r="1194" spans="11:11" x14ac:dyDescent="0.3">
      <c r="K1194" t="s">
        <v>1381</v>
      </c>
    </row>
    <row r="1195" spans="11:11" x14ac:dyDescent="0.3">
      <c r="K1195" t="s">
        <v>1382</v>
      </c>
    </row>
    <row r="1196" spans="11:11" x14ac:dyDescent="0.3">
      <c r="K1196" t="s">
        <v>1383</v>
      </c>
    </row>
    <row r="1197" spans="11:11" x14ac:dyDescent="0.3">
      <c r="K1197" t="s">
        <v>1384</v>
      </c>
    </row>
    <row r="1198" spans="11:11" x14ac:dyDescent="0.3">
      <c r="K1198" t="s">
        <v>1385</v>
      </c>
    </row>
    <row r="1199" spans="11:11" x14ac:dyDescent="0.3">
      <c r="K1199" t="s">
        <v>1386</v>
      </c>
    </row>
    <row r="1200" spans="11:11" x14ac:dyDescent="0.3">
      <c r="K1200" t="s">
        <v>1387</v>
      </c>
    </row>
    <row r="1201" spans="11:11" x14ac:dyDescent="0.3">
      <c r="K1201" t="s">
        <v>1388</v>
      </c>
    </row>
    <row r="1202" spans="11:11" x14ac:dyDescent="0.3">
      <c r="K1202" t="s">
        <v>1389</v>
      </c>
    </row>
    <row r="1203" spans="11:11" x14ac:dyDescent="0.3">
      <c r="K1203" t="s">
        <v>1389</v>
      </c>
    </row>
    <row r="1204" spans="11:11" x14ac:dyDescent="0.3">
      <c r="K1204" t="s">
        <v>1390</v>
      </c>
    </row>
    <row r="1205" spans="11:11" x14ac:dyDescent="0.3">
      <c r="K1205" t="s">
        <v>1391</v>
      </c>
    </row>
    <row r="1206" spans="11:11" x14ac:dyDescent="0.3">
      <c r="K1206" t="s">
        <v>1392</v>
      </c>
    </row>
    <row r="1207" spans="11:11" x14ac:dyDescent="0.3">
      <c r="K1207" t="s">
        <v>1393</v>
      </c>
    </row>
    <row r="1208" spans="11:11" x14ac:dyDescent="0.3">
      <c r="K1208" t="s">
        <v>1394</v>
      </c>
    </row>
    <row r="1209" spans="11:11" x14ac:dyDescent="0.3">
      <c r="K1209" t="s">
        <v>1395</v>
      </c>
    </row>
    <row r="1210" spans="11:11" x14ac:dyDescent="0.3">
      <c r="K1210" t="s">
        <v>1396</v>
      </c>
    </row>
    <row r="1211" spans="11:11" x14ac:dyDescent="0.3">
      <c r="K1211" t="s">
        <v>1397</v>
      </c>
    </row>
    <row r="1212" spans="11:11" x14ac:dyDescent="0.3">
      <c r="K1212" t="s">
        <v>1398</v>
      </c>
    </row>
    <row r="1213" spans="11:11" x14ac:dyDescent="0.3">
      <c r="K1213" t="s">
        <v>1399</v>
      </c>
    </row>
    <row r="1214" spans="11:11" x14ac:dyDescent="0.3">
      <c r="K1214" t="s">
        <v>1399</v>
      </c>
    </row>
    <row r="1215" spans="11:11" x14ac:dyDescent="0.3">
      <c r="K1215" t="s">
        <v>1400</v>
      </c>
    </row>
    <row r="1216" spans="11:11" x14ac:dyDescent="0.3">
      <c r="K1216" t="s">
        <v>1401</v>
      </c>
    </row>
    <row r="1217" spans="11:11" x14ac:dyDescent="0.3">
      <c r="K1217" t="s">
        <v>1402</v>
      </c>
    </row>
    <row r="1218" spans="11:11" x14ac:dyDescent="0.3">
      <c r="K1218" t="s">
        <v>1403</v>
      </c>
    </row>
    <row r="1219" spans="11:11" x14ac:dyDescent="0.3">
      <c r="K1219" t="s">
        <v>1404</v>
      </c>
    </row>
    <row r="1220" spans="11:11" x14ac:dyDescent="0.3">
      <c r="K1220" t="s">
        <v>1405</v>
      </c>
    </row>
    <row r="1221" spans="11:11" x14ac:dyDescent="0.3">
      <c r="K1221" t="s">
        <v>1406</v>
      </c>
    </row>
    <row r="1222" spans="11:11" x14ac:dyDescent="0.3">
      <c r="K1222" t="s">
        <v>1407</v>
      </c>
    </row>
    <row r="1223" spans="11:11" x14ac:dyDescent="0.3">
      <c r="K1223" t="s">
        <v>1408</v>
      </c>
    </row>
    <row r="1224" spans="11:11" x14ac:dyDescent="0.3">
      <c r="K1224" t="s">
        <v>1409</v>
      </c>
    </row>
    <row r="1225" spans="11:11" x14ac:dyDescent="0.3">
      <c r="K1225" t="s">
        <v>1410</v>
      </c>
    </row>
    <row r="1226" spans="11:11" x14ac:dyDescent="0.3">
      <c r="K1226" t="s">
        <v>1411</v>
      </c>
    </row>
    <row r="1227" spans="11:11" x14ac:dyDescent="0.3">
      <c r="K1227" t="s">
        <v>1412</v>
      </c>
    </row>
    <row r="1228" spans="11:11" x14ac:dyDescent="0.3">
      <c r="K1228" t="s">
        <v>1413</v>
      </c>
    </row>
    <row r="1229" spans="11:11" x14ac:dyDescent="0.3">
      <c r="K1229" t="s">
        <v>1414</v>
      </c>
    </row>
    <row r="1230" spans="11:11" x14ac:dyDescent="0.3">
      <c r="K1230" t="s">
        <v>1415</v>
      </c>
    </row>
    <row r="1231" spans="11:11" x14ac:dyDescent="0.3">
      <c r="K1231" t="s">
        <v>1416</v>
      </c>
    </row>
    <row r="1232" spans="11:11" x14ac:dyDescent="0.3">
      <c r="K1232" t="s">
        <v>1417</v>
      </c>
    </row>
    <row r="1233" spans="11:11" x14ac:dyDescent="0.3">
      <c r="K1233" t="s">
        <v>1418</v>
      </c>
    </row>
    <row r="1234" spans="11:11" x14ac:dyDescent="0.3">
      <c r="K1234" t="s">
        <v>1419</v>
      </c>
    </row>
    <row r="1235" spans="11:11" x14ac:dyDescent="0.3">
      <c r="K1235" t="s">
        <v>1419</v>
      </c>
    </row>
    <row r="1236" spans="11:11" x14ac:dyDescent="0.3">
      <c r="K1236" t="s">
        <v>1420</v>
      </c>
    </row>
    <row r="1237" spans="11:11" x14ac:dyDescent="0.3">
      <c r="K1237" t="s">
        <v>1421</v>
      </c>
    </row>
    <row r="1238" spans="11:11" x14ac:dyDescent="0.3">
      <c r="K1238" t="s">
        <v>1422</v>
      </c>
    </row>
    <row r="1239" spans="11:11" x14ac:dyDescent="0.3">
      <c r="K1239" t="s">
        <v>1423</v>
      </c>
    </row>
    <row r="1240" spans="11:11" x14ac:dyDescent="0.3">
      <c r="K1240" t="s">
        <v>1423</v>
      </c>
    </row>
    <row r="1241" spans="11:11" x14ac:dyDescent="0.3">
      <c r="K1241" t="s">
        <v>1424</v>
      </c>
    </row>
    <row r="1242" spans="11:11" x14ac:dyDescent="0.3">
      <c r="K1242" t="s">
        <v>1425</v>
      </c>
    </row>
    <row r="1243" spans="11:11" x14ac:dyDescent="0.3">
      <c r="K1243" t="s">
        <v>1426</v>
      </c>
    </row>
    <row r="1244" spans="11:11" x14ac:dyDescent="0.3">
      <c r="K1244" t="s">
        <v>1427</v>
      </c>
    </row>
    <row r="1245" spans="11:11" x14ac:dyDescent="0.3">
      <c r="K1245" t="s">
        <v>1428</v>
      </c>
    </row>
    <row r="1246" spans="11:11" x14ac:dyDescent="0.3">
      <c r="K1246" t="s">
        <v>1429</v>
      </c>
    </row>
    <row r="1247" spans="11:11" x14ac:dyDescent="0.3">
      <c r="K1247" t="s">
        <v>1430</v>
      </c>
    </row>
    <row r="1248" spans="11:11" x14ac:dyDescent="0.3">
      <c r="K1248" t="s">
        <v>1431</v>
      </c>
    </row>
    <row r="1249" spans="11:11" x14ac:dyDescent="0.3">
      <c r="K1249" t="s">
        <v>1432</v>
      </c>
    </row>
    <row r="1250" spans="11:11" x14ac:dyDescent="0.3">
      <c r="K1250" t="s">
        <v>1433</v>
      </c>
    </row>
    <row r="1251" spans="11:11" x14ac:dyDescent="0.3">
      <c r="K1251" t="s">
        <v>1434</v>
      </c>
    </row>
    <row r="1252" spans="11:11" x14ac:dyDescent="0.3">
      <c r="K1252" t="s">
        <v>1435</v>
      </c>
    </row>
    <row r="1253" spans="11:11" x14ac:dyDescent="0.3">
      <c r="K1253" t="s">
        <v>1436</v>
      </c>
    </row>
    <row r="1254" spans="11:11" x14ac:dyDescent="0.3">
      <c r="K1254" t="s">
        <v>1437</v>
      </c>
    </row>
    <row r="1255" spans="11:11" x14ac:dyDescent="0.3">
      <c r="K1255" t="s">
        <v>1438</v>
      </c>
    </row>
    <row r="1256" spans="11:11" x14ac:dyDescent="0.3">
      <c r="K1256" t="s">
        <v>1439</v>
      </c>
    </row>
    <row r="1257" spans="11:11" x14ac:dyDescent="0.3">
      <c r="K1257" t="s">
        <v>1440</v>
      </c>
    </row>
    <row r="1258" spans="11:11" x14ac:dyDescent="0.3">
      <c r="K1258" t="s">
        <v>1441</v>
      </c>
    </row>
    <row r="1259" spans="11:11" x14ac:dyDescent="0.3">
      <c r="K1259" t="s">
        <v>1442</v>
      </c>
    </row>
    <row r="1260" spans="11:11" x14ac:dyDescent="0.3">
      <c r="K1260" t="s">
        <v>1443</v>
      </c>
    </row>
    <row r="1261" spans="11:11" x14ac:dyDescent="0.3">
      <c r="K1261" t="s">
        <v>1444</v>
      </c>
    </row>
    <row r="1262" spans="11:11" x14ac:dyDescent="0.3">
      <c r="K1262" t="s">
        <v>1445</v>
      </c>
    </row>
    <row r="1263" spans="11:11" x14ac:dyDescent="0.3">
      <c r="K1263" t="s">
        <v>1446</v>
      </c>
    </row>
    <row r="1264" spans="11:11" x14ac:dyDescent="0.3">
      <c r="K1264" t="s">
        <v>1446</v>
      </c>
    </row>
    <row r="1265" spans="11:11" x14ac:dyDescent="0.3">
      <c r="K1265" t="s">
        <v>1447</v>
      </c>
    </row>
    <row r="1266" spans="11:11" x14ac:dyDescent="0.3">
      <c r="K1266" t="s">
        <v>1447</v>
      </c>
    </row>
    <row r="1267" spans="11:11" x14ac:dyDescent="0.3">
      <c r="K1267" t="s">
        <v>1448</v>
      </c>
    </row>
    <row r="1268" spans="11:11" x14ac:dyDescent="0.3">
      <c r="K1268" t="s">
        <v>1449</v>
      </c>
    </row>
    <row r="1269" spans="11:11" x14ac:dyDescent="0.3">
      <c r="K1269" t="s">
        <v>1450</v>
      </c>
    </row>
    <row r="1270" spans="11:11" x14ac:dyDescent="0.3">
      <c r="K1270" t="s">
        <v>1451</v>
      </c>
    </row>
    <row r="1271" spans="11:11" x14ac:dyDescent="0.3">
      <c r="K1271" t="s">
        <v>1451</v>
      </c>
    </row>
    <row r="1272" spans="11:11" x14ac:dyDescent="0.3">
      <c r="K1272" t="s">
        <v>1452</v>
      </c>
    </row>
    <row r="1273" spans="11:11" x14ac:dyDescent="0.3">
      <c r="K1273" t="s">
        <v>1453</v>
      </c>
    </row>
    <row r="1274" spans="11:11" x14ac:dyDescent="0.3">
      <c r="K1274" t="s">
        <v>1454</v>
      </c>
    </row>
    <row r="1275" spans="11:11" x14ac:dyDescent="0.3">
      <c r="K1275" t="s">
        <v>1455</v>
      </c>
    </row>
    <row r="1276" spans="11:11" x14ac:dyDescent="0.3">
      <c r="K1276" t="s">
        <v>1456</v>
      </c>
    </row>
    <row r="1277" spans="11:11" x14ac:dyDescent="0.3">
      <c r="K1277" t="s">
        <v>1457</v>
      </c>
    </row>
    <row r="1278" spans="11:11" x14ac:dyDescent="0.3">
      <c r="K1278" t="s">
        <v>1458</v>
      </c>
    </row>
    <row r="1279" spans="11:11" x14ac:dyDescent="0.3">
      <c r="K1279" t="s">
        <v>1458</v>
      </c>
    </row>
    <row r="1280" spans="11:11" x14ac:dyDescent="0.3">
      <c r="K1280" t="s">
        <v>1459</v>
      </c>
    </row>
    <row r="1281" spans="11:11" x14ac:dyDescent="0.3">
      <c r="K1281" t="s">
        <v>1460</v>
      </c>
    </row>
    <row r="1282" spans="11:11" x14ac:dyDescent="0.3">
      <c r="K1282" t="s">
        <v>1461</v>
      </c>
    </row>
    <row r="1283" spans="11:11" x14ac:dyDescent="0.3">
      <c r="K1283" t="s">
        <v>1462</v>
      </c>
    </row>
    <row r="1284" spans="11:11" x14ac:dyDescent="0.3">
      <c r="K1284" t="s">
        <v>1463</v>
      </c>
    </row>
    <row r="1285" spans="11:11" x14ac:dyDescent="0.3">
      <c r="K1285" t="s">
        <v>1464</v>
      </c>
    </row>
    <row r="1286" spans="11:11" x14ac:dyDescent="0.3">
      <c r="K1286" t="s">
        <v>1465</v>
      </c>
    </row>
  </sheetData>
  <mergeCells count="1">
    <mergeCell ref="A1: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8209D44399045A89E9F8EBB60704D" ma:contentTypeVersion="16" ma:contentTypeDescription="Crée un document." ma:contentTypeScope="" ma:versionID="efbb65017b3429fb735b9eff57fda509">
  <xsd:schema xmlns:xsd="http://www.w3.org/2001/XMLSchema" xmlns:xs="http://www.w3.org/2001/XMLSchema" xmlns:p="http://schemas.microsoft.com/office/2006/metadata/properties" xmlns:ns2="8006f1af-ea8a-4d8a-a619-42a6cf27c81c" xmlns:ns3="06105aa4-192f-4fed-8e5c-32a8b5078b5a" targetNamespace="http://schemas.microsoft.com/office/2006/metadata/properties" ma:root="true" ma:fieldsID="1ae33b8f0af7e710121c54ded5867976" ns2:_="" ns3:_="">
    <xsd:import namespace="8006f1af-ea8a-4d8a-a619-42a6cf27c81c"/>
    <xsd:import namespace="06105aa4-192f-4fed-8e5c-32a8b5078b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6f1af-ea8a-4d8a-a619-42a6cf27c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1d638a4-29b4-4d81-9f2c-4f7df86c363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05aa4-192f-4fed-8e5c-32a8b5078b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fdfdcf5-f237-490e-86d3-490d559c0c15}" ma:internalName="TaxCatchAll" ma:showField="CatchAllData" ma:web="06105aa4-192f-4fed-8e5c-32a8b5078b5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element name="_dlc_DocId" ma:index="24" nillable="true" ma:displayName="Valeur d’ID de document" ma:description="Valeur de l’ID de document affecté à cet élément." ma:indexed="true" ma:internalName="_dlc_DocId" ma:readOnly="true">
      <xsd:simpleType>
        <xsd:restriction base="dms:Text"/>
      </xsd:simpleType>
    </xsd:element>
    <xsd:element name="_dlc_DocIdUrl" ma:index="25"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6105aa4-192f-4fed-8e5c-32a8b5078b5a" xsi:nil="true"/>
    <lcf76f155ced4ddcb4097134ff3c332f xmlns="8006f1af-ea8a-4d8a-a619-42a6cf27c81c">
      <Terms xmlns="http://schemas.microsoft.com/office/infopath/2007/PartnerControls"/>
    </lcf76f155ced4ddcb4097134ff3c332f>
    <_dlc_DocId xmlns="06105aa4-192f-4fed-8e5c-32a8b5078b5a">DVCMYV2J3WC5-1539800637-81879</_dlc_DocId>
    <_dlc_DocIdUrl xmlns="06105aa4-192f-4fed-8e5c-32a8b5078b5a">
      <Url>https://sodecgouvqcca.sharepoint.com/sites/GRP-Directiondescommunications/_layouts/15/DocIdRedir.aspx?ID=DVCMYV2J3WC5-1539800637-81879</Url>
      <Description>DVCMYV2J3WC5-1539800637-81879</Description>
    </_dlc_DocIdUrl>
  </documentManagement>
</p:properties>
</file>

<file path=customXml/itemProps1.xml><?xml version="1.0" encoding="utf-8"?>
<ds:datastoreItem xmlns:ds="http://schemas.openxmlformats.org/officeDocument/2006/customXml" ds:itemID="{EC7AB184-A4CD-45E9-95BA-B3B4C0643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6f1af-ea8a-4d8a-a619-42a6cf27c81c"/>
    <ds:schemaRef ds:uri="06105aa4-192f-4fed-8e5c-32a8b5078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7C1E24-C9DF-49B8-8935-5A6C68959641}">
  <ds:schemaRefs>
    <ds:schemaRef ds:uri="http://schemas.microsoft.com/sharepoint/events"/>
  </ds:schemaRefs>
</ds:datastoreItem>
</file>

<file path=customXml/itemProps3.xml><?xml version="1.0" encoding="utf-8"?>
<ds:datastoreItem xmlns:ds="http://schemas.openxmlformats.org/officeDocument/2006/customXml" ds:itemID="{3AEF453D-A5AE-40FB-AF4D-1945135F7925}">
  <ds:schemaRefs>
    <ds:schemaRef ds:uri="http://schemas.microsoft.com/sharepoint/v3/contenttype/forms"/>
  </ds:schemaRefs>
</ds:datastoreItem>
</file>

<file path=customXml/itemProps4.xml><?xml version="1.0" encoding="utf-8"?>
<ds:datastoreItem xmlns:ds="http://schemas.openxmlformats.org/officeDocument/2006/customXml" ds:itemID="{4EBFEE3F-5938-43E7-BDB6-CF1A5DF6C5D9}">
  <ds:schemaRefs>
    <ds:schemaRef ds:uri="http://www.w3.org/XML/1998/namespace"/>
    <ds:schemaRef ds:uri="http://schemas.openxmlformats.org/package/2006/metadata/core-properties"/>
    <ds:schemaRef ds:uri="8dcd97b2-3a87-4ee8-8b6e-5e41db86283d"/>
    <ds:schemaRef ds:uri="http://purl.org/dc/elements/1.1/"/>
    <ds:schemaRef ds:uri="http://purl.org/dc/dcmitype/"/>
    <ds:schemaRef ds:uri="63c2e914-cff8-4205-9eb2-3224d1562b4b"/>
    <ds:schemaRef ds:uri="http://purl.org/dc/terms/"/>
    <ds:schemaRef ds:uri="http://schemas.microsoft.com/sharepoint/v3"/>
    <ds:schemaRef ds:uri="http://schemas.microsoft.com/office/2006/documentManagement/types"/>
    <ds:schemaRef ds:uri="http://schemas.microsoft.com/office/infopath/2007/PartnerControls"/>
    <ds:schemaRef ds:uri="http://schemas.microsoft.com/office/2006/metadata/properties"/>
    <ds:schemaRef ds:uri="06105aa4-192f-4fed-8e5c-32a8b5078b5a"/>
    <ds:schemaRef ds:uri="8006f1af-ea8a-4d8a-a619-42a6cf27c81c"/>
  </ds:schemaRefs>
</ds:datastoreItem>
</file>

<file path=docMetadata/LabelInfo.xml><?xml version="1.0" encoding="utf-8"?>
<clbl:labelList xmlns:clbl="http://schemas.microsoft.com/office/2020/mipLabelMetadata">
  <clbl:label id="{b7605fe1-ff46-42f0-ad23-69512cb9f894}" enabled="1" method="Standard" siteId="{8bc5c7a6-5660-4adb-87fe-97bca4de17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Instructions</vt:lpstr>
      <vt:lpstr>Sommaire</vt:lpstr>
      <vt:lpstr>Projets</vt:lpstr>
      <vt:lpstr>Compilation</vt:lpstr>
      <vt:lpstr>menus déroulants</vt:lpstr>
      <vt:lpstr>Créateur.rice</vt:lpstr>
      <vt:lpstr>Projets!Zone_d_impression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Gentes, Isabelle</dc:creator>
  <cp:keywords/>
  <dc:description/>
  <cp:lastModifiedBy>Lauverjat, Magali</cp:lastModifiedBy>
  <cp:revision/>
  <dcterms:created xsi:type="dcterms:W3CDTF">2025-01-08T15:13:17Z</dcterms:created>
  <dcterms:modified xsi:type="dcterms:W3CDTF">2025-11-21T14:19:41Z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0x0101007AC8209D44399045A89E9F8EBB60704D</vt:lpwstr>
  </property>
  <property fmtid="{D5CDD505-2E9C-101B-9397-08002B2CF9AE}" pid="3" name="MediaServiceImageTags">
    <vt:lpwstr/>
  </property>
  <property fmtid="{D5CDD505-2E9C-101B-9397-08002B2CF9AE}" pid="4" name="_dlc_DocIdItemGuid">
    <vt:lpwstr>f9fdd72e-39e3-4cd8-8098-fe2a9416efdd</vt:lpwstr>
  </property>
</Properties>
</file>